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0" windowWidth="25600" windowHeight="1396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T19" i="20"/>
  <c r="S15" i="20"/>
  <c r="S14" i="20"/>
  <c r="H40" i="20"/>
  <c r="H39" i="20"/>
  <c r="S39" i="20"/>
  <c r="H38" i="20"/>
  <c r="H35" i="20"/>
  <c r="S42" i="20"/>
  <c r="H34" i="20"/>
  <c r="H33" i="20"/>
  <c r="S36" i="20"/>
  <c r="H30" i="20"/>
  <c r="H29" i="20"/>
  <c r="H28" i="20"/>
  <c r="S40" i="20"/>
  <c r="H27" i="20"/>
  <c r="S37" i="20"/>
  <c r="H24" i="20"/>
  <c r="H23" i="20"/>
  <c r="H15" i="20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7" i="14"/>
  <c r="AY175" i="14"/>
  <c r="AX260" i="14"/>
  <c r="AY14" i="14"/>
  <c r="AX259" i="14"/>
  <c r="AX181" i="14"/>
  <c r="AX179" i="14"/>
  <c r="AX177" i="14"/>
  <c r="AX175" i="14"/>
  <c r="AW259" i="14"/>
  <c r="AX14" i="14"/>
  <c r="AW181" i="14"/>
  <c r="AW179" i="14"/>
  <c r="AW177" i="14"/>
  <c r="AW260" i="14"/>
  <c r="AW175" i="14"/>
  <c r="AW14" i="14"/>
  <c r="AV259" i="14"/>
  <c r="AV181" i="14"/>
  <c r="AV179" i="14"/>
  <c r="AV177" i="14"/>
  <c r="AV175" i="14"/>
  <c r="AV260" i="14"/>
  <c r="AV14" i="14"/>
  <c r="AU259" i="14"/>
  <c r="AU181" i="14"/>
  <c r="AU179" i="14"/>
  <c r="AU177" i="14"/>
  <c r="AU175" i="14"/>
  <c r="AT260" i="14"/>
  <c r="AU14" i="14"/>
  <c r="AT259" i="14"/>
  <c r="AT181" i="14"/>
  <c r="AT179" i="14"/>
  <c r="AT177" i="14"/>
  <c r="AT175" i="14"/>
  <c r="AS259" i="14"/>
  <c r="AT14" i="14"/>
  <c r="AS181" i="14"/>
  <c r="AS179" i="14"/>
  <c r="AS177" i="14"/>
  <c r="AS260" i="14"/>
  <c r="AS175" i="14"/>
  <c r="AS14" i="14"/>
  <c r="AR259" i="14"/>
  <c r="AR181" i="14"/>
  <c r="AR179" i="14"/>
  <c r="AR177" i="14"/>
  <c r="AR175" i="14"/>
  <c r="AR260" i="14"/>
  <c r="AR14" i="14"/>
  <c r="AQ259" i="14"/>
  <c r="AQ181" i="14"/>
  <c r="AQ179" i="14"/>
  <c r="AQ177" i="14"/>
  <c r="AQ175" i="14"/>
  <c r="AP260" i="14"/>
  <c r="AQ14" i="14"/>
  <c r="AP259" i="14"/>
  <c r="AP181" i="14"/>
  <c r="AP179" i="14"/>
  <c r="AP177" i="14"/>
  <c r="AP175" i="14"/>
  <c r="AO259" i="14"/>
  <c r="AP14" i="14"/>
  <c r="AO181" i="14"/>
  <c r="AO179" i="14"/>
  <c r="AO177" i="14"/>
  <c r="AO260" i="14"/>
  <c r="AO175" i="14"/>
  <c r="AO14" i="14"/>
  <c r="AN259" i="14"/>
  <c r="AN181" i="14"/>
  <c r="AN179" i="14"/>
  <c r="AN177" i="14"/>
  <c r="AN175" i="14"/>
  <c r="AN260" i="14"/>
  <c r="AN14" i="14"/>
  <c r="AM259" i="14"/>
  <c r="AM181" i="14"/>
  <c r="AM179" i="14"/>
  <c r="AM177" i="14"/>
  <c r="AM175" i="14"/>
  <c r="AL260" i="14"/>
  <c r="AM14" i="14"/>
  <c r="AL259" i="14"/>
  <c r="AL181" i="14"/>
  <c r="AL179" i="14"/>
  <c r="AL177" i="14"/>
  <c r="AL175" i="14"/>
  <c r="AK259" i="14"/>
  <c r="AL14" i="14"/>
  <c r="AK181" i="14"/>
  <c r="AK179" i="14"/>
  <c r="AK177" i="14"/>
  <c r="AK260" i="14"/>
  <c r="AK175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7" i="14"/>
  <c r="AI175" i="14"/>
  <c r="AH260" i="14"/>
  <c r="AI14" i="14"/>
  <c r="AH259" i="14"/>
  <c r="AH181" i="14"/>
  <c r="AH179" i="14"/>
  <c r="AH177" i="14"/>
  <c r="AH175" i="14"/>
  <c r="AG259" i="14"/>
  <c r="AH14" i="14"/>
  <c r="AG181" i="14"/>
  <c r="AG179" i="14"/>
  <c r="AG177" i="14"/>
  <c r="AG260" i="14"/>
  <c r="AG175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7" i="14"/>
  <c r="AE175" i="14"/>
  <c r="AD260" i="14"/>
  <c r="AE14" i="14"/>
  <c r="AD259" i="14"/>
  <c r="AD181" i="14"/>
  <c r="AD179" i="14"/>
  <c r="AD177" i="14"/>
  <c r="AD175" i="14"/>
  <c r="AC259" i="14"/>
  <c r="AD14" i="14"/>
  <c r="AC181" i="14"/>
  <c r="AC179" i="14"/>
  <c r="AC177" i="14"/>
  <c r="AC260" i="14"/>
  <c r="AC175" i="14"/>
  <c r="AC14" i="14"/>
  <c r="AB259" i="14"/>
  <c r="AB181" i="14"/>
  <c r="AB179" i="14"/>
  <c r="AB177" i="14"/>
  <c r="AB175" i="14"/>
  <c r="AB260" i="14"/>
  <c r="AB14" i="14"/>
  <c r="AA259" i="14"/>
  <c r="AA181" i="14"/>
  <c r="AA179" i="14"/>
  <c r="AA177" i="14"/>
  <c r="AA175" i="14"/>
  <c r="Z260" i="14"/>
  <c r="AA14" i="14"/>
  <c r="Z259" i="14"/>
  <c r="Z181" i="14"/>
  <c r="Z179" i="14"/>
  <c r="Z177" i="14"/>
  <c r="Z175" i="14"/>
  <c r="Y259" i="14"/>
  <c r="Z14" i="14"/>
  <c r="Y181" i="14"/>
  <c r="Y179" i="14"/>
  <c r="Y177" i="14"/>
  <c r="Y260" i="14"/>
  <c r="Y175" i="14"/>
  <c r="Y14" i="14"/>
  <c r="X259" i="14"/>
  <c r="X181" i="14"/>
  <c r="X179" i="14"/>
  <c r="X177" i="14"/>
  <c r="X175" i="14"/>
  <c r="X260" i="14"/>
  <c r="X14" i="14"/>
  <c r="W259" i="14"/>
  <c r="W181" i="14"/>
  <c r="W179" i="14"/>
  <c r="W177" i="14"/>
  <c r="W175" i="14"/>
  <c r="V260" i="14"/>
  <c r="W14" i="14"/>
  <c r="V259" i="14"/>
  <c r="V181" i="14"/>
  <c r="V179" i="14"/>
  <c r="V177" i="14"/>
  <c r="V175" i="14"/>
  <c r="U259" i="14"/>
  <c r="V14" i="14"/>
  <c r="U181" i="14"/>
  <c r="U179" i="14"/>
  <c r="U177" i="14"/>
  <c r="U260" i="14"/>
  <c r="U175" i="14"/>
  <c r="U14" i="14"/>
  <c r="T259" i="14"/>
  <c r="T181" i="14"/>
  <c r="T179" i="14"/>
  <c r="T177" i="14"/>
  <c r="T175" i="14"/>
  <c r="T260" i="14"/>
  <c r="T14" i="14"/>
  <c r="S259" i="14"/>
  <c r="S181" i="14"/>
  <c r="S179" i="14"/>
  <c r="S177" i="14"/>
  <c r="S175" i="14"/>
  <c r="R260" i="14"/>
  <c r="S14" i="14"/>
  <c r="R259" i="14"/>
  <c r="R181" i="14"/>
  <c r="R179" i="14"/>
  <c r="R177" i="14"/>
  <c r="R175" i="14"/>
  <c r="Q259" i="14"/>
  <c r="R14" i="14"/>
  <c r="Q181" i="14"/>
  <c r="Q179" i="14"/>
  <c r="Q177" i="14"/>
  <c r="Q260" i="14"/>
  <c r="Q175" i="14"/>
  <c r="Q14" i="14"/>
  <c r="P259" i="14"/>
  <c r="P181" i="14"/>
  <c r="P179" i="14"/>
  <c r="P177" i="14"/>
  <c r="P175" i="14"/>
  <c r="P260" i="14"/>
  <c r="P14" i="14"/>
  <c r="O259" i="14"/>
  <c r="O181" i="14"/>
  <c r="O179" i="14"/>
  <c r="O177" i="14"/>
  <c r="O175" i="14"/>
  <c r="N260" i="14"/>
  <c r="O14" i="14"/>
  <c r="N259" i="14"/>
  <c r="N181" i="14"/>
  <c r="N179" i="14"/>
  <c r="N177" i="14"/>
  <c r="N175" i="14"/>
  <c r="M259" i="14"/>
  <c r="N14" i="14"/>
  <c r="M181" i="14"/>
  <c r="M179" i="14"/>
  <c r="M177" i="14"/>
  <c r="M260" i="14"/>
  <c r="M175" i="14"/>
  <c r="M14" i="14"/>
  <c r="L259" i="14"/>
  <c r="L181" i="14"/>
  <c r="L179" i="14"/>
  <c r="L177" i="14"/>
  <c r="L175" i="14"/>
  <c r="L260" i="14"/>
  <c r="L14" i="14"/>
  <c r="K259" i="14"/>
  <c r="K181" i="14"/>
  <c r="K179" i="14"/>
  <c r="K177" i="14"/>
  <c r="K175" i="14"/>
  <c r="J260" i="14"/>
  <c r="K14" i="14"/>
  <c r="J259" i="14"/>
  <c r="J181" i="14"/>
  <c r="J179" i="14"/>
  <c r="J177" i="14"/>
  <c r="J175" i="14"/>
  <c r="I259" i="14"/>
  <c r="J14" i="14"/>
  <c r="I181" i="14"/>
  <c r="I179" i="14"/>
  <c r="I177" i="14"/>
  <c r="I260" i="14"/>
  <c r="I175" i="14"/>
  <c r="I14" i="14"/>
  <c r="H259" i="14"/>
  <c r="H181" i="14"/>
  <c r="H179" i="14"/>
  <c r="H177" i="14"/>
  <c r="H175" i="14"/>
  <c r="H260" i="14"/>
  <c r="H14" i="14"/>
  <c r="G259" i="14"/>
  <c r="G181" i="14"/>
  <c r="G179" i="14"/>
  <c r="G177" i="14"/>
  <c r="G175" i="14"/>
  <c r="F260" i="14"/>
  <c r="G14" i="14"/>
  <c r="F259" i="14"/>
  <c r="F181" i="14"/>
  <c r="F179" i="14"/>
  <c r="F177" i="14"/>
  <c r="F175" i="14"/>
  <c r="E259" i="14"/>
  <c r="F14" i="14"/>
  <c r="E181" i="14"/>
  <c r="E179" i="14"/>
  <c r="E177" i="14"/>
  <c r="E260" i="14"/>
  <c r="E175" i="14"/>
  <c r="E14" i="14"/>
  <c r="D181" i="14"/>
  <c r="D179" i="14"/>
  <c r="D177" i="14"/>
  <c r="D175" i="14"/>
  <c r="D260" i="14"/>
  <c r="AZ14" i="15"/>
  <c r="AY259" i="15"/>
  <c r="AY181" i="15"/>
  <c r="AY179" i="15"/>
  <c r="AY177" i="15"/>
  <c r="AY175" i="15"/>
  <c r="AX260" i="15"/>
  <c r="AY14" i="15"/>
  <c r="AX259" i="15"/>
  <c r="AX181" i="15"/>
  <c r="AX179" i="15"/>
  <c r="AX177" i="15"/>
  <c r="AX175" i="15"/>
  <c r="AW259" i="15"/>
  <c r="AX14" i="15"/>
  <c r="AW181" i="15"/>
  <c r="AW179" i="15"/>
  <c r="AW177" i="15"/>
  <c r="AW260" i="15"/>
  <c r="AW175" i="15"/>
  <c r="AW14" i="15"/>
  <c r="AV259" i="15"/>
  <c r="AV181" i="15"/>
  <c r="AV179" i="15"/>
  <c r="AV177" i="15"/>
  <c r="AV175" i="15"/>
  <c r="AV260" i="15"/>
  <c r="AV14" i="15"/>
  <c r="AU259" i="15"/>
  <c r="AU181" i="15"/>
  <c r="AU179" i="15"/>
  <c r="AU177" i="15"/>
  <c r="AU175" i="15"/>
  <c r="AT260" i="15"/>
  <c r="AU14" i="15"/>
  <c r="AT259" i="15"/>
  <c r="AT181" i="15"/>
  <c r="AT179" i="15"/>
  <c r="AT177" i="15"/>
  <c r="AT175" i="15"/>
  <c r="AS259" i="15"/>
  <c r="AT14" i="15"/>
  <c r="AS181" i="15"/>
  <c r="AS179" i="15"/>
  <c r="AS177" i="15"/>
  <c r="AS260" i="15"/>
  <c r="AS175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7" i="15"/>
  <c r="AQ175" i="15"/>
  <c r="AP260" i="15"/>
  <c r="AQ14" i="15"/>
  <c r="AP259" i="15"/>
  <c r="AP181" i="15"/>
  <c r="AP179" i="15"/>
  <c r="AP177" i="15"/>
  <c r="AP175" i="15"/>
  <c r="AO259" i="15"/>
  <c r="AP14" i="15"/>
  <c r="AO181" i="15"/>
  <c r="AO179" i="15"/>
  <c r="AO177" i="15"/>
  <c r="AO260" i="15"/>
  <c r="AO175" i="15"/>
  <c r="AO14" i="15"/>
  <c r="AN259" i="15"/>
  <c r="AN181" i="15"/>
  <c r="AN179" i="15"/>
  <c r="AN177" i="15"/>
  <c r="AN175" i="15"/>
  <c r="AN260" i="15"/>
  <c r="AN14" i="15"/>
  <c r="AM259" i="15"/>
  <c r="AM181" i="15"/>
  <c r="AM179" i="15"/>
  <c r="AM177" i="15"/>
  <c r="AM175" i="15"/>
  <c r="AL260" i="15"/>
  <c r="AM14" i="15"/>
  <c r="AL259" i="15"/>
  <c r="AL181" i="15"/>
  <c r="AL179" i="15"/>
  <c r="AL177" i="15"/>
  <c r="AL175" i="15"/>
  <c r="AK259" i="15"/>
  <c r="AL14" i="15"/>
  <c r="AK181" i="15"/>
  <c r="AK179" i="15"/>
  <c r="AK177" i="15"/>
  <c r="AK175" i="15"/>
  <c r="AK260" i="15"/>
  <c r="AK14" i="15"/>
  <c r="AJ259" i="15"/>
  <c r="AJ181" i="15"/>
  <c r="AJ179" i="15"/>
  <c r="AJ177" i="15"/>
  <c r="AJ175" i="15"/>
  <c r="AJ260" i="15"/>
  <c r="AJ14" i="15"/>
  <c r="AI259" i="15"/>
  <c r="AI181" i="15"/>
  <c r="AI179" i="15"/>
  <c r="AI177" i="15"/>
  <c r="AI175" i="15"/>
  <c r="AH260" i="15"/>
  <c r="AI14" i="15"/>
  <c r="AH259" i="15"/>
  <c r="AH181" i="15"/>
  <c r="AH179" i="15"/>
  <c r="AH177" i="15"/>
  <c r="AH175" i="15"/>
  <c r="AG259" i="15"/>
  <c r="AH14" i="15"/>
  <c r="AG181" i="15"/>
  <c r="AG179" i="15"/>
  <c r="AG177" i="15"/>
  <c r="AG175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D260" i="15"/>
  <c r="AE14" i="15"/>
  <c r="AD259" i="15"/>
  <c r="AD181" i="15"/>
  <c r="AD179" i="15"/>
  <c r="AD177" i="15"/>
  <c r="AD175" i="15"/>
  <c r="AC259" i="15"/>
  <c r="AD14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7" i="15"/>
  <c r="AA175" i="15"/>
  <c r="Z260" i="15"/>
  <c r="AA14" i="15"/>
  <c r="Z259" i="15"/>
  <c r="Z181" i="15"/>
  <c r="Z179" i="15"/>
  <c r="Z177" i="15"/>
  <c r="Z175" i="15"/>
  <c r="Y259" i="15"/>
  <c r="Z14" i="15"/>
  <c r="Y181" i="15"/>
  <c r="Y179" i="15"/>
  <c r="Y177" i="15"/>
  <c r="Y175" i="15"/>
  <c r="Y14" i="15"/>
  <c r="X259" i="15"/>
  <c r="X181" i="15"/>
  <c r="X179" i="15"/>
  <c r="X177" i="15"/>
  <c r="X175" i="15"/>
  <c r="X260" i="15"/>
  <c r="W259" i="15"/>
  <c r="X14" i="15"/>
  <c r="W181" i="15"/>
  <c r="W179" i="15"/>
  <c r="W177" i="15"/>
  <c r="W175" i="15"/>
  <c r="W260" i="15"/>
  <c r="W14" i="15"/>
  <c r="V259" i="15"/>
  <c r="V181" i="15"/>
  <c r="V179" i="15"/>
  <c r="V260" i="15"/>
  <c r="V177" i="15"/>
  <c r="V175" i="15"/>
  <c r="U259" i="15"/>
  <c r="V14" i="15"/>
  <c r="U181" i="15"/>
  <c r="U179" i="15"/>
  <c r="U177" i="15"/>
  <c r="U175" i="15"/>
  <c r="U260" i="15"/>
  <c r="U14" i="15"/>
  <c r="T259" i="15"/>
  <c r="T181" i="15"/>
  <c r="T179" i="15"/>
  <c r="T177" i="15"/>
  <c r="T175" i="15"/>
  <c r="T260" i="15"/>
  <c r="S259" i="15"/>
  <c r="T14" i="15"/>
  <c r="S181" i="15"/>
  <c r="S179" i="15"/>
  <c r="S177" i="15"/>
  <c r="S175" i="15"/>
  <c r="R260" i="15"/>
  <c r="S14" i="15"/>
  <c r="R259" i="15"/>
  <c r="R181" i="15"/>
  <c r="R179" i="15"/>
  <c r="R177" i="15"/>
  <c r="R175" i="15"/>
  <c r="Q259" i="15"/>
  <c r="R14" i="15"/>
  <c r="Q181" i="15"/>
  <c r="Q179" i="15"/>
  <c r="Q177" i="15"/>
  <c r="Q175" i="15"/>
  <c r="Q260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N260" i="15"/>
  <c r="O14" i="15"/>
  <c r="N259" i="15"/>
  <c r="N181" i="15"/>
  <c r="N179" i="15"/>
  <c r="N177" i="15"/>
  <c r="N175" i="15"/>
  <c r="M259" i="15"/>
  <c r="N14" i="15"/>
  <c r="M181" i="15"/>
  <c r="M179" i="15"/>
  <c r="M177" i="15"/>
  <c r="M175" i="15"/>
  <c r="M14" i="15"/>
  <c r="L259" i="15"/>
  <c r="L181" i="15"/>
  <c r="L179" i="15"/>
  <c r="L177" i="15"/>
  <c r="L175" i="15"/>
  <c r="L260" i="15"/>
  <c r="L14" i="15"/>
  <c r="K259" i="15"/>
  <c r="K181" i="15"/>
  <c r="K179" i="15"/>
  <c r="K177" i="15"/>
  <c r="K175" i="15"/>
  <c r="J260" i="15"/>
  <c r="K14" i="15"/>
  <c r="J259" i="15"/>
  <c r="J181" i="15"/>
  <c r="J179" i="15"/>
  <c r="J177" i="15"/>
  <c r="J175" i="15"/>
  <c r="I259" i="15"/>
  <c r="J14" i="15"/>
  <c r="I181" i="15"/>
  <c r="I179" i="15"/>
  <c r="I177" i="15"/>
  <c r="I175" i="15"/>
  <c r="I260" i="15"/>
  <c r="I14" i="15"/>
  <c r="H259" i="15"/>
  <c r="H181" i="15"/>
  <c r="H179" i="15"/>
  <c r="H177" i="15"/>
  <c r="H175" i="15"/>
  <c r="H260" i="15"/>
  <c r="G259" i="15"/>
  <c r="H14" i="15"/>
  <c r="G181" i="15"/>
  <c r="G179" i="15"/>
  <c r="G177" i="15"/>
  <c r="G175" i="15"/>
  <c r="F260" i="15"/>
  <c r="G14" i="15"/>
  <c r="F259" i="15"/>
  <c r="F181" i="15"/>
  <c r="F179" i="15"/>
  <c r="F177" i="15"/>
  <c r="F175" i="15"/>
  <c r="E259" i="15"/>
  <c r="F14" i="15"/>
  <c r="E181" i="15"/>
  <c r="E179" i="15"/>
  <c r="E177" i="15"/>
  <c r="E175" i="15"/>
  <c r="E260" i="15"/>
  <c r="E14" i="15"/>
  <c r="D181" i="15"/>
  <c r="D179" i="15"/>
  <c r="D177" i="15"/>
  <c r="D175" i="15"/>
  <c r="D260" i="15"/>
  <c r="AY14" i="16"/>
  <c r="AY15" i="16"/>
  <c r="AY16" i="16"/>
  <c r="AY10" i="16"/>
  <c r="AY13" i="16"/>
  <c r="AY17" i="16"/>
  <c r="AY29" i="16"/>
  <c r="AX14" i="16"/>
  <c r="AX10" i="16"/>
  <c r="AX15" i="16"/>
  <c r="AX16" i="16"/>
  <c r="AX13" i="16"/>
  <c r="AX17" i="16"/>
  <c r="AX29" i="16"/>
  <c r="AW14" i="16"/>
  <c r="AW15" i="16"/>
  <c r="AW10" i="16"/>
  <c r="AW13" i="16"/>
  <c r="AW16" i="16"/>
  <c r="AW17" i="16"/>
  <c r="AW29" i="16"/>
  <c r="AV14" i="16"/>
  <c r="AV15" i="16"/>
  <c r="AV16" i="16"/>
  <c r="AV17" i="16"/>
  <c r="AV29" i="16"/>
  <c r="AU14" i="16"/>
  <c r="AU15" i="16"/>
  <c r="AU16" i="16"/>
  <c r="AU10" i="16"/>
  <c r="AU13" i="16"/>
  <c r="AU17" i="16"/>
  <c r="AU29" i="16"/>
  <c r="AT21" i="16"/>
  <c r="AT33" i="16"/>
  <c r="AT22" i="16"/>
  <c r="AT23" i="16"/>
  <c r="AT29" i="16"/>
  <c r="AT34" i="16"/>
  <c r="AT40" i="16"/>
  <c r="AT39" i="16"/>
  <c r="AT44" i="16"/>
  <c r="AS21" i="16"/>
  <c r="AS22" i="16"/>
  <c r="AS34" i="16"/>
  <c r="AS23" i="16"/>
  <c r="AS24" i="16"/>
  <c r="AS29" i="16"/>
  <c r="AS33" i="16"/>
  <c r="AS35" i="16"/>
  <c r="AS39" i="16"/>
  <c r="AS40" i="16"/>
  <c r="AS44" i="16"/>
  <c r="AS45" i="16"/>
  <c r="AS51" i="16"/>
  <c r="AS46" i="16"/>
  <c r="AS50" i="16"/>
  <c r="AR15" i="16"/>
  <c r="AS16" i="16"/>
  <c r="AT17" i="16"/>
  <c r="AR17" i="16"/>
  <c r="AR21" i="16"/>
  <c r="AR22" i="16"/>
  <c r="AR24" i="16"/>
  <c r="AR29" i="16"/>
  <c r="AR34" i="16"/>
  <c r="AR40" i="16"/>
  <c r="AR45" i="16"/>
  <c r="AR51" i="16"/>
  <c r="AQ14" i="16"/>
  <c r="AQ15" i="16"/>
  <c r="AQ16" i="16"/>
  <c r="AQ17" i="16"/>
  <c r="AQ29" i="16"/>
  <c r="AP14" i="16"/>
  <c r="AP15" i="16"/>
  <c r="AP16" i="16"/>
  <c r="AP10" i="16"/>
  <c r="AP13" i="16"/>
  <c r="AP17" i="16"/>
  <c r="AP29" i="16"/>
  <c r="AO14" i="16"/>
  <c r="AO10" i="16"/>
  <c r="AO13" i="16"/>
  <c r="AO15" i="16"/>
  <c r="AO16" i="16"/>
  <c r="AO17" i="16"/>
  <c r="AO29" i="16"/>
  <c r="AN14" i="16"/>
  <c r="AN15" i="16"/>
  <c r="AN16" i="16"/>
  <c r="AN17" i="16"/>
  <c r="AN29" i="16"/>
  <c r="AM14" i="16"/>
  <c r="AM15" i="16"/>
  <c r="AM16" i="16"/>
  <c r="AM10" i="16"/>
  <c r="AM13" i="16"/>
  <c r="AM17" i="16"/>
  <c r="AM29" i="16"/>
  <c r="AL16" i="16"/>
  <c r="AL21" i="16"/>
  <c r="AL22" i="16"/>
  <c r="AL29" i="16"/>
  <c r="AL44" i="16"/>
  <c r="AK14" i="16"/>
  <c r="AK15" i="16"/>
  <c r="AK16" i="16"/>
  <c r="AL17" i="16"/>
  <c r="AK17" i="16"/>
  <c r="AK29" i="16"/>
  <c r="AJ14" i="16"/>
  <c r="AJ15" i="16"/>
  <c r="AJ16" i="16"/>
  <c r="AJ17" i="16"/>
  <c r="AJ29" i="16"/>
  <c r="AI14" i="16"/>
  <c r="AI15" i="16"/>
  <c r="AI16" i="16"/>
  <c r="AI10" i="16"/>
  <c r="AI13" i="16"/>
  <c r="AI17" i="16"/>
  <c r="AI29" i="16"/>
  <c r="AH14" i="16"/>
  <c r="AH10" i="16"/>
  <c r="AH13" i="16"/>
  <c r="AH15" i="16"/>
  <c r="AH16" i="16"/>
  <c r="AH17" i="16"/>
  <c r="AH29" i="16"/>
  <c r="AG14" i="16"/>
  <c r="AG10" i="16"/>
  <c r="AG13" i="16"/>
  <c r="AG15" i="16"/>
  <c r="AG16" i="16"/>
  <c r="AG17" i="16"/>
  <c r="AG29" i="16"/>
  <c r="AF14" i="16"/>
  <c r="AF15" i="16"/>
  <c r="AF16" i="16"/>
  <c r="AF17" i="16"/>
  <c r="AF29" i="16"/>
  <c r="AE14" i="16"/>
  <c r="AE15" i="16"/>
  <c r="AE16" i="16"/>
  <c r="AE10" i="16"/>
  <c r="AE13" i="16"/>
  <c r="AE17" i="16"/>
  <c r="AE29" i="16"/>
  <c r="AD14" i="16"/>
  <c r="AD10" i="16"/>
  <c r="AD13" i="16"/>
  <c r="AD15" i="16"/>
  <c r="AD16" i="16"/>
  <c r="AD17" i="16"/>
  <c r="AD29" i="16"/>
  <c r="AC14" i="16"/>
  <c r="AC15" i="16"/>
  <c r="AC10" i="16"/>
  <c r="AC13" i="16"/>
  <c r="AC16" i="16"/>
  <c r="AC17" i="16"/>
  <c r="AC29" i="16"/>
  <c r="AB14" i="16"/>
  <c r="AB15" i="16"/>
  <c r="AB16" i="16"/>
  <c r="AB17" i="16"/>
  <c r="AB29" i="16"/>
  <c r="AA14" i="16"/>
  <c r="AA15" i="16"/>
  <c r="AA10" i="16"/>
  <c r="AA13" i="16"/>
  <c r="AA16" i="16"/>
  <c r="AA17" i="16"/>
  <c r="AA29" i="16"/>
  <c r="Z14" i="16"/>
  <c r="Z10" i="16"/>
  <c r="Z13" i="16"/>
  <c r="Z15" i="16"/>
  <c r="Z16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7" i="16"/>
  <c r="L29" i="16"/>
  <c r="K14" i="16"/>
  <c r="K15" i="16"/>
  <c r="K16" i="16"/>
  <c r="K10" i="16"/>
  <c r="K13" i="16"/>
  <c r="K17" i="16"/>
  <c r="K29" i="16"/>
  <c r="J14" i="16"/>
  <c r="J15" i="16"/>
  <c r="J16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7" i="16"/>
  <c r="H29" i="16"/>
  <c r="G14" i="16"/>
  <c r="G15" i="16"/>
  <c r="G16" i="16"/>
  <c r="G10" i="16"/>
  <c r="G13" i="16"/>
  <c r="G17" i="16"/>
  <c r="G29" i="16"/>
  <c r="F14" i="16"/>
  <c r="F15" i="16"/>
  <c r="F16" i="16"/>
  <c r="F17" i="16"/>
  <c r="F27" i="16"/>
  <c r="G27" i="16"/>
  <c r="F29" i="16"/>
  <c r="F30" i="16"/>
  <c r="E14" i="16"/>
  <c r="E15" i="16"/>
  <c r="E16" i="16"/>
  <c r="E10" i="16"/>
  <c r="E13" i="16"/>
  <c r="E17" i="16"/>
  <c r="E29" i="16"/>
  <c r="D14" i="16"/>
  <c r="D15" i="16"/>
  <c r="D16" i="16"/>
  <c r="D17" i="16"/>
  <c r="D27" i="16"/>
  <c r="E27" i="16"/>
  <c r="E30" i="16"/>
  <c r="D29" i="16"/>
  <c r="D30" i="16"/>
  <c r="AY14" i="17"/>
  <c r="AY15" i="17"/>
  <c r="AY16" i="17"/>
  <c r="AY10" i="17"/>
  <c r="AY13" i="17"/>
  <c r="AY17" i="17"/>
  <c r="AY29" i="17"/>
  <c r="AX14" i="17"/>
  <c r="AX15" i="17"/>
  <c r="AX16" i="17"/>
  <c r="AX10" i="17"/>
  <c r="AX13" i="17"/>
  <c r="AX17" i="17"/>
  <c r="AX29" i="17"/>
  <c r="AW14" i="17"/>
  <c r="AW10" i="17"/>
  <c r="AW13" i="17"/>
  <c r="AW15" i="17"/>
  <c r="AW16" i="17"/>
  <c r="AW17" i="17"/>
  <c r="AW29" i="17"/>
  <c r="AV14" i="17"/>
  <c r="AV15" i="17"/>
  <c r="AV10" i="17"/>
  <c r="AV13" i="17"/>
  <c r="AV16" i="17"/>
  <c r="AV17" i="17"/>
  <c r="AV29" i="17"/>
  <c r="AU14" i="17"/>
  <c r="AU10" i="17"/>
  <c r="AU13" i="17"/>
  <c r="AU15" i="17"/>
  <c r="AU16" i="17"/>
  <c r="AU17" i="17"/>
  <c r="AU29" i="17"/>
  <c r="AT14" i="17"/>
  <c r="AT15" i="17"/>
  <c r="AT16" i="17"/>
  <c r="AT10" i="17"/>
  <c r="AT13" i="17"/>
  <c r="AT17" i="17"/>
  <c r="AT29" i="17"/>
  <c r="AS14" i="17"/>
  <c r="AS15" i="17"/>
  <c r="AS16" i="17"/>
  <c r="AS17" i="17"/>
  <c r="AS29" i="17"/>
  <c r="AR14" i="17"/>
  <c r="AR15" i="17"/>
  <c r="AR10" i="17"/>
  <c r="AR13" i="17"/>
  <c r="AR16" i="17"/>
  <c r="AR17" i="17"/>
  <c r="AR29" i="17"/>
  <c r="AQ14" i="17"/>
  <c r="AQ10" i="17"/>
  <c r="AQ13" i="17"/>
  <c r="AQ15" i="17"/>
  <c r="AQ16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7" i="17"/>
  <c r="AO29" i="17"/>
  <c r="AN14" i="17"/>
  <c r="AN15" i="17"/>
  <c r="AN10" i="17"/>
  <c r="AN13" i="17"/>
  <c r="AN16" i="17"/>
  <c r="AN17" i="17"/>
  <c r="AN29" i="17"/>
  <c r="AM14" i="17"/>
  <c r="AM10" i="17"/>
  <c r="AM13" i="17"/>
  <c r="AM15" i="17"/>
  <c r="AM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7" i="17"/>
  <c r="AK29" i="17"/>
  <c r="AJ14" i="17"/>
  <c r="AJ15" i="17"/>
  <c r="AJ10" i="17"/>
  <c r="AJ13" i="17"/>
  <c r="AJ16" i="17"/>
  <c r="AJ17" i="17"/>
  <c r="AJ29" i="17"/>
  <c r="AI14" i="17"/>
  <c r="AI10" i="17"/>
  <c r="AI13" i="17"/>
  <c r="AI15" i="17"/>
  <c r="AI16" i="17"/>
  <c r="AI17" i="17"/>
  <c r="AI29" i="17"/>
  <c r="AH14" i="17"/>
  <c r="AH15" i="17"/>
  <c r="AH16" i="17"/>
  <c r="AH10" i="17"/>
  <c r="AH13" i="17"/>
  <c r="AH17" i="17"/>
  <c r="AH29" i="17"/>
  <c r="AG14" i="17"/>
  <c r="AG15" i="17"/>
  <c r="AG16" i="17"/>
  <c r="AG17" i="17"/>
  <c r="AG29" i="17"/>
  <c r="AF17" i="17"/>
  <c r="AF21" i="17"/>
  <c r="AF22" i="17"/>
  <c r="AF34" i="17"/>
  <c r="AF23" i="17"/>
  <c r="AF24" i="17"/>
  <c r="AF29" i="17"/>
  <c r="AF33" i="17"/>
  <c r="AF39" i="17"/>
  <c r="AF35" i="17"/>
  <c r="AF40" i="17"/>
  <c r="AF44" i="17"/>
  <c r="AF45" i="17"/>
  <c r="AF50" i="17"/>
  <c r="AE14" i="17"/>
  <c r="AE10" i="17"/>
  <c r="AE15" i="17"/>
  <c r="AF16" i="17"/>
  <c r="AE16" i="17"/>
  <c r="AE13" i="17"/>
  <c r="AF14" i="17"/>
  <c r="AE17" i="17"/>
  <c r="AE29" i="17"/>
  <c r="AD14" i="17"/>
  <c r="AD15" i="17"/>
  <c r="AD10" i="17"/>
  <c r="AD13" i="17"/>
  <c r="AD16" i="17"/>
  <c r="AD17" i="17"/>
  <c r="AD29" i="17"/>
  <c r="AC14" i="17"/>
  <c r="AC15" i="17"/>
  <c r="AC16" i="17"/>
  <c r="AC10" i="17"/>
  <c r="AC13" i="17"/>
  <c r="AC17" i="17"/>
  <c r="AC29" i="17"/>
  <c r="AB14" i="17"/>
  <c r="AB10" i="17"/>
  <c r="AB13" i="17"/>
  <c r="AB15" i="17"/>
  <c r="AB16" i="17"/>
  <c r="AB17" i="17"/>
  <c r="AB29" i="17"/>
  <c r="AA14" i="17"/>
  <c r="AA10" i="17"/>
  <c r="AA13" i="17"/>
  <c r="AA15" i="17"/>
  <c r="AA16" i="17"/>
  <c r="AA17" i="17"/>
  <c r="AA29" i="17"/>
  <c r="Z14" i="17"/>
  <c r="Z15" i="17"/>
  <c r="Z10" i="17"/>
  <c r="Z13" i="17"/>
  <c r="Z16" i="17"/>
  <c r="Z17" i="17"/>
  <c r="Z29" i="17"/>
  <c r="Y14" i="17"/>
  <c r="Y15" i="17"/>
  <c r="Y16" i="17"/>
  <c r="Y10" i="17"/>
  <c r="Y13" i="17"/>
  <c r="Y17" i="17"/>
  <c r="Y29" i="17"/>
  <c r="X14" i="17"/>
  <c r="X10" i="17"/>
  <c r="X13" i="17"/>
  <c r="X15" i="17"/>
  <c r="X16" i="17"/>
  <c r="X17" i="17"/>
  <c r="X29" i="17"/>
  <c r="W14" i="17"/>
  <c r="W10" i="17"/>
  <c r="W13" i="17"/>
  <c r="W15" i="17"/>
  <c r="W16" i="17"/>
  <c r="W17" i="17"/>
  <c r="W29" i="17"/>
  <c r="V14" i="17"/>
  <c r="V15" i="17"/>
  <c r="V10" i="17"/>
  <c r="V13" i="17"/>
  <c r="V16" i="17"/>
  <c r="V17" i="17"/>
  <c r="V29" i="17"/>
  <c r="U14" i="17"/>
  <c r="U15" i="17"/>
  <c r="U16" i="17"/>
  <c r="U10" i="17"/>
  <c r="U13" i="17"/>
  <c r="U17" i="17"/>
  <c r="U29" i="17"/>
  <c r="T14" i="17"/>
  <c r="T10" i="17"/>
  <c r="T13" i="17"/>
  <c r="T15" i="17"/>
  <c r="T16" i="17"/>
  <c r="T17" i="17"/>
  <c r="T29" i="17"/>
  <c r="S15" i="17"/>
  <c r="S17" i="17"/>
  <c r="S21" i="17"/>
  <c r="S22" i="17"/>
  <c r="S23" i="17"/>
  <c r="S24" i="17"/>
  <c r="S29" i="17"/>
  <c r="S33" i="17"/>
  <c r="S34" i="17"/>
  <c r="S40" i="17"/>
  <c r="S44" i="17"/>
  <c r="S45" i="17"/>
  <c r="S51" i="17"/>
  <c r="R14" i="17"/>
  <c r="R15" i="17"/>
  <c r="S16" i="17"/>
  <c r="R16" i="17"/>
  <c r="R10" i="17"/>
  <c r="R13" i="17"/>
  <c r="S14" i="17"/>
  <c r="R17" i="17"/>
  <c r="R29" i="17"/>
  <c r="Q14" i="17"/>
  <c r="Q15" i="17"/>
  <c r="Q16" i="17"/>
  <c r="Q10" i="17"/>
  <c r="Q13" i="17"/>
  <c r="Q17" i="17"/>
  <c r="Q29" i="17"/>
  <c r="P14" i="17"/>
  <c r="P10" i="17"/>
  <c r="P13" i="17"/>
  <c r="P15" i="17"/>
  <c r="P16" i="17"/>
  <c r="P17" i="17"/>
  <c r="P29" i="17"/>
  <c r="O14" i="17"/>
  <c r="O10" i="17"/>
  <c r="O13" i="17"/>
  <c r="O15" i="17"/>
  <c r="O16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7" i="17"/>
  <c r="L29" i="17"/>
  <c r="K14" i="17"/>
  <c r="K15" i="17"/>
  <c r="K16" i="17"/>
  <c r="K10" i="17"/>
  <c r="K13" i="17"/>
  <c r="L21" i="17"/>
  <c r="K17" i="17"/>
  <c r="K29" i="17"/>
  <c r="J16" i="17"/>
  <c r="J13" i="17"/>
  <c r="J21" i="17"/>
  <c r="J33" i="17"/>
  <c r="J22" i="17"/>
  <c r="J24" i="17"/>
  <c r="J23" i="17"/>
  <c r="J29" i="17"/>
  <c r="J34" i="17"/>
  <c r="J40" i="17"/>
  <c r="J39" i="17"/>
  <c r="J44" i="17"/>
  <c r="J50" i="17"/>
  <c r="J45" i="17"/>
  <c r="J46" i="17"/>
  <c r="J51" i="17"/>
  <c r="I14" i="17"/>
  <c r="J15" i="17"/>
  <c r="I15" i="17"/>
  <c r="I16" i="17"/>
  <c r="J17" i="17"/>
  <c r="I10" i="17"/>
  <c r="I13" i="17"/>
  <c r="J14" i="17"/>
  <c r="J10" i="17"/>
  <c r="I17" i="17"/>
  <c r="I29" i="17"/>
  <c r="H14" i="17"/>
  <c r="H15" i="17"/>
  <c r="H16" i="17"/>
  <c r="H17" i="17"/>
  <c r="H29" i="17"/>
  <c r="G14" i="17"/>
  <c r="G15" i="17"/>
  <c r="G16" i="17"/>
  <c r="G10" i="17"/>
  <c r="G13" i="17"/>
  <c r="H21" i="17"/>
  <c r="G17" i="17"/>
  <c r="G29" i="17"/>
  <c r="F14" i="17"/>
  <c r="F10" i="17"/>
  <c r="F15" i="17"/>
  <c r="F16" i="17"/>
  <c r="F13" i="17"/>
  <c r="F17" i="17"/>
  <c r="F29" i="17"/>
  <c r="E14" i="17"/>
  <c r="E15" i="17"/>
  <c r="E16" i="17"/>
  <c r="E17" i="17"/>
  <c r="E29" i="17"/>
  <c r="D14" i="17"/>
  <c r="D10" i="17"/>
  <c r="D15" i="17"/>
  <c r="D16" i="17"/>
  <c r="D13" i="17"/>
  <c r="D17" i="17"/>
  <c r="D27" i="17"/>
  <c r="D29" i="17"/>
  <c r="AY14" i="18"/>
  <c r="AY15" i="18"/>
  <c r="AY10" i="18"/>
  <c r="AY13" i="18"/>
  <c r="AY16" i="18"/>
  <c r="AY17" i="18"/>
  <c r="AY29" i="18"/>
  <c r="AX14" i="18"/>
  <c r="AX15" i="18"/>
  <c r="AX16" i="18"/>
  <c r="AX10" i="18"/>
  <c r="AX13" i="18"/>
  <c r="AX17" i="18"/>
  <c r="AX29" i="18"/>
  <c r="AW14" i="18"/>
  <c r="AW10" i="18"/>
  <c r="AW13" i="18"/>
  <c r="AW15" i="18"/>
  <c r="AW16" i="18"/>
  <c r="AW17" i="18"/>
  <c r="AW29" i="18"/>
  <c r="AV14" i="18"/>
  <c r="AV15" i="18"/>
  <c r="AV16" i="18"/>
  <c r="AV17" i="18"/>
  <c r="AV29" i="18"/>
  <c r="AU14" i="18"/>
  <c r="AU15" i="18"/>
  <c r="AU16" i="18"/>
  <c r="AU10" i="18"/>
  <c r="AU13" i="18"/>
  <c r="AV22" i="18"/>
  <c r="AU17" i="18"/>
  <c r="AU29" i="18"/>
  <c r="AT14" i="18"/>
  <c r="AT10" i="18"/>
  <c r="AT15" i="18"/>
  <c r="AT16" i="18"/>
  <c r="AT13" i="18"/>
  <c r="AU21" i="18"/>
  <c r="AU23" i="18"/>
  <c r="AT17" i="18"/>
  <c r="AT29" i="18"/>
  <c r="AS14" i="18"/>
  <c r="AS15" i="18"/>
  <c r="AS16" i="18"/>
  <c r="AS17" i="18"/>
  <c r="AS29" i="18"/>
  <c r="AR14" i="18"/>
  <c r="AR10" i="18"/>
  <c r="AR13" i="18"/>
  <c r="AR15" i="18"/>
  <c r="AR16" i="18"/>
  <c r="AR17" i="18"/>
  <c r="AR29" i="18"/>
  <c r="AQ14" i="18"/>
  <c r="AQ15" i="18"/>
  <c r="AQ10" i="18"/>
  <c r="AQ13" i="18"/>
  <c r="AQ16" i="18"/>
  <c r="AQ17" i="18"/>
  <c r="AQ29" i="18"/>
  <c r="AP14" i="18"/>
  <c r="AP15" i="18"/>
  <c r="AP16" i="18"/>
  <c r="AP10" i="18"/>
  <c r="AP13" i="18"/>
  <c r="AP17" i="18"/>
  <c r="AP29" i="18"/>
  <c r="AO14" i="18"/>
  <c r="AO10" i="18"/>
  <c r="AO13" i="18"/>
  <c r="AO15" i="18"/>
  <c r="AO16" i="18"/>
  <c r="AO17" i="18"/>
  <c r="AO29" i="18"/>
  <c r="AN14" i="18"/>
  <c r="AN15" i="18"/>
  <c r="AN16" i="18"/>
  <c r="AN17" i="18"/>
  <c r="AN29" i="18"/>
  <c r="AM14" i="18"/>
  <c r="AM15" i="18"/>
  <c r="AM16" i="18"/>
  <c r="AM10" i="18"/>
  <c r="AM13" i="18"/>
  <c r="AN21" i="18"/>
  <c r="AM17" i="18"/>
  <c r="AM22" i="18"/>
  <c r="AM45" i="18"/>
  <c r="AM51" i="18"/>
  <c r="AM29" i="18"/>
  <c r="AL14" i="18"/>
  <c r="AL10" i="18"/>
  <c r="AL15" i="18"/>
  <c r="AL16" i="18"/>
  <c r="AL13" i="18"/>
  <c r="AM21" i="18"/>
  <c r="AM23" i="18"/>
  <c r="AL17" i="18"/>
  <c r="AL29" i="18"/>
  <c r="AK14" i="18"/>
  <c r="AK15" i="18"/>
  <c r="AK16" i="18"/>
  <c r="AK17" i="18"/>
  <c r="AK29" i="18"/>
  <c r="AJ14" i="18"/>
  <c r="AJ10" i="18"/>
  <c r="AJ15" i="18"/>
  <c r="AJ16" i="18"/>
  <c r="AJ13" i="18"/>
  <c r="AK21" i="18"/>
  <c r="AJ17" i="18"/>
  <c r="AJ29" i="18"/>
  <c r="AI14" i="18"/>
  <c r="AI15" i="18"/>
  <c r="AI10" i="18"/>
  <c r="AI13" i="18"/>
  <c r="AI16" i="18"/>
  <c r="AI17" i="18"/>
  <c r="AI29" i="18"/>
  <c r="AH14" i="18"/>
  <c r="AH15" i="18"/>
  <c r="AH16" i="18"/>
  <c r="AH10" i="18"/>
  <c r="AH13" i="18"/>
  <c r="AH17" i="18"/>
  <c r="AH29" i="18"/>
  <c r="AG14" i="18"/>
  <c r="AG10" i="18"/>
  <c r="AG13" i="18"/>
  <c r="AG15" i="18"/>
  <c r="AG16" i="18"/>
  <c r="AG17" i="18"/>
  <c r="AG29" i="18"/>
  <c r="AF14" i="18"/>
  <c r="AF15" i="18"/>
  <c r="AF16" i="18"/>
  <c r="AF17" i="18"/>
  <c r="AF29" i="18"/>
  <c r="AE14" i="18"/>
  <c r="AE15" i="18"/>
  <c r="AE16" i="18"/>
  <c r="AE10" i="18"/>
  <c r="AE13" i="18"/>
  <c r="AF22" i="18"/>
  <c r="AE17" i="18"/>
  <c r="AE29" i="18"/>
  <c r="AD14" i="18"/>
  <c r="AD10" i="18"/>
  <c r="AD13" i="18"/>
  <c r="AD15" i="18"/>
  <c r="AD16" i="18"/>
  <c r="AD17" i="18"/>
  <c r="AD29" i="18"/>
  <c r="AC14" i="18"/>
  <c r="AC10" i="18"/>
  <c r="AC13" i="18"/>
  <c r="AC15" i="18"/>
  <c r="AC16" i="18"/>
  <c r="AC17" i="18"/>
  <c r="AC29" i="18"/>
  <c r="AB14" i="18"/>
  <c r="AB10" i="18"/>
  <c r="AB13" i="18"/>
  <c r="AB15" i="18"/>
  <c r="AB16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AA21" i="18"/>
  <c r="Z17" i="18"/>
  <c r="Z29" i="18"/>
  <c r="Y14" i="18"/>
  <c r="Y10" i="18"/>
  <c r="Y13" i="18"/>
  <c r="Y15" i="18"/>
  <c r="Y16" i="18"/>
  <c r="Y17" i="18"/>
  <c r="Y29" i="18"/>
  <c r="X14" i="18"/>
  <c r="X15" i="18"/>
  <c r="X16" i="18"/>
  <c r="X17" i="18"/>
  <c r="X29" i="18"/>
  <c r="W14" i="18"/>
  <c r="W15" i="18"/>
  <c r="W16" i="18"/>
  <c r="W10" i="18"/>
  <c r="W13" i="18"/>
  <c r="X22" i="18"/>
  <c r="W17" i="18"/>
  <c r="W29" i="18"/>
  <c r="V14" i="18"/>
  <c r="V10" i="18"/>
  <c r="V13" i="18"/>
  <c r="V15" i="18"/>
  <c r="V16" i="18"/>
  <c r="V17" i="18"/>
  <c r="V29" i="18"/>
  <c r="U14" i="18"/>
  <c r="U10" i="18"/>
  <c r="U13" i="18"/>
  <c r="U15" i="18"/>
  <c r="U16" i="18"/>
  <c r="U17" i="18"/>
  <c r="U29" i="18"/>
  <c r="T14" i="18"/>
  <c r="T15" i="18"/>
  <c r="T16" i="18"/>
  <c r="T17" i="18"/>
  <c r="T29" i="18"/>
  <c r="S14" i="18"/>
  <c r="S15" i="18"/>
  <c r="S10" i="18"/>
  <c r="S13" i="18"/>
  <c r="S16" i="18"/>
  <c r="S17" i="18"/>
  <c r="S29" i="18"/>
  <c r="R14" i="18"/>
  <c r="R15" i="18"/>
  <c r="R16" i="18"/>
  <c r="R10" i="18"/>
  <c r="R13" i="18"/>
  <c r="S22" i="18"/>
  <c r="S45" i="18"/>
  <c r="S51" i="18"/>
  <c r="R17" i="18"/>
  <c r="R29" i="18"/>
  <c r="Q14" i="18"/>
  <c r="Q10" i="18"/>
  <c r="Q13" i="18"/>
  <c r="Q15" i="18"/>
  <c r="Q16" i="18"/>
  <c r="Q17" i="18"/>
  <c r="Q29" i="18"/>
  <c r="P14" i="18"/>
  <c r="P15" i="18"/>
  <c r="P16" i="18"/>
  <c r="P17" i="18"/>
  <c r="P29" i="18"/>
  <c r="O14" i="18"/>
  <c r="O15" i="18"/>
  <c r="O16" i="18"/>
  <c r="O10" i="18"/>
  <c r="O13" i="18"/>
  <c r="P22" i="18"/>
  <c r="P45" i="18"/>
  <c r="P51" i="18"/>
  <c r="O17" i="18"/>
  <c r="O29" i="18"/>
  <c r="N14" i="18"/>
  <c r="N15" i="18"/>
  <c r="N16" i="18"/>
  <c r="N10" i="18"/>
  <c r="N13" i="18"/>
  <c r="N17" i="18"/>
  <c r="N29" i="18"/>
  <c r="M14" i="18"/>
  <c r="M10" i="18"/>
  <c r="M13" i="18"/>
  <c r="M15" i="18"/>
  <c r="M16" i="18"/>
  <c r="M17" i="18"/>
  <c r="M29" i="18"/>
  <c r="L14" i="18"/>
  <c r="L10" i="18"/>
  <c r="L13" i="18"/>
  <c r="L15" i="18"/>
  <c r="L16" i="18"/>
  <c r="L17" i="18"/>
  <c r="L29" i="18"/>
  <c r="K14" i="18"/>
  <c r="K15" i="18"/>
  <c r="K10" i="18"/>
  <c r="K13" i="18"/>
  <c r="K16" i="18"/>
  <c r="K17" i="18"/>
  <c r="K29" i="18"/>
  <c r="J14" i="18"/>
  <c r="J15" i="18"/>
  <c r="J16" i="18"/>
  <c r="J10" i="18"/>
  <c r="J13" i="18"/>
  <c r="J17" i="18"/>
  <c r="J29" i="18"/>
  <c r="I14" i="18"/>
  <c r="I10" i="18"/>
  <c r="I13" i="18"/>
  <c r="I15" i="18"/>
  <c r="I16" i="18"/>
  <c r="I17" i="18"/>
  <c r="I29" i="18"/>
  <c r="H14" i="18"/>
  <c r="H15" i="18"/>
  <c r="H16" i="18"/>
  <c r="H17" i="18"/>
  <c r="H29" i="18"/>
  <c r="G14" i="18"/>
  <c r="G15" i="18"/>
  <c r="G16" i="18"/>
  <c r="G10" i="18"/>
  <c r="G13" i="18"/>
  <c r="H22" i="18"/>
  <c r="H45" i="18"/>
  <c r="H51" i="18"/>
  <c r="G17" i="18"/>
  <c r="G29" i="18"/>
  <c r="F14" i="18"/>
  <c r="F15" i="18"/>
  <c r="F16" i="18"/>
  <c r="F10" i="18"/>
  <c r="F13" i="18"/>
  <c r="F17" i="18"/>
  <c r="F29" i="18"/>
  <c r="E16" i="18"/>
  <c r="E21" i="18"/>
  <c r="E23" i="18"/>
  <c r="E22" i="18"/>
  <c r="E24" i="18"/>
  <c r="E29" i="18"/>
  <c r="E33" i="18"/>
  <c r="E39" i="18"/>
  <c r="E44" i="18"/>
  <c r="E46" i="18"/>
  <c r="E45" i="18"/>
  <c r="E51" i="18"/>
  <c r="E50" i="18"/>
  <c r="D14" i="18"/>
  <c r="E15" i="18"/>
  <c r="D15" i="18"/>
  <c r="D16" i="18"/>
  <c r="E17" i="18"/>
  <c r="D17" i="18"/>
  <c r="D21" i="18"/>
  <c r="D33" i="18"/>
  <c r="D23" i="18"/>
  <c r="D27" i="18"/>
  <c r="E27" i="18"/>
  <c r="D29" i="18"/>
  <c r="D30" i="18"/>
  <c r="D44" i="18"/>
  <c r="D50" i="18"/>
  <c r="B21" i="16"/>
  <c r="X21" i="16"/>
  <c r="B21" i="17"/>
  <c r="D21" i="17"/>
  <c r="D44" i="17"/>
  <c r="B21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8"/>
  <c r="D22" i="18"/>
  <c r="B22" i="16"/>
  <c r="T22" i="18"/>
  <c r="T21" i="18"/>
  <c r="H33" i="17"/>
  <c r="H44" i="17"/>
  <c r="H23" i="17"/>
  <c r="X33" i="16"/>
  <c r="X23" i="16"/>
  <c r="X44" i="16"/>
  <c r="E30" i="18"/>
  <c r="F27" i="18"/>
  <c r="J21" i="18"/>
  <c r="J22" i="18"/>
  <c r="M21" i="18"/>
  <c r="M22" i="18"/>
  <c r="O21" i="18"/>
  <c r="O22" i="18"/>
  <c r="V21" i="18"/>
  <c r="V22" i="18"/>
  <c r="AA23" i="18"/>
  <c r="AA33" i="18"/>
  <c r="AA44" i="18"/>
  <c r="AE21" i="18"/>
  <c r="AE22" i="18"/>
  <c r="AH22" i="18"/>
  <c r="AH21" i="18"/>
  <c r="AP21" i="18"/>
  <c r="AP22" i="18"/>
  <c r="Q21" i="17"/>
  <c r="Q22" i="17"/>
  <c r="AC22" i="17"/>
  <c r="D34" i="18"/>
  <c r="D40" i="18"/>
  <c r="D45" i="18"/>
  <c r="D24" i="18"/>
  <c r="N22" i="18"/>
  <c r="N21" i="18"/>
  <c r="Z21" i="18"/>
  <c r="Z22" i="18"/>
  <c r="AY22" i="18"/>
  <c r="AY21" i="18"/>
  <c r="L22" i="18"/>
  <c r="L21" i="18"/>
  <c r="AC21" i="18"/>
  <c r="AC22" i="18"/>
  <c r="AX22" i="18"/>
  <c r="AX21" i="18"/>
  <c r="L33" i="17"/>
  <c r="L44" i="17"/>
  <c r="L23" i="17"/>
  <c r="G21" i="18"/>
  <c r="G22" i="18"/>
  <c r="W21" i="18"/>
  <c r="W22" i="18"/>
  <c r="D35" i="18"/>
  <c r="D39" i="18"/>
  <c r="D50" i="17"/>
  <c r="K21" i="18"/>
  <c r="K22" i="18"/>
  <c r="R21" i="18"/>
  <c r="R22" i="18"/>
  <c r="AD21" i="18"/>
  <c r="AD22" i="18"/>
  <c r="AI22" i="18"/>
  <c r="AI21" i="18"/>
  <c r="AN33" i="18"/>
  <c r="AN44" i="18"/>
  <c r="AN23" i="18"/>
  <c r="AQ22" i="18"/>
  <c r="AQ21" i="18"/>
  <c r="AS21" i="18"/>
  <c r="AS22" i="18"/>
  <c r="AF45" i="18"/>
  <c r="AF51" i="18"/>
  <c r="AF34" i="18"/>
  <c r="AF40" i="18"/>
  <c r="AF24" i="18"/>
  <c r="AK44" i="18"/>
  <c r="AK23" i="18"/>
  <c r="AK33" i="18"/>
  <c r="S35" i="17"/>
  <c r="S39" i="17"/>
  <c r="AK22" i="17"/>
  <c r="AK21" i="17"/>
  <c r="AZ17" i="18"/>
  <c r="H24" i="18"/>
  <c r="P24" i="18"/>
  <c r="AF21" i="18"/>
  <c r="AM44" i="18"/>
  <c r="AM24" i="18"/>
  <c r="AS10" i="18"/>
  <c r="AS13" i="18"/>
  <c r="AU33" i="18"/>
  <c r="AV21" i="18"/>
  <c r="D33" i="17"/>
  <c r="AZ17" i="17"/>
  <c r="R22" i="17"/>
  <c r="R21" i="17"/>
  <c r="S10" i="17"/>
  <c r="S13" i="17"/>
  <c r="Y21" i="17"/>
  <c r="AO22" i="17"/>
  <c r="AO21" i="17"/>
  <c r="H21" i="16"/>
  <c r="L21" i="16"/>
  <c r="P21" i="16"/>
  <c r="T21" i="16"/>
  <c r="D22" i="16"/>
  <c r="AI22" i="16"/>
  <c r="AE22" i="16"/>
  <c r="X45" i="18"/>
  <c r="X51" i="18"/>
  <c r="X24" i="18"/>
  <c r="AM34" i="18"/>
  <c r="AM40" i="18"/>
  <c r="W22" i="17"/>
  <c r="W21" i="17"/>
  <c r="B22" i="17"/>
  <c r="V21" i="16"/>
  <c r="N21" i="16"/>
  <c r="F21" i="16"/>
  <c r="R21" i="16"/>
  <c r="J21" i="16"/>
  <c r="D10" i="18"/>
  <c r="E34" i="18"/>
  <c r="H21" i="18"/>
  <c r="P21" i="18"/>
  <c r="S34" i="18"/>
  <c r="S40" i="18"/>
  <c r="S21" i="18"/>
  <c r="X34" i="18"/>
  <c r="X40" i="18"/>
  <c r="AB22" i="18"/>
  <c r="AB21" i="18"/>
  <c r="AK22" i="18"/>
  <c r="AK10" i="18"/>
  <c r="AK13" i="18"/>
  <c r="AM33" i="18"/>
  <c r="AU44" i="18"/>
  <c r="E27" i="17"/>
  <c r="D30" i="17"/>
  <c r="E10" i="17"/>
  <c r="E13" i="17"/>
  <c r="L22" i="17"/>
  <c r="N22" i="17"/>
  <c r="N21" i="17"/>
  <c r="S50" i="17"/>
  <c r="S46" i="17"/>
  <c r="V21" i="17"/>
  <c r="AA22" i="17"/>
  <c r="AA21" i="17"/>
  <c r="AE21" i="17"/>
  <c r="AW21" i="17"/>
  <c r="AW22" i="17"/>
  <c r="AV21" i="16"/>
  <c r="D23" i="17"/>
  <c r="S24" i="18"/>
  <c r="AR22" i="18"/>
  <c r="AR21" i="18"/>
  <c r="AV45" i="18"/>
  <c r="AV51" i="18"/>
  <c r="AV34" i="18"/>
  <c r="AV40" i="18"/>
  <c r="AV24" i="18"/>
  <c r="E21" i="17"/>
  <c r="AC21" i="17"/>
  <c r="H34" i="18"/>
  <c r="H40" i="18"/>
  <c r="H10" i="18"/>
  <c r="H13" i="18"/>
  <c r="P34" i="18"/>
  <c r="P40" i="18"/>
  <c r="P10" i="18"/>
  <c r="P13" i="18"/>
  <c r="T10" i="18"/>
  <c r="T13" i="18"/>
  <c r="X21" i="18"/>
  <c r="X10" i="18"/>
  <c r="X13" i="18"/>
  <c r="AA22" i="18"/>
  <c r="AJ22" i="18"/>
  <c r="AJ21" i="18"/>
  <c r="AN22" i="18"/>
  <c r="AU22" i="18"/>
  <c r="G21" i="17"/>
  <c r="H22" i="17"/>
  <c r="K21" i="17"/>
  <c r="K22" i="17"/>
  <c r="O22" i="17"/>
  <c r="O21" i="17"/>
  <c r="P21" i="17"/>
  <c r="P22" i="17"/>
  <c r="U21" i="17"/>
  <c r="Z21" i="17"/>
  <c r="AS22" i="17"/>
  <c r="AS21" i="17"/>
  <c r="D21" i="16"/>
  <c r="AP22" i="16"/>
  <c r="J35" i="17"/>
  <c r="AG10" i="17"/>
  <c r="AG13" i="17"/>
  <c r="AK10" i="17"/>
  <c r="AK13" i="17"/>
  <c r="AO10" i="17"/>
  <c r="AO13" i="17"/>
  <c r="AS10" i="17"/>
  <c r="AS13" i="17"/>
  <c r="AX21" i="17"/>
  <c r="AX22" i="17"/>
  <c r="Z21" i="16"/>
  <c r="AL50" i="16"/>
  <c r="X21" i="17"/>
  <c r="AB21" i="17"/>
  <c r="AE22" i="17"/>
  <c r="AI22" i="17"/>
  <c r="AI21" i="17"/>
  <c r="AJ21" i="17"/>
  <c r="AJ22" i="17"/>
  <c r="AM22" i="17"/>
  <c r="AM21" i="17"/>
  <c r="AN21" i="17"/>
  <c r="AN22" i="17"/>
  <c r="AQ22" i="17"/>
  <c r="AQ21" i="17"/>
  <c r="AR21" i="17"/>
  <c r="AR22" i="17"/>
  <c r="AU22" i="17"/>
  <c r="AU21" i="17"/>
  <c r="AV21" i="17"/>
  <c r="AV22" i="17"/>
  <c r="AB22" i="16"/>
  <c r="AB21" i="16"/>
  <c r="AD22" i="16"/>
  <c r="AD21" i="16"/>
  <c r="AF22" i="16"/>
  <c r="AF21" i="16"/>
  <c r="AJ22" i="16"/>
  <c r="AJ21" i="16"/>
  <c r="AF10" i="18"/>
  <c r="AF13" i="18"/>
  <c r="AN10" i="18"/>
  <c r="AN13" i="18"/>
  <c r="AV10" i="18"/>
  <c r="AV13" i="18"/>
  <c r="H10" i="17"/>
  <c r="H13" i="17"/>
  <c r="L10" i="17"/>
  <c r="L13" i="17"/>
  <c r="V22" i="17"/>
  <c r="Z22" i="17"/>
  <c r="AD21" i="17"/>
  <c r="AD22" i="17"/>
  <c r="G30" i="16"/>
  <c r="H27" i="16"/>
  <c r="AQ22" i="16"/>
  <c r="AQ21" i="16"/>
  <c r="AF46" i="17"/>
  <c r="AF51" i="17"/>
  <c r="AF15" i="17"/>
  <c r="AF10" i="17"/>
  <c r="AF13" i="17"/>
  <c r="AF10" i="16"/>
  <c r="AF13" i="16"/>
  <c r="AI21" i="16"/>
  <c r="AP21" i="16"/>
  <c r="AY21" i="17"/>
  <c r="AY22" i="17"/>
  <c r="AA21" i="16"/>
  <c r="AA22" i="16"/>
  <c r="AE21" i="16"/>
  <c r="AT50" i="16"/>
  <c r="AT46" i="16"/>
  <c r="D259" i="14"/>
  <c r="AZ259" i="14"/>
  <c r="BA14" i="14"/>
  <c r="D10" i="16"/>
  <c r="F10" i="16"/>
  <c r="F13" i="16"/>
  <c r="H10" i="16"/>
  <c r="H13" i="16"/>
  <c r="J10" i="16"/>
  <c r="J13" i="16"/>
  <c r="L10" i="16"/>
  <c r="L13" i="16"/>
  <c r="N10" i="16"/>
  <c r="N13" i="16"/>
  <c r="P10" i="16"/>
  <c r="P13" i="16"/>
  <c r="R10" i="16"/>
  <c r="R13" i="16"/>
  <c r="T10" i="16"/>
  <c r="T13" i="16"/>
  <c r="V10" i="16"/>
  <c r="V13" i="16"/>
  <c r="X10" i="16"/>
  <c r="X13" i="16"/>
  <c r="F22" i="16"/>
  <c r="H22" i="16"/>
  <c r="J22" i="16"/>
  <c r="L22" i="16"/>
  <c r="N22" i="16"/>
  <c r="P22" i="16"/>
  <c r="R22" i="16"/>
  <c r="T22" i="16"/>
  <c r="V22" i="16"/>
  <c r="X22" i="16"/>
  <c r="Z22" i="16"/>
  <c r="AH21" i="16"/>
  <c r="AH22" i="16"/>
  <c r="AL15" i="16"/>
  <c r="AK10" i="16"/>
  <c r="AK13" i="16"/>
  <c r="AL14" i="16"/>
  <c r="AL24" i="16"/>
  <c r="AL34" i="16"/>
  <c r="AL40" i="16"/>
  <c r="AL45" i="16"/>
  <c r="AL51" i="16"/>
  <c r="AN22" i="16"/>
  <c r="AN21" i="16"/>
  <c r="AQ10" i="16"/>
  <c r="AQ13" i="16"/>
  <c r="AR14" i="16"/>
  <c r="AR16" i="16"/>
  <c r="AS17" i="16"/>
  <c r="AZ17" i="16"/>
  <c r="AT24" i="16"/>
  <c r="AT45" i="16"/>
  <c r="AT51" i="16"/>
  <c r="H8" i="20"/>
  <c r="AL33" i="16"/>
  <c r="AL23" i="16"/>
  <c r="AR23" i="16"/>
  <c r="AR33" i="16"/>
  <c r="AR44" i="16"/>
  <c r="AT35" i="16"/>
  <c r="AE260" i="15"/>
  <c r="AM260" i="15"/>
  <c r="AU260" i="15"/>
  <c r="G260" i="14"/>
  <c r="AZ260" i="14"/>
  <c r="O260" i="14"/>
  <c r="W260" i="14"/>
  <c r="AE260" i="14"/>
  <c r="AM260" i="14"/>
  <c r="AU260" i="14"/>
  <c r="AB10" i="16"/>
  <c r="AB13" i="16"/>
  <c r="S9" i="20"/>
  <c r="AJ10" i="16"/>
  <c r="AJ13" i="16"/>
  <c r="AN10" i="16"/>
  <c r="AN13" i="16"/>
  <c r="AY21" i="16"/>
  <c r="AY22" i="16"/>
  <c r="D259" i="15"/>
  <c r="AZ259" i="15"/>
  <c r="BA14" i="15"/>
  <c r="K260" i="15"/>
  <c r="S260" i="15"/>
  <c r="AX21" i="16"/>
  <c r="AX22" i="16"/>
  <c r="G260" i="15"/>
  <c r="T43" i="20"/>
  <c r="AV22" i="16"/>
  <c r="AV10" i="16"/>
  <c r="AV13" i="16"/>
  <c r="M260" i="15"/>
  <c r="O260" i="15"/>
  <c r="AZ260" i="15"/>
  <c r="Y260" i="15"/>
  <c r="AA260" i="15"/>
  <c r="AG260" i="15"/>
  <c r="AI260" i="15"/>
  <c r="AQ260" i="15"/>
  <c r="AY260" i="15"/>
  <c r="K260" i="14"/>
  <c r="S260" i="14"/>
  <c r="AA260" i="14"/>
  <c r="AI260" i="14"/>
  <c r="AQ260" i="14"/>
  <c r="AY260" i="14"/>
  <c r="S31" i="20"/>
  <c r="T32" i="20"/>
  <c r="S7" i="20"/>
  <c r="H7" i="20"/>
  <c r="S8" i="20"/>
  <c r="H9" i="20"/>
  <c r="S10" i="20"/>
  <c r="H10" i="20"/>
  <c r="G11" i="7"/>
  <c r="G10" i="7"/>
  <c r="G9" i="7"/>
  <c r="G8" i="7"/>
  <c r="G7" i="7"/>
  <c r="G6" i="7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G12" i="5"/>
  <c r="G9" i="5"/>
  <c r="D16" i="5"/>
  <c r="P36" i="6"/>
  <c r="P30" i="6"/>
  <c r="G21" i="5"/>
  <c r="G6" i="5"/>
  <c r="G7" i="5"/>
  <c r="H7" i="5"/>
  <c r="G8" i="5"/>
  <c r="H8" i="5"/>
  <c r="H9" i="5"/>
  <c r="G10" i="5"/>
  <c r="H10" i="5"/>
  <c r="G11" i="5"/>
  <c r="H11" i="5"/>
  <c r="H12" i="5"/>
  <c r="G13" i="5"/>
  <c r="H13" i="5"/>
  <c r="G14" i="5"/>
  <c r="H14" i="5"/>
  <c r="G15" i="5"/>
  <c r="H15" i="5"/>
  <c r="G22" i="5"/>
  <c r="G23" i="5"/>
  <c r="G24" i="5"/>
  <c r="G25" i="5"/>
  <c r="G26" i="5"/>
  <c r="G27" i="5"/>
  <c r="G28" i="5"/>
  <c r="G29" i="5"/>
  <c r="G30" i="5"/>
  <c r="D31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H6" i="5"/>
  <c r="G16" i="5"/>
  <c r="AG22" i="17"/>
  <c r="AG21" i="17"/>
  <c r="T11" i="20"/>
  <c r="T45" i="20"/>
  <c r="AX34" i="16"/>
  <c r="AX40" i="16"/>
  <c r="AX45" i="16"/>
  <c r="AX51" i="16"/>
  <c r="AX24" i="16"/>
  <c r="AY33" i="16"/>
  <c r="AY44" i="16"/>
  <c r="AY23" i="16"/>
  <c r="P24" i="16"/>
  <c r="P45" i="16"/>
  <c r="P51" i="16"/>
  <c r="P34" i="16"/>
  <c r="P40" i="16"/>
  <c r="M21" i="16"/>
  <c r="M22" i="16"/>
  <c r="Z34" i="17"/>
  <c r="Z40" i="17"/>
  <c r="Z24" i="17"/>
  <c r="Z45" i="17"/>
  <c r="Z51" i="17"/>
  <c r="AD24" i="16"/>
  <c r="AD34" i="16"/>
  <c r="AD40" i="16"/>
  <c r="AD45" i="16"/>
  <c r="AD51" i="16"/>
  <c r="AN23" i="17"/>
  <c r="AN44" i="17"/>
  <c r="AN33" i="17"/>
  <c r="Z33" i="16"/>
  <c r="Z44" i="16"/>
  <c r="Z23" i="16"/>
  <c r="Z23" i="17"/>
  <c r="Z33" i="17"/>
  <c r="Z44" i="17"/>
  <c r="I21" i="18"/>
  <c r="I22" i="18"/>
  <c r="N45" i="17"/>
  <c r="N51" i="17"/>
  <c r="N24" i="17"/>
  <c r="N34" i="17"/>
  <c r="N40" i="17"/>
  <c r="AK34" i="18"/>
  <c r="AK40" i="18"/>
  <c r="AK24" i="18"/>
  <c r="AK45" i="18"/>
  <c r="AK51" i="18"/>
  <c r="F33" i="16"/>
  <c r="F23" i="16"/>
  <c r="F44" i="16"/>
  <c r="T33" i="16"/>
  <c r="T23" i="16"/>
  <c r="T44" i="16"/>
  <c r="AD33" i="18"/>
  <c r="AD44" i="18"/>
  <c r="AD23" i="18"/>
  <c r="K23" i="18"/>
  <c r="K33" i="18"/>
  <c r="K44" i="18"/>
  <c r="AX33" i="18"/>
  <c r="AX23" i="18"/>
  <c r="AX44" i="18"/>
  <c r="Z24" i="18"/>
  <c r="Z34" i="18"/>
  <c r="Z40" i="18"/>
  <c r="Z45" i="18"/>
  <c r="Z51" i="18"/>
  <c r="AP24" i="18"/>
  <c r="AP34" i="18"/>
  <c r="AP40" i="18"/>
  <c r="AP45" i="18"/>
  <c r="AP51" i="18"/>
  <c r="AE34" i="18"/>
  <c r="AE40" i="18"/>
  <c r="AE24" i="18"/>
  <c r="AE45" i="18"/>
  <c r="AE51" i="18"/>
  <c r="O23" i="18"/>
  <c r="O33" i="18"/>
  <c r="O44" i="18"/>
  <c r="AY24" i="16"/>
  <c r="AY34" i="16"/>
  <c r="AY40" i="16"/>
  <c r="AY45" i="16"/>
  <c r="AY51" i="16"/>
  <c r="AN45" i="16"/>
  <c r="AN51" i="16"/>
  <c r="AN24" i="16"/>
  <c r="AN34" i="16"/>
  <c r="AN40" i="16"/>
  <c r="AL10" i="16"/>
  <c r="AL13" i="16"/>
  <c r="Z24" i="16"/>
  <c r="Z34" i="16"/>
  <c r="Z40" i="16"/>
  <c r="Z45" i="16"/>
  <c r="Z51" i="16"/>
  <c r="R45" i="16"/>
  <c r="R51" i="16"/>
  <c r="R24" i="16"/>
  <c r="R34" i="16"/>
  <c r="R40" i="16"/>
  <c r="J45" i="16"/>
  <c r="J51" i="16"/>
  <c r="J24" i="16"/>
  <c r="J34" i="16"/>
  <c r="J40" i="16"/>
  <c r="W21" i="16"/>
  <c r="W22" i="16"/>
  <c r="O21" i="16"/>
  <c r="O22" i="16"/>
  <c r="G21" i="16"/>
  <c r="G22" i="16"/>
  <c r="AA24" i="16"/>
  <c r="AA34" i="16"/>
  <c r="AA40" i="16"/>
  <c r="AA45" i="16"/>
  <c r="AA51" i="16"/>
  <c r="AY44" i="17"/>
  <c r="AY23" i="17"/>
  <c r="AY33" i="17"/>
  <c r="AQ24" i="16"/>
  <c r="AQ34" i="16"/>
  <c r="AQ40" i="16"/>
  <c r="AQ45" i="16"/>
  <c r="AQ51" i="16"/>
  <c r="AD44" i="17"/>
  <c r="AD23" i="17"/>
  <c r="AD33" i="17"/>
  <c r="I21" i="17"/>
  <c r="I22" i="17"/>
  <c r="AJ33" i="16"/>
  <c r="AJ44" i="16"/>
  <c r="AJ23" i="16"/>
  <c r="AD33" i="16"/>
  <c r="AD44" i="16"/>
  <c r="AD23" i="16"/>
  <c r="AV34" i="17"/>
  <c r="AV40" i="17"/>
  <c r="AV24" i="17"/>
  <c r="AV45" i="17"/>
  <c r="AV51" i="17"/>
  <c r="AR34" i="17"/>
  <c r="AR40" i="17"/>
  <c r="AR24" i="17"/>
  <c r="AR45" i="17"/>
  <c r="AR51" i="17"/>
  <c r="AN34" i="17"/>
  <c r="AN40" i="17"/>
  <c r="AN24" i="17"/>
  <c r="AN45" i="17"/>
  <c r="AN51" i="17"/>
  <c r="AJ34" i="17"/>
  <c r="AJ40" i="17"/>
  <c r="AJ24" i="17"/>
  <c r="AJ45" i="17"/>
  <c r="AJ51" i="17"/>
  <c r="AE24" i="17"/>
  <c r="AE45" i="17"/>
  <c r="AE51" i="17"/>
  <c r="AE34" i="17"/>
  <c r="AE40" i="17"/>
  <c r="AT21" i="17"/>
  <c r="AT22" i="17"/>
  <c r="AS45" i="17"/>
  <c r="AS51" i="17"/>
  <c r="AS24" i="17"/>
  <c r="AS34" i="17"/>
  <c r="AS40" i="17"/>
  <c r="P44" i="17"/>
  <c r="P23" i="17"/>
  <c r="P33" i="17"/>
  <c r="K44" i="17"/>
  <c r="K23" i="17"/>
  <c r="K33" i="17"/>
  <c r="AN45" i="18"/>
  <c r="AN51" i="18"/>
  <c r="AN34" i="18"/>
  <c r="AN40" i="18"/>
  <c r="AN24" i="18"/>
  <c r="Y21" i="18"/>
  <c r="Y22" i="18"/>
  <c r="AC33" i="17"/>
  <c r="AC23" i="17"/>
  <c r="AC44" i="17"/>
  <c r="AW34" i="17"/>
  <c r="AW40" i="17"/>
  <c r="AW45" i="17"/>
  <c r="AW51" i="17"/>
  <c r="AW24" i="17"/>
  <c r="AA45" i="17"/>
  <c r="AA51" i="17"/>
  <c r="AA24" i="17"/>
  <c r="AA34" i="17"/>
  <c r="AA40" i="17"/>
  <c r="N23" i="17"/>
  <c r="N33" i="17"/>
  <c r="N44" i="17"/>
  <c r="AL22" i="18"/>
  <c r="AL21" i="18"/>
  <c r="H33" i="18"/>
  <c r="H44" i="18"/>
  <c r="H23" i="18"/>
  <c r="R33" i="16"/>
  <c r="R23" i="16"/>
  <c r="R44" i="16"/>
  <c r="D22" i="17"/>
  <c r="Y22" i="17"/>
  <c r="U22" i="17"/>
  <c r="AB22" i="17"/>
  <c r="G22" i="17"/>
  <c r="X22" i="17"/>
  <c r="D24" i="16"/>
  <c r="D45" i="16"/>
  <c r="D51" i="16"/>
  <c r="D34" i="16"/>
  <c r="D40" i="16"/>
  <c r="H33" i="16"/>
  <c r="H23" i="16"/>
  <c r="H44" i="16"/>
  <c r="Y33" i="17"/>
  <c r="Y23" i="17"/>
  <c r="Y44" i="17"/>
  <c r="AZ10" i="17"/>
  <c r="AU39" i="18"/>
  <c r="AF33" i="18"/>
  <c r="AF44" i="18"/>
  <c r="AF23" i="18"/>
  <c r="AK33" i="17"/>
  <c r="AK23" i="17"/>
  <c r="AK44" i="17"/>
  <c r="AK35" i="18"/>
  <c r="AK39" i="18"/>
  <c r="AS44" i="18"/>
  <c r="AS23" i="18"/>
  <c r="AS33" i="18"/>
  <c r="AN46" i="18"/>
  <c r="AN50" i="18"/>
  <c r="AD24" i="18"/>
  <c r="AD45" i="18"/>
  <c r="AD51" i="18"/>
  <c r="AD34" i="18"/>
  <c r="AD40" i="18"/>
  <c r="K24" i="18"/>
  <c r="K34" i="18"/>
  <c r="K40" i="18"/>
  <c r="K45" i="18"/>
  <c r="K51" i="18"/>
  <c r="G34" i="18"/>
  <c r="G40" i="18"/>
  <c r="G24" i="18"/>
  <c r="G45" i="18"/>
  <c r="G51" i="18"/>
  <c r="L39" i="17"/>
  <c r="AC44" i="18"/>
  <c r="AC23" i="18"/>
  <c r="AC33" i="18"/>
  <c r="AY24" i="18"/>
  <c r="AY34" i="18"/>
  <c r="AY40" i="18"/>
  <c r="AY45" i="18"/>
  <c r="AY51" i="18"/>
  <c r="N24" i="18"/>
  <c r="N34" i="18"/>
  <c r="N40" i="18"/>
  <c r="N45" i="18"/>
  <c r="N51" i="18"/>
  <c r="E22" i="17"/>
  <c r="AH24" i="18"/>
  <c r="AH34" i="18"/>
  <c r="AH40" i="18"/>
  <c r="AH45" i="18"/>
  <c r="AH51" i="18"/>
  <c r="AA39" i="18"/>
  <c r="O34" i="18"/>
  <c r="O40" i="18"/>
  <c r="O24" i="18"/>
  <c r="O45" i="18"/>
  <c r="O51" i="18"/>
  <c r="J24" i="18"/>
  <c r="J34" i="18"/>
  <c r="J40" i="18"/>
  <c r="J45" i="18"/>
  <c r="J51" i="18"/>
  <c r="X50" i="16"/>
  <c r="H50" i="17"/>
  <c r="AR50" i="16"/>
  <c r="AR46" i="16"/>
  <c r="AL35" i="16"/>
  <c r="AL39" i="16"/>
  <c r="U21" i="16"/>
  <c r="U22" i="16"/>
  <c r="AA23" i="16"/>
  <c r="AA33" i="16"/>
  <c r="AA44" i="16"/>
  <c r="AW21" i="18"/>
  <c r="AW22" i="18"/>
  <c r="AV23" i="17"/>
  <c r="AV44" i="17"/>
  <c r="AV33" i="17"/>
  <c r="AJ23" i="17"/>
  <c r="AJ44" i="17"/>
  <c r="AJ33" i="17"/>
  <c r="AP21" i="17"/>
  <c r="AP22" i="17"/>
  <c r="O33" i="17"/>
  <c r="O44" i="17"/>
  <c r="O23" i="17"/>
  <c r="AJ23" i="18"/>
  <c r="AJ44" i="18"/>
  <c r="AJ33" i="18"/>
  <c r="E44" i="17"/>
  <c r="E23" i="17"/>
  <c r="E33" i="17"/>
  <c r="AW44" i="17"/>
  <c r="AW23" i="17"/>
  <c r="AW33" i="17"/>
  <c r="F27" i="17"/>
  <c r="E30" i="17"/>
  <c r="E40" i="18"/>
  <c r="E35" i="18"/>
  <c r="W33" i="17"/>
  <c r="W44" i="17"/>
  <c r="W23" i="17"/>
  <c r="AO33" i="17"/>
  <c r="AO23" i="17"/>
  <c r="AO44" i="17"/>
  <c r="AT22" i="18"/>
  <c r="AT21" i="18"/>
  <c r="AN35" i="18"/>
  <c r="AN39" i="18"/>
  <c r="L23" i="18"/>
  <c r="L33" i="18"/>
  <c r="L44" i="18"/>
  <c r="AC24" i="17"/>
  <c r="AC34" i="17"/>
  <c r="AC40" i="17"/>
  <c r="AC45" i="17"/>
  <c r="AC51" i="17"/>
  <c r="J33" i="18"/>
  <c r="J44" i="18"/>
  <c r="J23" i="18"/>
  <c r="AV24" i="16"/>
  <c r="AV45" i="16"/>
  <c r="AV51" i="16"/>
  <c r="AV34" i="16"/>
  <c r="AV40" i="16"/>
  <c r="AX44" i="16"/>
  <c r="AX33" i="16"/>
  <c r="AX23" i="16"/>
  <c r="AO21" i="16"/>
  <c r="AO22" i="16"/>
  <c r="AR35" i="16"/>
  <c r="AR39" i="16"/>
  <c r="AR10" i="16"/>
  <c r="AR13" i="16"/>
  <c r="AS14" i="16"/>
  <c r="AS15" i="16"/>
  <c r="AT16" i="16"/>
  <c r="AH24" i="16"/>
  <c r="AH34" i="16"/>
  <c r="AH40" i="16"/>
  <c r="AH45" i="16"/>
  <c r="AH51" i="16"/>
  <c r="V45" i="16"/>
  <c r="V51" i="16"/>
  <c r="V24" i="16"/>
  <c r="V34" i="16"/>
  <c r="V40" i="16"/>
  <c r="N45" i="16"/>
  <c r="N51" i="16"/>
  <c r="N24" i="16"/>
  <c r="N34" i="16"/>
  <c r="N40" i="16"/>
  <c r="F45" i="16"/>
  <c r="F51" i="16"/>
  <c r="F24" i="16"/>
  <c r="F34" i="16"/>
  <c r="F40" i="16"/>
  <c r="S21" i="16"/>
  <c r="S22" i="16"/>
  <c r="K21" i="16"/>
  <c r="K22" i="16"/>
  <c r="AI23" i="16"/>
  <c r="AI44" i="16"/>
  <c r="AI33" i="16"/>
  <c r="V34" i="17"/>
  <c r="V40" i="17"/>
  <c r="V24" i="17"/>
  <c r="V45" i="17"/>
  <c r="V51" i="17"/>
  <c r="AO21" i="18"/>
  <c r="AO22" i="18"/>
  <c r="AF23" i="16"/>
  <c r="AF44" i="16"/>
  <c r="AF33" i="16"/>
  <c r="AB23" i="16"/>
  <c r="AB44" i="16"/>
  <c r="AB33" i="16"/>
  <c r="AU33" i="17"/>
  <c r="AU44" i="17"/>
  <c r="AU23" i="17"/>
  <c r="AQ33" i="17"/>
  <c r="AQ44" i="17"/>
  <c r="AQ23" i="17"/>
  <c r="AM33" i="17"/>
  <c r="AM44" i="17"/>
  <c r="AM23" i="17"/>
  <c r="AI33" i="17"/>
  <c r="AI44" i="17"/>
  <c r="AI23" i="17"/>
  <c r="X44" i="17"/>
  <c r="X23" i="17"/>
  <c r="X33" i="17"/>
  <c r="AX24" i="17"/>
  <c r="AX34" i="17"/>
  <c r="AX40" i="17"/>
  <c r="AX45" i="17"/>
  <c r="AX51" i="17"/>
  <c r="AL21" i="17"/>
  <c r="AL22" i="17"/>
  <c r="D33" i="16"/>
  <c r="D23" i="16"/>
  <c r="D44" i="16"/>
  <c r="U33" i="17"/>
  <c r="U23" i="17"/>
  <c r="U44" i="17"/>
  <c r="O45" i="17"/>
  <c r="O51" i="17"/>
  <c r="O24" i="17"/>
  <c r="O34" i="17"/>
  <c r="O40" i="17"/>
  <c r="G23" i="17"/>
  <c r="G33" i="17"/>
  <c r="G44" i="17"/>
  <c r="AJ45" i="18"/>
  <c r="AJ51" i="18"/>
  <c r="AJ24" i="18"/>
  <c r="AJ34" i="18"/>
  <c r="AJ40" i="18"/>
  <c r="U21" i="18"/>
  <c r="U22" i="18"/>
  <c r="AR45" i="18"/>
  <c r="AR51" i="18"/>
  <c r="AR24" i="18"/>
  <c r="AR34" i="18"/>
  <c r="AR40" i="18"/>
  <c r="AE33" i="17"/>
  <c r="AE44" i="17"/>
  <c r="AE23" i="17"/>
  <c r="L24" i="17"/>
  <c r="L45" i="17"/>
  <c r="L51" i="17"/>
  <c r="L34" i="17"/>
  <c r="L40" i="17"/>
  <c r="AU50" i="18"/>
  <c r="AB33" i="18"/>
  <c r="AB23" i="18"/>
  <c r="AB44" i="18"/>
  <c r="D13" i="18"/>
  <c r="E14" i="18"/>
  <c r="E10" i="18"/>
  <c r="E13" i="18"/>
  <c r="N33" i="16"/>
  <c r="N23" i="16"/>
  <c r="N44" i="16"/>
  <c r="W45" i="17"/>
  <c r="W51" i="17"/>
  <c r="W24" i="17"/>
  <c r="W34" i="17"/>
  <c r="W40" i="17"/>
  <c r="AE24" i="16"/>
  <c r="AE34" i="16"/>
  <c r="AE40" i="16"/>
  <c r="AE45" i="16"/>
  <c r="AE51" i="16"/>
  <c r="P33" i="16"/>
  <c r="P23" i="16"/>
  <c r="P44" i="16"/>
  <c r="AO45" i="17"/>
  <c r="AO51" i="17"/>
  <c r="AO24" i="17"/>
  <c r="AO34" i="17"/>
  <c r="AO40" i="17"/>
  <c r="R23" i="17"/>
  <c r="R33" i="17"/>
  <c r="R44" i="17"/>
  <c r="D39" i="17"/>
  <c r="AK46" i="18"/>
  <c r="AK50" i="18"/>
  <c r="AQ24" i="18"/>
  <c r="AQ34" i="18"/>
  <c r="AQ40" i="18"/>
  <c r="AQ45" i="18"/>
  <c r="AQ51" i="18"/>
  <c r="AI23" i="18"/>
  <c r="AI33" i="18"/>
  <c r="AI44" i="18"/>
  <c r="R24" i="18"/>
  <c r="R34" i="18"/>
  <c r="R40" i="18"/>
  <c r="R45" i="18"/>
  <c r="R51" i="18"/>
  <c r="W45" i="18"/>
  <c r="W51" i="18"/>
  <c r="W24" i="18"/>
  <c r="W34" i="18"/>
  <c r="W40" i="18"/>
  <c r="AX24" i="18"/>
  <c r="AX34" i="18"/>
  <c r="AX40" i="18"/>
  <c r="AX45" i="18"/>
  <c r="AX51" i="18"/>
  <c r="L45" i="18"/>
  <c r="L51" i="18"/>
  <c r="L24" i="18"/>
  <c r="L34" i="18"/>
  <c r="L40" i="18"/>
  <c r="Z33" i="18"/>
  <c r="Z23" i="18"/>
  <c r="Z44" i="18"/>
  <c r="D51" i="18"/>
  <c r="D46" i="18"/>
  <c r="Q24" i="17"/>
  <c r="Q34" i="17"/>
  <c r="Q40" i="17"/>
  <c r="Q45" i="17"/>
  <c r="Q51" i="17"/>
  <c r="AP33" i="18"/>
  <c r="AP23" i="18"/>
  <c r="AP44" i="18"/>
  <c r="AE23" i="18"/>
  <c r="AE44" i="18"/>
  <c r="AE33" i="18"/>
  <c r="V24" i="18"/>
  <c r="V45" i="18"/>
  <c r="V51" i="18"/>
  <c r="V34" i="18"/>
  <c r="V40" i="18"/>
  <c r="M34" i="18"/>
  <c r="M40" i="18"/>
  <c r="M24" i="18"/>
  <c r="M45" i="18"/>
  <c r="M51" i="18"/>
  <c r="F30" i="18"/>
  <c r="G27" i="18"/>
  <c r="X35" i="16"/>
  <c r="X39" i="16"/>
  <c r="T33" i="18"/>
  <c r="T23" i="18"/>
  <c r="T44" i="18"/>
  <c r="AW22" i="16"/>
  <c r="AW21" i="16"/>
  <c r="AC21" i="16"/>
  <c r="AC22" i="16"/>
  <c r="X24" i="16"/>
  <c r="X45" i="16"/>
  <c r="X51" i="16"/>
  <c r="X34" i="16"/>
  <c r="X40" i="16"/>
  <c r="H24" i="16"/>
  <c r="H45" i="16"/>
  <c r="H51" i="16"/>
  <c r="H34" i="16"/>
  <c r="H40" i="16"/>
  <c r="D13" i="16"/>
  <c r="AP33" i="16"/>
  <c r="AP23" i="16"/>
  <c r="AP44" i="16"/>
  <c r="I27" i="16"/>
  <c r="H30" i="16"/>
  <c r="AJ45" i="16"/>
  <c r="AJ51" i="16"/>
  <c r="AJ24" i="16"/>
  <c r="AJ34" i="16"/>
  <c r="AJ40" i="16"/>
  <c r="AR23" i="17"/>
  <c r="AR44" i="17"/>
  <c r="AR33" i="17"/>
  <c r="AB44" i="17"/>
  <c r="AB23" i="17"/>
  <c r="AB33" i="17"/>
  <c r="AP24" i="16"/>
  <c r="AP34" i="16"/>
  <c r="AP40" i="16"/>
  <c r="AP45" i="16"/>
  <c r="AP51" i="16"/>
  <c r="H45" i="17"/>
  <c r="H51" i="17"/>
  <c r="H34" i="17"/>
  <c r="H40" i="17"/>
  <c r="H24" i="17"/>
  <c r="X33" i="18"/>
  <c r="X44" i="18"/>
  <c r="X23" i="18"/>
  <c r="AR23" i="18"/>
  <c r="AR33" i="18"/>
  <c r="AR44" i="18"/>
  <c r="V23" i="17"/>
  <c r="V33" i="17"/>
  <c r="V44" i="17"/>
  <c r="S23" i="18"/>
  <c r="S33" i="18"/>
  <c r="S44" i="18"/>
  <c r="T21" i="17"/>
  <c r="T22" i="17"/>
  <c r="AK45" i="17"/>
  <c r="AK51" i="17"/>
  <c r="AK24" i="17"/>
  <c r="AK34" i="17"/>
  <c r="AK40" i="17"/>
  <c r="AQ23" i="18"/>
  <c r="AQ33" i="18"/>
  <c r="AQ44" i="18"/>
  <c r="G23" i="18"/>
  <c r="G33" i="18"/>
  <c r="G44" i="18"/>
  <c r="H35" i="17"/>
  <c r="H39" i="17"/>
  <c r="AK21" i="16"/>
  <c r="AK22" i="16"/>
  <c r="AN33" i="16"/>
  <c r="AN44" i="16"/>
  <c r="AN23" i="16"/>
  <c r="AH33" i="16"/>
  <c r="AH44" i="16"/>
  <c r="AH23" i="16"/>
  <c r="T24" i="16"/>
  <c r="T45" i="16"/>
  <c r="T51" i="16"/>
  <c r="T34" i="16"/>
  <c r="T40" i="16"/>
  <c r="L24" i="16"/>
  <c r="L45" i="16"/>
  <c r="L51" i="16"/>
  <c r="L34" i="16"/>
  <c r="L40" i="16"/>
  <c r="Y21" i="16"/>
  <c r="Y22" i="16"/>
  <c r="Q21" i="16"/>
  <c r="Q22" i="16"/>
  <c r="I21" i="16"/>
  <c r="I22" i="16"/>
  <c r="AE23" i="16"/>
  <c r="AE33" i="16"/>
  <c r="AE44" i="16"/>
  <c r="AY34" i="17"/>
  <c r="AY40" i="17"/>
  <c r="AY45" i="17"/>
  <c r="AY51" i="17"/>
  <c r="AY24" i="17"/>
  <c r="AG21" i="16"/>
  <c r="AG22" i="16"/>
  <c r="AQ23" i="16"/>
  <c r="AQ33" i="16"/>
  <c r="AQ44" i="16"/>
  <c r="AD34" i="17"/>
  <c r="AD40" i="17"/>
  <c r="AD45" i="17"/>
  <c r="AD51" i="17"/>
  <c r="AD24" i="17"/>
  <c r="M21" i="17"/>
  <c r="M22" i="17"/>
  <c r="AG21" i="18"/>
  <c r="AG22" i="18"/>
  <c r="AF45" i="16"/>
  <c r="AF51" i="16"/>
  <c r="AF24" i="16"/>
  <c r="AF34" i="16"/>
  <c r="AF40" i="16"/>
  <c r="AB45" i="16"/>
  <c r="AB51" i="16"/>
  <c r="AB34" i="16"/>
  <c r="AB40" i="16"/>
  <c r="AB24" i="16"/>
  <c r="AU24" i="17"/>
  <c r="AU45" i="17"/>
  <c r="AU51" i="17"/>
  <c r="AU34" i="17"/>
  <c r="AU40" i="17"/>
  <c r="AQ24" i="17"/>
  <c r="AQ45" i="17"/>
  <c r="AQ51" i="17"/>
  <c r="AQ34" i="17"/>
  <c r="AQ40" i="17"/>
  <c r="AM24" i="17"/>
  <c r="AM45" i="17"/>
  <c r="AM51" i="17"/>
  <c r="AM34" i="17"/>
  <c r="AM40" i="17"/>
  <c r="AI24" i="17"/>
  <c r="AI45" i="17"/>
  <c r="AI51" i="17"/>
  <c r="AI34" i="17"/>
  <c r="AI40" i="17"/>
  <c r="AL46" i="16"/>
  <c r="AX33" i="17"/>
  <c r="AX23" i="17"/>
  <c r="AX44" i="17"/>
  <c r="AH21" i="17"/>
  <c r="AH22" i="17"/>
  <c r="AS33" i="17"/>
  <c r="AS23" i="17"/>
  <c r="AS44" i="17"/>
  <c r="P34" i="17"/>
  <c r="P40" i="17"/>
  <c r="P45" i="17"/>
  <c r="P51" i="17"/>
  <c r="P24" i="17"/>
  <c r="K34" i="17"/>
  <c r="K40" i="17"/>
  <c r="K45" i="17"/>
  <c r="K51" i="17"/>
  <c r="K24" i="17"/>
  <c r="AU34" i="18"/>
  <c r="AU40" i="18"/>
  <c r="AU24" i="18"/>
  <c r="AU45" i="18"/>
  <c r="AU51" i="18"/>
  <c r="AA24" i="18"/>
  <c r="AA45" i="18"/>
  <c r="AA51" i="18"/>
  <c r="AA34" i="18"/>
  <c r="AA40" i="18"/>
  <c r="Q21" i="18"/>
  <c r="Q22" i="18"/>
  <c r="AV23" i="16"/>
  <c r="AV33" i="16"/>
  <c r="AV44" i="16"/>
  <c r="AA33" i="17"/>
  <c r="AA44" i="17"/>
  <c r="AA23" i="17"/>
  <c r="F22" i="17"/>
  <c r="F21" i="17"/>
  <c r="AM39" i="18"/>
  <c r="AM35" i="18"/>
  <c r="AB45" i="18"/>
  <c r="AB51" i="18"/>
  <c r="AB24" i="18"/>
  <c r="AB34" i="18"/>
  <c r="AB40" i="18"/>
  <c r="P33" i="18"/>
  <c r="P44" i="18"/>
  <c r="P23" i="18"/>
  <c r="J33" i="16"/>
  <c r="J23" i="16"/>
  <c r="J44" i="16"/>
  <c r="V33" i="16"/>
  <c r="V23" i="16"/>
  <c r="V44" i="16"/>
  <c r="AI24" i="16"/>
  <c r="AI45" i="16"/>
  <c r="AI51" i="16"/>
  <c r="AI34" i="16"/>
  <c r="AI40" i="16"/>
  <c r="L33" i="16"/>
  <c r="L23" i="16"/>
  <c r="L44" i="16"/>
  <c r="R24" i="17"/>
  <c r="R45" i="17"/>
  <c r="R51" i="17"/>
  <c r="R34" i="17"/>
  <c r="R40" i="17"/>
  <c r="AV33" i="18"/>
  <c r="AV44" i="18"/>
  <c r="AV23" i="18"/>
  <c r="AM46" i="18"/>
  <c r="AM50" i="18"/>
  <c r="AS34" i="18"/>
  <c r="AS40" i="18"/>
  <c r="AS24" i="18"/>
  <c r="AS45" i="18"/>
  <c r="AS51" i="18"/>
  <c r="AI24" i="18"/>
  <c r="AI34" i="18"/>
  <c r="AI40" i="18"/>
  <c r="AI45" i="18"/>
  <c r="AI51" i="18"/>
  <c r="R33" i="18"/>
  <c r="R23" i="18"/>
  <c r="R44" i="18"/>
  <c r="W23" i="18"/>
  <c r="W33" i="18"/>
  <c r="W44" i="18"/>
  <c r="L50" i="17"/>
  <c r="AC34" i="18"/>
  <c r="AC40" i="18"/>
  <c r="AC45" i="18"/>
  <c r="AC51" i="18"/>
  <c r="AC24" i="18"/>
  <c r="AY23" i="18"/>
  <c r="AY33" i="18"/>
  <c r="AY44" i="18"/>
  <c r="N33" i="18"/>
  <c r="N44" i="18"/>
  <c r="N23" i="18"/>
  <c r="Q33" i="17"/>
  <c r="Q23" i="17"/>
  <c r="Q44" i="17"/>
  <c r="AH33" i="18"/>
  <c r="AH23" i="18"/>
  <c r="AH44" i="18"/>
  <c r="AA50" i="18"/>
  <c r="V33" i="18"/>
  <c r="V23" i="18"/>
  <c r="V44" i="18"/>
  <c r="M44" i="18"/>
  <c r="M23" i="18"/>
  <c r="M33" i="18"/>
  <c r="T45" i="18"/>
  <c r="T51" i="18"/>
  <c r="T24" i="18"/>
  <c r="T34" i="18"/>
  <c r="T40" i="18"/>
  <c r="M35" i="18"/>
  <c r="M39" i="18"/>
  <c r="AA50" i="17"/>
  <c r="AA46" i="17"/>
  <c r="AN46" i="16"/>
  <c r="AN50" i="16"/>
  <c r="G39" i="18"/>
  <c r="G35" i="18"/>
  <c r="AW23" i="16"/>
  <c r="AW44" i="16"/>
  <c r="AW33" i="16"/>
  <c r="T35" i="18"/>
  <c r="T39" i="18"/>
  <c r="AE46" i="18"/>
  <c r="AE50" i="18"/>
  <c r="R39" i="17"/>
  <c r="R35" i="17"/>
  <c r="G39" i="17"/>
  <c r="D50" i="16"/>
  <c r="D46" i="16"/>
  <c r="AM50" i="17"/>
  <c r="AM46" i="17"/>
  <c r="AF46" i="16"/>
  <c r="AF50" i="16"/>
  <c r="S34" i="16"/>
  <c r="S40" i="16"/>
  <c r="S45" i="16"/>
  <c r="S51" i="16"/>
  <c r="S24" i="16"/>
  <c r="L50" i="18"/>
  <c r="L46" i="18"/>
  <c r="W35" i="17"/>
  <c r="W39" i="17"/>
  <c r="AJ50" i="18"/>
  <c r="AJ46" i="18"/>
  <c r="AJ46" i="17"/>
  <c r="AJ50" i="17"/>
  <c r="AA39" i="16"/>
  <c r="AA35" i="16"/>
  <c r="Y50" i="17"/>
  <c r="AB34" i="17"/>
  <c r="AB40" i="17"/>
  <c r="AB45" i="17"/>
  <c r="AB51" i="17"/>
  <c r="AB24" i="17"/>
  <c r="H46" i="18"/>
  <c r="H50" i="18"/>
  <c r="AC39" i="17"/>
  <c r="AC35" i="17"/>
  <c r="AD39" i="17"/>
  <c r="AD35" i="17"/>
  <c r="G34" i="16"/>
  <c r="G40" i="16"/>
  <c r="G45" i="16"/>
  <c r="G51" i="16"/>
  <c r="G24" i="16"/>
  <c r="AY39" i="16"/>
  <c r="AY35" i="16"/>
  <c r="V50" i="18"/>
  <c r="V46" i="18"/>
  <c r="AA46" i="18"/>
  <c r="Q50" i="17"/>
  <c r="Q46" i="17"/>
  <c r="N50" i="18"/>
  <c r="N46" i="18"/>
  <c r="L46" i="17"/>
  <c r="L35" i="16"/>
  <c r="L39" i="16"/>
  <c r="V50" i="16"/>
  <c r="V46" i="16"/>
  <c r="P35" i="18"/>
  <c r="P39" i="18"/>
  <c r="AV39" i="16"/>
  <c r="AV35" i="16"/>
  <c r="AS50" i="17"/>
  <c r="AS46" i="17"/>
  <c r="AH44" i="17"/>
  <c r="AH23" i="17"/>
  <c r="AH33" i="17"/>
  <c r="AG44" i="18"/>
  <c r="AG23" i="18"/>
  <c r="AG33" i="18"/>
  <c r="Q23" i="16"/>
  <c r="Q44" i="16"/>
  <c r="Q33" i="16"/>
  <c r="AK44" i="16"/>
  <c r="AK33" i="16"/>
  <c r="AK23" i="16"/>
  <c r="G46" i="18"/>
  <c r="G50" i="18"/>
  <c r="AQ39" i="18"/>
  <c r="AQ35" i="18"/>
  <c r="S39" i="18"/>
  <c r="S35" i="18"/>
  <c r="AR39" i="17"/>
  <c r="AR35" i="17"/>
  <c r="AP50" i="16"/>
  <c r="AP46" i="16"/>
  <c r="AC44" i="16"/>
  <c r="AC23" i="16"/>
  <c r="AC33" i="16"/>
  <c r="G30" i="18"/>
  <c r="H27" i="18"/>
  <c r="AE39" i="18"/>
  <c r="AE35" i="18"/>
  <c r="R46" i="17"/>
  <c r="R50" i="17"/>
  <c r="P35" i="16"/>
  <c r="P39" i="16"/>
  <c r="AB50" i="18"/>
  <c r="AB46" i="18"/>
  <c r="AU46" i="18"/>
  <c r="U44" i="18"/>
  <c r="U23" i="18"/>
  <c r="U33" i="18"/>
  <c r="G46" i="17"/>
  <c r="G50" i="17"/>
  <c r="U39" i="17"/>
  <c r="X50" i="17"/>
  <c r="AQ50" i="17"/>
  <c r="AQ46" i="17"/>
  <c r="AU35" i="17"/>
  <c r="AU39" i="17"/>
  <c r="AF35" i="16"/>
  <c r="AF39" i="16"/>
  <c r="AO44" i="18"/>
  <c r="AO33" i="18"/>
  <c r="AO23" i="18"/>
  <c r="AI39" i="16"/>
  <c r="AI35" i="16"/>
  <c r="K44" i="16"/>
  <c r="K23" i="16"/>
  <c r="K33" i="16"/>
  <c r="AT15" i="16"/>
  <c r="AS10" i="16"/>
  <c r="AO44" i="16"/>
  <c r="AO33" i="16"/>
  <c r="AO23" i="16"/>
  <c r="J50" i="18"/>
  <c r="J46" i="18"/>
  <c r="AO50" i="17"/>
  <c r="AO46" i="17"/>
  <c r="W50" i="17"/>
  <c r="W46" i="17"/>
  <c r="AW50" i="17"/>
  <c r="AW46" i="17"/>
  <c r="AJ35" i="18"/>
  <c r="AJ39" i="18"/>
  <c r="O50" i="17"/>
  <c r="O46" i="17"/>
  <c r="AJ39" i="17"/>
  <c r="AJ35" i="17"/>
  <c r="AV46" i="17"/>
  <c r="AV50" i="17"/>
  <c r="AA46" i="16"/>
  <c r="AA50" i="16"/>
  <c r="U23" i="16"/>
  <c r="U44" i="16"/>
  <c r="U33" i="16"/>
  <c r="E34" i="17"/>
  <c r="E40" i="17"/>
  <c r="E24" i="17"/>
  <c r="E45" i="17"/>
  <c r="E51" i="17"/>
  <c r="AK50" i="17"/>
  <c r="AK46" i="17"/>
  <c r="AF46" i="18"/>
  <c r="AF50" i="18"/>
  <c r="H50" i="16"/>
  <c r="H46" i="16"/>
  <c r="G45" i="17"/>
  <c r="G51" i="17"/>
  <c r="G24" i="17"/>
  <c r="G34" i="17"/>
  <c r="G40" i="17"/>
  <c r="AZ22" i="17"/>
  <c r="D45" i="17"/>
  <c r="D24" i="17"/>
  <c r="D34" i="17"/>
  <c r="AL24" i="18"/>
  <c r="AL34" i="18"/>
  <c r="AL40" i="18"/>
  <c r="AL45" i="18"/>
  <c r="AL51" i="18"/>
  <c r="P50" i="17"/>
  <c r="P46" i="17"/>
  <c r="AT34" i="17"/>
  <c r="AT40" i="17"/>
  <c r="AT24" i="17"/>
  <c r="AT45" i="17"/>
  <c r="AT51" i="17"/>
  <c r="I23" i="17"/>
  <c r="I44" i="17"/>
  <c r="I33" i="17"/>
  <c r="O44" i="16"/>
  <c r="O23" i="16"/>
  <c r="O33" i="16"/>
  <c r="AM21" i="16"/>
  <c r="AM22" i="16"/>
  <c r="O39" i="18"/>
  <c r="O35" i="18"/>
  <c r="T50" i="16"/>
  <c r="T46" i="16"/>
  <c r="Z39" i="17"/>
  <c r="Z35" i="17"/>
  <c r="Z35" i="16"/>
  <c r="Z39" i="16"/>
  <c r="AY50" i="16"/>
  <c r="AY46" i="16"/>
  <c r="AH50" i="18"/>
  <c r="AH46" i="18"/>
  <c r="J35" i="16"/>
  <c r="J39" i="16"/>
  <c r="AG34" i="16"/>
  <c r="AG40" i="16"/>
  <c r="AG45" i="16"/>
  <c r="AG51" i="16"/>
  <c r="AG24" i="16"/>
  <c r="I34" i="16"/>
  <c r="I40" i="16"/>
  <c r="I45" i="16"/>
  <c r="I51" i="16"/>
  <c r="I24" i="16"/>
  <c r="T34" i="17"/>
  <c r="T40" i="17"/>
  <c r="T45" i="17"/>
  <c r="T51" i="17"/>
  <c r="T24" i="17"/>
  <c r="X46" i="18"/>
  <c r="X50" i="18"/>
  <c r="AR46" i="17"/>
  <c r="AR50" i="17"/>
  <c r="AP35" i="18"/>
  <c r="AP39" i="18"/>
  <c r="Z39" i="18"/>
  <c r="Z35" i="18"/>
  <c r="N35" i="16"/>
  <c r="N39" i="16"/>
  <c r="AL34" i="17"/>
  <c r="AL40" i="17"/>
  <c r="AL24" i="17"/>
  <c r="AL45" i="17"/>
  <c r="AL51" i="17"/>
  <c r="AQ35" i="17"/>
  <c r="AQ39" i="17"/>
  <c r="AI46" i="16"/>
  <c r="AI50" i="16"/>
  <c r="F30" i="17"/>
  <c r="G27" i="17"/>
  <c r="E39" i="17"/>
  <c r="O35" i="17"/>
  <c r="O39" i="17"/>
  <c r="AC46" i="18"/>
  <c r="AC50" i="18"/>
  <c r="AS46" i="18"/>
  <c r="AS50" i="18"/>
  <c r="AF35" i="18"/>
  <c r="AF39" i="18"/>
  <c r="R50" i="16"/>
  <c r="R46" i="16"/>
  <c r="K46" i="17"/>
  <c r="K50" i="17"/>
  <c r="AT44" i="17"/>
  <c r="AT23" i="17"/>
  <c r="AT33" i="17"/>
  <c r="AJ46" i="16"/>
  <c r="AJ50" i="16"/>
  <c r="AY46" i="17"/>
  <c r="AY50" i="17"/>
  <c r="W34" i="16"/>
  <c r="W40" i="16"/>
  <c r="W45" i="16"/>
  <c r="W51" i="16"/>
  <c r="W24" i="16"/>
  <c r="AX35" i="18"/>
  <c r="AX39" i="18"/>
  <c r="F35" i="16"/>
  <c r="F39" i="16"/>
  <c r="I34" i="18"/>
  <c r="I40" i="18"/>
  <c r="I45" i="18"/>
  <c r="I51" i="18"/>
  <c r="I24" i="18"/>
  <c r="AN39" i="17"/>
  <c r="AN35" i="17"/>
  <c r="V39" i="18"/>
  <c r="V35" i="18"/>
  <c r="Q39" i="17"/>
  <c r="Q35" i="17"/>
  <c r="AY46" i="18"/>
  <c r="AY50" i="18"/>
  <c r="W46" i="18"/>
  <c r="W50" i="18"/>
  <c r="AV35" i="18"/>
  <c r="AV39" i="18"/>
  <c r="L50" i="16"/>
  <c r="L46" i="16"/>
  <c r="V35" i="16"/>
  <c r="V39" i="16"/>
  <c r="F33" i="17"/>
  <c r="F44" i="17"/>
  <c r="F23" i="17"/>
  <c r="AZ23" i="17"/>
  <c r="AA35" i="17"/>
  <c r="AA39" i="17"/>
  <c r="Q34" i="18"/>
  <c r="Q40" i="18"/>
  <c r="Q45" i="18"/>
  <c r="Q51" i="18"/>
  <c r="Q24" i="18"/>
  <c r="AS35" i="17"/>
  <c r="AS39" i="17"/>
  <c r="M23" i="17"/>
  <c r="M44" i="17"/>
  <c r="M33" i="17"/>
  <c r="AQ46" i="16"/>
  <c r="AQ50" i="16"/>
  <c r="AG44" i="16"/>
  <c r="AG23" i="16"/>
  <c r="AG33" i="16"/>
  <c r="AE46" i="16"/>
  <c r="AE50" i="16"/>
  <c r="I23" i="16"/>
  <c r="I44" i="16"/>
  <c r="I33" i="16"/>
  <c r="Y23" i="16"/>
  <c r="Y44" i="16"/>
  <c r="Y33" i="16"/>
  <c r="AH50" i="16"/>
  <c r="AH46" i="16"/>
  <c r="AN35" i="16"/>
  <c r="AN39" i="16"/>
  <c r="T44" i="17"/>
  <c r="T23" i="17"/>
  <c r="T33" i="17"/>
  <c r="V46" i="17"/>
  <c r="V50" i="17"/>
  <c r="AR35" i="18"/>
  <c r="AR39" i="18"/>
  <c r="X35" i="18"/>
  <c r="X39" i="18"/>
  <c r="AP35" i="16"/>
  <c r="AP39" i="16"/>
  <c r="AW45" i="16"/>
  <c r="AW51" i="16"/>
  <c r="AW34" i="16"/>
  <c r="AW40" i="16"/>
  <c r="AW24" i="16"/>
  <c r="AI46" i="18"/>
  <c r="AI50" i="18"/>
  <c r="P50" i="16"/>
  <c r="P46" i="16"/>
  <c r="F22" i="18"/>
  <c r="F21" i="18"/>
  <c r="AB35" i="18"/>
  <c r="AB39" i="18"/>
  <c r="AE35" i="17"/>
  <c r="AE39" i="17"/>
  <c r="U50" i="17"/>
  <c r="AL44" i="17"/>
  <c r="AL23" i="17"/>
  <c r="AL33" i="17"/>
  <c r="X39" i="17"/>
  <c r="AI50" i="17"/>
  <c r="AI46" i="17"/>
  <c r="AM35" i="17"/>
  <c r="AM39" i="17"/>
  <c r="AB46" i="16"/>
  <c r="AB50" i="16"/>
  <c r="S44" i="16"/>
  <c r="S23" i="16"/>
  <c r="S33" i="16"/>
  <c r="AX35" i="16"/>
  <c r="AX39" i="16"/>
  <c r="L35" i="18"/>
  <c r="L39" i="18"/>
  <c r="AT33" i="18"/>
  <c r="AT44" i="18"/>
  <c r="AT23" i="18"/>
  <c r="AO35" i="17"/>
  <c r="AO39" i="17"/>
  <c r="AW39" i="17"/>
  <c r="AW35" i="17"/>
  <c r="AP34" i="17"/>
  <c r="AP40" i="17"/>
  <c r="AP24" i="17"/>
  <c r="AP45" i="17"/>
  <c r="AP51" i="17"/>
  <c r="AW34" i="18"/>
  <c r="AW40" i="18"/>
  <c r="AW24" i="18"/>
  <c r="AW45" i="18"/>
  <c r="AW51" i="18"/>
  <c r="H46" i="17"/>
  <c r="AK35" i="17"/>
  <c r="AK39" i="17"/>
  <c r="AU35" i="18"/>
  <c r="H35" i="16"/>
  <c r="H39" i="16"/>
  <c r="U24" i="17"/>
  <c r="U34" i="17"/>
  <c r="U40" i="17"/>
  <c r="U45" i="17"/>
  <c r="U51" i="17"/>
  <c r="H35" i="18"/>
  <c r="H39" i="18"/>
  <c r="N50" i="17"/>
  <c r="N46" i="17"/>
  <c r="Y34" i="18"/>
  <c r="Y40" i="18"/>
  <c r="Y24" i="18"/>
  <c r="Y45" i="18"/>
  <c r="Y51" i="18"/>
  <c r="P39" i="17"/>
  <c r="P35" i="17"/>
  <c r="AD50" i="16"/>
  <c r="AD46" i="16"/>
  <c r="AJ35" i="16"/>
  <c r="AJ39" i="16"/>
  <c r="G44" i="16"/>
  <c r="G23" i="16"/>
  <c r="G33" i="16"/>
  <c r="W44" i="16"/>
  <c r="W23" i="16"/>
  <c r="W33" i="16"/>
  <c r="K46" i="18"/>
  <c r="K50" i="18"/>
  <c r="AD50" i="18"/>
  <c r="AD46" i="18"/>
  <c r="T35" i="16"/>
  <c r="T39" i="16"/>
  <c r="I44" i="18"/>
  <c r="I23" i="18"/>
  <c r="I33" i="18"/>
  <c r="AN46" i="17"/>
  <c r="AN50" i="17"/>
  <c r="M34" i="16"/>
  <c r="M40" i="16"/>
  <c r="M45" i="16"/>
  <c r="M51" i="16"/>
  <c r="M24" i="16"/>
  <c r="AG33" i="17"/>
  <c r="AG23" i="17"/>
  <c r="AG44" i="17"/>
  <c r="N35" i="18"/>
  <c r="N39" i="18"/>
  <c r="R50" i="18"/>
  <c r="R46" i="18"/>
  <c r="AV46" i="18"/>
  <c r="AV50" i="18"/>
  <c r="AX50" i="17"/>
  <c r="AX46" i="17"/>
  <c r="M34" i="17"/>
  <c r="M40" i="17"/>
  <c r="M24" i="17"/>
  <c r="M45" i="17"/>
  <c r="M51" i="17"/>
  <c r="Y34" i="16"/>
  <c r="Y40" i="16"/>
  <c r="Y45" i="16"/>
  <c r="Y51" i="16"/>
  <c r="Y24" i="16"/>
  <c r="AR50" i="18"/>
  <c r="AR46" i="18"/>
  <c r="AB39" i="17"/>
  <c r="AB35" i="17"/>
  <c r="AE50" i="17"/>
  <c r="AE46" i="17"/>
  <c r="AB35" i="16"/>
  <c r="AB39" i="16"/>
  <c r="J35" i="18"/>
  <c r="J39" i="18"/>
  <c r="M46" i="18"/>
  <c r="M50" i="18"/>
  <c r="AH35" i="18"/>
  <c r="AH39" i="18"/>
  <c r="AY39" i="18"/>
  <c r="AY35" i="18"/>
  <c r="W39" i="18"/>
  <c r="W35" i="18"/>
  <c r="R35" i="18"/>
  <c r="R39" i="18"/>
  <c r="J50" i="16"/>
  <c r="J46" i="16"/>
  <c r="P46" i="18"/>
  <c r="P50" i="18"/>
  <c r="F24" i="17"/>
  <c r="F34" i="17"/>
  <c r="F40" i="17"/>
  <c r="F45" i="17"/>
  <c r="F51" i="17"/>
  <c r="AV46" i="16"/>
  <c r="AV50" i="16"/>
  <c r="Q44" i="18"/>
  <c r="Q23" i="18"/>
  <c r="Q33" i="18"/>
  <c r="AH34" i="17"/>
  <c r="AH40" i="17"/>
  <c r="AH24" i="17"/>
  <c r="AH45" i="17"/>
  <c r="AH51" i="17"/>
  <c r="AX39" i="17"/>
  <c r="AX35" i="17"/>
  <c r="AG34" i="18"/>
  <c r="AG40" i="18"/>
  <c r="AG24" i="18"/>
  <c r="AG45" i="18"/>
  <c r="AG51" i="18"/>
  <c r="AQ39" i="16"/>
  <c r="AQ35" i="16"/>
  <c r="AE39" i="16"/>
  <c r="AE35" i="16"/>
  <c r="Q34" i="16"/>
  <c r="Q40" i="16"/>
  <c r="Q45" i="16"/>
  <c r="Q51" i="16"/>
  <c r="Q24" i="16"/>
  <c r="AH39" i="16"/>
  <c r="AH35" i="16"/>
  <c r="AK34" i="16"/>
  <c r="AK40" i="16"/>
  <c r="AK24" i="16"/>
  <c r="AK45" i="16"/>
  <c r="AK51" i="16"/>
  <c r="AQ46" i="18"/>
  <c r="AQ50" i="18"/>
  <c r="S46" i="18"/>
  <c r="S50" i="18"/>
  <c r="V39" i="17"/>
  <c r="V35" i="17"/>
  <c r="AB50" i="17"/>
  <c r="I30" i="16"/>
  <c r="J27" i="16"/>
  <c r="E21" i="16"/>
  <c r="E22" i="16"/>
  <c r="AC34" i="16"/>
  <c r="AC40" i="16"/>
  <c r="AC24" i="16"/>
  <c r="AC45" i="16"/>
  <c r="AC51" i="16"/>
  <c r="T50" i="18"/>
  <c r="T46" i="18"/>
  <c r="AP50" i="18"/>
  <c r="AP46" i="18"/>
  <c r="Z50" i="18"/>
  <c r="Z46" i="18"/>
  <c r="AI39" i="18"/>
  <c r="AI35" i="18"/>
  <c r="N50" i="16"/>
  <c r="N46" i="16"/>
  <c r="AZ10" i="18"/>
  <c r="AZ21" i="17"/>
  <c r="U34" i="18"/>
  <c r="U40" i="18"/>
  <c r="U45" i="18"/>
  <c r="U51" i="18"/>
  <c r="U24" i="18"/>
  <c r="D35" i="16"/>
  <c r="D39" i="16"/>
  <c r="AI35" i="17"/>
  <c r="AI39" i="17"/>
  <c r="AU50" i="17"/>
  <c r="AU46" i="17"/>
  <c r="AO34" i="18"/>
  <c r="AO40" i="18"/>
  <c r="AO24" i="18"/>
  <c r="AO45" i="18"/>
  <c r="AO51" i="18"/>
  <c r="K34" i="16"/>
  <c r="K40" i="16"/>
  <c r="K45" i="16"/>
  <c r="K51" i="16"/>
  <c r="K24" i="16"/>
  <c r="AO34" i="16"/>
  <c r="AO40" i="16"/>
  <c r="AO24" i="16"/>
  <c r="AO45" i="16"/>
  <c r="AO51" i="16"/>
  <c r="AX50" i="16"/>
  <c r="AX46" i="16"/>
  <c r="AT24" i="18"/>
  <c r="AT45" i="18"/>
  <c r="AT51" i="18"/>
  <c r="AT34" i="18"/>
  <c r="AT40" i="18"/>
  <c r="E46" i="17"/>
  <c r="E50" i="17"/>
  <c r="AP44" i="17"/>
  <c r="AP23" i="17"/>
  <c r="AP33" i="17"/>
  <c r="AV39" i="17"/>
  <c r="AV35" i="17"/>
  <c r="AW44" i="18"/>
  <c r="AW23" i="18"/>
  <c r="AW33" i="18"/>
  <c r="U34" i="16"/>
  <c r="U40" i="16"/>
  <c r="U45" i="16"/>
  <c r="U51" i="16"/>
  <c r="U24" i="16"/>
  <c r="X46" i="16"/>
  <c r="AA35" i="18"/>
  <c r="AC39" i="18"/>
  <c r="AC35" i="18"/>
  <c r="L35" i="17"/>
  <c r="AS35" i="18"/>
  <c r="AS39" i="18"/>
  <c r="Y39" i="17"/>
  <c r="X34" i="17"/>
  <c r="X40" i="17"/>
  <c r="X45" i="17"/>
  <c r="X51" i="17"/>
  <c r="X24" i="17"/>
  <c r="Y24" i="17"/>
  <c r="Y34" i="17"/>
  <c r="Y40" i="17"/>
  <c r="Y45" i="17"/>
  <c r="Y51" i="17"/>
  <c r="R35" i="16"/>
  <c r="R39" i="16"/>
  <c r="AL33" i="18"/>
  <c r="AL44" i="18"/>
  <c r="AL23" i="18"/>
  <c r="N35" i="17"/>
  <c r="N39" i="17"/>
  <c r="AC50" i="17"/>
  <c r="AC46" i="17"/>
  <c r="Y44" i="18"/>
  <c r="Y23" i="18"/>
  <c r="Y33" i="18"/>
  <c r="K39" i="17"/>
  <c r="K35" i="17"/>
  <c r="AD35" i="16"/>
  <c r="AD39" i="16"/>
  <c r="I34" i="17"/>
  <c r="I40" i="17"/>
  <c r="I45" i="17"/>
  <c r="I51" i="17"/>
  <c r="I24" i="17"/>
  <c r="AD46" i="17"/>
  <c r="AD50" i="17"/>
  <c r="AY39" i="17"/>
  <c r="AY35" i="17"/>
  <c r="O34" i="16"/>
  <c r="O40" i="16"/>
  <c r="O45" i="16"/>
  <c r="O51" i="16"/>
  <c r="O24" i="16"/>
  <c r="O46" i="18"/>
  <c r="O50" i="18"/>
  <c r="AX50" i="18"/>
  <c r="AX46" i="18"/>
  <c r="K39" i="18"/>
  <c r="K35" i="18"/>
  <c r="AD39" i="18"/>
  <c r="AD35" i="18"/>
  <c r="F50" i="16"/>
  <c r="F46" i="16"/>
  <c r="Z46" i="17"/>
  <c r="Z50" i="17"/>
  <c r="Z50" i="16"/>
  <c r="Z46" i="16"/>
  <c r="M23" i="16"/>
  <c r="M44" i="16"/>
  <c r="M33" i="16"/>
  <c r="AG45" i="17"/>
  <c r="AG51" i="17"/>
  <c r="AG24" i="17"/>
  <c r="AG34" i="17"/>
  <c r="AG40" i="17"/>
  <c r="AL50" i="18"/>
  <c r="AL46" i="18"/>
  <c r="AW50" i="18"/>
  <c r="AW46" i="18"/>
  <c r="AG50" i="17"/>
  <c r="AG46" i="17"/>
  <c r="I39" i="18"/>
  <c r="I35" i="18"/>
  <c r="AT50" i="18"/>
  <c r="AT46" i="18"/>
  <c r="S46" i="16"/>
  <c r="S50" i="16"/>
  <c r="I46" i="16"/>
  <c r="I50" i="16"/>
  <c r="AT39" i="17"/>
  <c r="AT35" i="17"/>
  <c r="AO50" i="16"/>
  <c r="AO46" i="16"/>
  <c r="AK50" i="16"/>
  <c r="AK46" i="16"/>
  <c r="AP39" i="17"/>
  <c r="AP35" i="17"/>
  <c r="E23" i="16"/>
  <c r="E44" i="16"/>
  <c r="E33" i="16"/>
  <c r="W46" i="16"/>
  <c r="W50" i="16"/>
  <c r="X35" i="17"/>
  <c r="AL46" i="17"/>
  <c r="AL50" i="17"/>
  <c r="F23" i="18"/>
  <c r="AZ23" i="18"/>
  <c r="F33" i="18"/>
  <c r="F44" i="18"/>
  <c r="AZ21" i="18"/>
  <c r="T50" i="17"/>
  <c r="T46" i="17"/>
  <c r="I39" i="16"/>
  <c r="I35" i="16"/>
  <c r="O39" i="16"/>
  <c r="O35" i="16"/>
  <c r="I46" i="17"/>
  <c r="I50" i="17"/>
  <c r="D51" i="17"/>
  <c r="D46" i="17"/>
  <c r="AO39" i="16"/>
  <c r="AO35" i="16"/>
  <c r="K39" i="16"/>
  <c r="K35" i="16"/>
  <c r="U35" i="17"/>
  <c r="U39" i="18"/>
  <c r="U35" i="18"/>
  <c r="I27" i="18"/>
  <c r="H30" i="18"/>
  <c r="AC46" i="16"/>
  <c r="AC50" i="16"/>
  <c r="AK39" i="16"/>
  <c r="AK35" i="16"/>
  <c r="AH39" i="17"/>
  <c r="AH35" i="17"/>
  <c r="G35" i="17"/>
  <c r="AW35" i="16"/>
  <c r="AW39" i="16"/>
  <c r="Y39" i="18"/>
  <c r="Y35" i="18"/>
  <c r="K27" i="16"/>
  <c r="J30" i="16"/>
  <c r="Q50" i="18"/>
  <c r="Q46" i="18"/>
  <c r="G39" i="16"/>
  <c r="G35" i="16"/>
  <c r="F24" i="18"/>
  <c r="AZ24" i="18"/>
  <c r="F34" i="18"/>
  <c r="F40" i="18"/>
  <c r="F45" i="18"/>
  <c r="F51" i="18"/>
  <c r="AZ22" i="18"/>
  <c r="Y39" i="16"/>
  <c r="Y35" i="16"/>
  <c r="AG35" i="16"/>
  <c r="AG39" i="16"/>
  <c r="F50" i="17"/>
  <c r="F46" i="17"/>
  <c r="AG39" i="18"/>
  <c r="AG35" i="18"/>
  <c r="M39" i="16"/>
  <c r="M35" i="16"/>
  <c r="AL39" i="18"/>
  <c r="AL35" i="18"/>
  <c r="AP46" i="17"/>
  <c r="AP50" i="17"/>
  <c r="W39" i="16"/>
  <c r="W35" i="16"/>
  <c r="AT39" i="18"/>
  <c r="AT35" i="18"/>
  <c r="AL39" i="17"/>
  <c r="AL35" i="17"/>
  <c r="U46" i="17"/>
  <c r="T39" i="17"/>
  <c r="T35" i="17"/>
  <c r="Y46" i="16"/>
  <c r="Y50" i="16"/>
  <c r="M39" i="17"/>
  <c r="M35" i="17"/>
  <c r="F39" i="17"/>
  <c r="F35" i="17"/>
  <c r="E35" i="17"/>
  <c r="AM24" i="16"/>
  <c r="AM34" i="16"/>
  <c r="AM40" i="16"/>
  <c r="AM45" i="16"/>
  <c r="AM51" i="16"/>
  <c r="O46" i="16"/>
  <c r="O50" i="16"/>
  <c r="D40" i="17"/>
  <c r="D35" i="17"/>
  <c r="U39" i="16"/>
  <c r="U35" i="16"/>
  <c r="AS13" i="16"/>
  <c r="AT14" i="16"/>
  <c r="AT10" i="16"/>
  <c r="AT13" i="16"/>
  <c r="AZ10" i="16"/>
  <c r="K46" i="16"/>
  <c r="K50" i="16"/>
  <c r="AO39" i="18"/>
  <c r="AO35" i="18"/>
  <c r="X46" i="17"/>
  <c r="U46" i="18"/>
  <c r="U50" i="18"/>
  <c r="AC35" i="16"/>
  <c r="AC39" i="16"/>
  <c r="Q39" i="16"/>
  <c r="Q35" i="16"/>
  <c r="AH46" i="17"/>
  <c r="AH50" i="17"/>
  <c r="AW46" i="16"/>
  <c r="AW50" i="16"/>
  <c r="M46" i="16"/>
  <c r="M50" i="16"/>
  <c r="Y50" i="18"/>
  <c r="Y46" i="18"/>
  <c r="Y35" i="17"/>
  <c r="AW39" i="18"/>
  <c r="AW35" i="18"/>
  <c r="E34" i="16"/>
  <c r="E40" i="16"/>
  <c r="E45" i="16"/>
  <c r="E51" i="16"/>
  <c r="E24" i="16"/>
  <c r="AB46" i="17"/>
  <c r="Q35" i="18"/>
  <c r="Q39" i="18"/>
  <c r="AG35" i="17"/>
  <c r="AG39" i="17"/>
  <c r="I46" i="18"/>
  <c r="I50" i="18"/>
  <c r="G46" i="16"/>
  <c r="G50" i="16"/>
  <c r="S39" i="16"/>
  <c r="S35" i="16"/>
  <c r="AG50" i="16"/>
  <c r="AG46" i="16"/>
  <c r="M46" i="17"/>
  <c r="M50" i="17"/>
  <c r="AT46" i="17"/>
  <c r="AT50" i="17"/>
  <c r="G30" i="17"/>
  <c r="H27" i="17"/>
  <c r="AM23" i="16"/>
  <c r="AM33" i="16"/>
  <c r="AM44" i="16"/>
  <c r="I39" i="17"/>
  <c r="I35" i="17"/>
  <c r="AZ24" i="17"/>
  <c r="U46" i="16"/>
  <c r="U50" i="16"/>
  <c r="AO50" i="18"/>
  <c r="AO46" i="18"/>
  <c r="Q46" i="16"/>
  <c r="Q50" i="16"/>
  <c r="AG50" i="18"/>
  <c r="AG46" i="18"/>
  <c r="Y46" i="17"/>
  <c r="I27" i="17"/>
  <c r="H30" i="17"/>
  <c r="J27" i="18"/>
  <c r="I30" i="18"/>
  <c r="F46" i="18"/>
  <c r="F50" i="18"/>
  <c r="AM39" i="16"/>
  <c r="AM35" i="16"/>
  <c r="AU21" i="16"/>
  <c r="AU22" i="16"/>
  <c r="E46" i="16"/>
  <c r="E50" i="16"/>
  <c r="AM46" i="16"/>
  <c r="AM50" i="16"/>
  <c r="F39" i="18"/>
  <c r="F35" i="18"/>
  <c r="E39" i="16"/>
  <c r="E35" i="16"/>
  <c r="K30" i="16"/>
  <c r="L27" i="16"/>
  <c r="AU24" i="16"/>
  <c r="AZ24" i="16"/>
  <c r="AU34" i="16"/>
  <c r="AU40" i="16"/>
  <c r="AU45" i="16"/>
  <c r="AU51" i="16"/>
  <c r="AZ22" i="16"/>
  <c r="AU33" i="16"/>
  <c r="AU44" i="16"/>
  <c r="AU23" i="16"/>
  <c r="AZ23" i="16"/>
  <c r="AZ21" i="16"/>
  <c r="M27" i="16"/>
  <c r="L30" i="16"/>
  <c r="I30" i="17"/>
  <c r="J27" i="17"/>
  <c r="J30" i="18"/>
  <c r="K27" i="18"/>
  <c r="K27" i="17"/>
  <c r="J30" i="17"/>
  <c r="K30" i="18"/>
  <c r="L27" i="18"/>
  <c r="AU50" i="16"/>
  <c r="AU46" i="16"/>
  <c r="M30" i="16"/>
  <c r="N27" i="16"/>
  <c r="AU39" i="16"/>
  <c r="AU35" i="16"/>
  <c r="O27" i="16"/>
  <c r="N30" i="16"/>
  <c r="M27" i="18"/>
  <c r="L30" i="18"/>
  <c r="K30" i="17"/>
  <c r="L27" i="17"/>
  <c r="N27" i="18"/>
  <c r="M30" i="18"/>
  <c r="M27" i="17"/>
  <c r="L30" i="17"/>
  <c r="O30" i="16"/>
  <c r="P27" i="16"/>
  <c r="N27" i="17"/>
  <c r="M30" i="17"/>
  <c r="Q27" i="16"/>
  <c r="P30" i="16"/>
  <c r="N30" i="18"/>
  <c r="O27" i="18"/>
  <c r="Q30" i="16"/>
  <c r="R27" i="16"/>
  <c r="O30" i="18"/>
  <c r="P27" i="18"/>
  <c r="N30" i="17"/>
  <c r="O27" i="17"/>
  <c r="P27" i="17"/>
  <c r="O30" i="17"/>
  <c r="Q27" i="18"/>
  <c r="P30" i="18"/>
  <c r="S27" i="16"/>
  <c r="R30" i="16"/>
  <c r="Q30" i="18"/>
  <c r="R27" i="18"/>
  <c r="S30" i="16"/>
  <c r="T27" i="16"/>
  <c r="Q27" i="17"/>
  <c r="P30" i="17"/>
  <c r="R30" i="18"/>
  <c r="S27" i="18"/>
  <c r="R27" i="17"/>
  <c r="Q30" i="17"/>
  <c r="U27" i="16"/>
  <c r="T30" i="16"/>
  <c r="R30" i="17"/>
  <c r="S27" i="17"/>
  <c r="S30" i="18"/>
  <c r="T27" i="18"/>
  <c r="U30" i="16"/>
  <c r="V27" i="16"/>
  <c r="U27" i="18"/>
  <c r="T30" i="18"/>
  <c r="W27" i="16"/>
  <c r="V30" i="16"/>
  <c r="T27" i="17"/>
  <c r="S30" i="17"/>
  <c r="W30" i="16"/>
  <c r="X27" i="16"/>
  <c r="T30" i="17"/>
  <c r="U27" i="17"/>
  <c r="U30" i="18"/>
  <c r="V27" i="18"/>
  <c r="W27" i="18"/>
  <c r="V30" i="18"/>
  <c r="V27" i="17"/>
  <c r="U30" i="17"/>
  <c r="Y27" i="16"/>
  <c r="X30" i="16"/>
  <c r="V30" i="17"/>
  <c r="W27" i="17"/>
  <c r="Y30" i="16"/>
  <c r="Z27" i="16"/>
  <c r="W30" i="18"/>
  <c r="X27" i="18"/>
  <c r="Y27" i="18"/>
  <c r="X30" i="18"/>
  <c r="X27" i="17"/>
  <c r="W30" i="17"/>
  <c r="Z30" i="16"/>
  <c r="AA27" i="16"/>
  <c r="X30" i="17"/>
  <c r="Y27" i="17"/>
  <c r="AA30" i="16"/>
  <c r="AB27" i="16"/>
  <c r="Z27" i="18"/>
  <c r="Y30" i="18"/>
  <c r="Z27" i="17"/>
  <c r="Y30" i="17"/>
  <c r="AC27" i="16"/>
  <c r="AB30" i="16"/>
  <c r="AA27" i="18"/>
  <c r="Z30" i="18"/>
  <c r="AD27" i="16"/>
  <c r="AC30" i="16"/>
  <c r="AA30" i="18"/>
  <c r="AB27" i="18"/>
  <c r="Z30" i="17"/>
  <c r="AA27" i="17"/>
  <c r="AB27" i="17"/>
  <c r="AA30" i="17"/>
  <c r="AE27" i="16"/>
  <c r="AD30" i="16"/>
  <c r="AC27" i="18"/>
  <c r="AB30" i="18"/>
  <c r="AE30" i="16"/>
  <c r="AF27" i="16"/>
  <c r="AD27" i="18"/>
  <c r="AC30" i="18"/>
  <c r="AB30" i="17"/>
  <c r="AC27" i="17"/>
  <c r="AE27" i="18"/>
  <c r="AD30" i="18"/>
  <c r="AD27" i="17"/>
  <c r="AC30" i="17"/>
  <c r="AG27" i="16"/>
  <c r="AF30" i="16"/>
  <c r="AD30" i="17"/>
  <c r="AE27" i="17"/>
  <c r="AH27" i="16"/>
  <c r="AG30" i="16"/>
  <c r="AE30" i="18"/>
  <c r="AF27" i="18"/>
  <c r="AI27" i="16"/>
  <c r="AH30" i="16"/>
  <c r="AG27" i="18"/>
  <c r="AF30" i="18"/>
  <c r="AF27" i="17"/>
  <c r="AE30" i="17"/>
  <c r="AH27" i="18"/>
  <c r="AG30" i="18"/>
  <c r="AF30" i="17"/>
  <c r="AG27" i="17"/>
  <c r="AI30" i="16"/>
  <c r="AJ27" i="16"/>
  <c r="AH27" i="17"/>
  <c r="AG30" i="17"/>
  <c r="AK27" i="16"/>
  <c r="AJ30" i="16"/>
  <c r="AI27" i="18"/>
  <c r="AH30" i="18"/>
  <c r="AL27" i="16"/>
  <c r="AK30" i="16"/>
  <c r="AI30" i="18"/>
  <c r="AJ27" i="18"/>
  <c r="AH30" i="17"/>
  <c r="AI27" i="17"/>
  <c r="AJ27" i="17"/>
  <c r="AI30" i="17"/>
  <c r="AM27" i="16"/>
  <c r="AL30" i="16"/>
  <c r="AK27" i="18"/>
  <c r="AJ30" i="18"/>
  <c r="AM30" i="16"/>
  <c r="AN27" i="16"/>
  <c r="AL27" i="18"/>
  <c r="AK30" i="18"/>
  <c r="AJ30" i="17"/>
  <c r="AK27" i="17"/>
  <c r="AO27" i="16"/>
  <c r="AN30" i="16"/>
  <c r="AL30" i="18"/>
  <c r="AM27" i="18"/>
  <c r="AL27" i="17"/>
  <c r="AK30" i="17"/>
  <c r="AM30" i="18"/>
  <c r="AN27" i="18"/>
  <c r="AL30" i="17"/>
  <c r="AM27" i="17"/>
  <c r="AP27" i="16"/>
  <c r="AO30" i="16"/>
  <c r="AN27" i="17"/>
  <c r="AM30" i="17"/>
  <c r="AO27" i="18"/>
  <c r="AN30" i="18"/>
  <c r="AQ27" i="16"/>
  <c r="AP30" i="16"/>
  <c r="AP27" i="18"/>
  <c r="AO30" i="18"/>
  <c r="AQ30" i="16"/>
  <c r="AR27" i="16"/>
  <c r="AN30" i="17"/>
  <c r="AO27" i="17"/>
  <c r="AS27" i="16"/>
  <c r="AR30" i="16"/>
  <c r="AP27" i="17"/>
  <c r="AO30" i="17"/>
  <c r="AP30" i="18"/>
  <c r="AQ27" i="18"/>
  <c r="AP30" i="17"/>
  <c r="AQ27" i="17"/>
  <c r="AQ30" i="18"/>
  <c r="AR27" i="18"/>
  <c r="AT27" i="16"/>
  <c r="AS30" i="16"/>
  <c r="AS27" i="18"/>
  <c r="AR30" i="18"/>
  <c r="AR27" i="17"/>
  <c r="AQ30" i="17"/>
  <c r="AU27" i="16"/>
  <c r="AT30" i="16"/>
  <c r="AR30" i="17"/>
  <c r="AS27" i="17"/>
  <c r="AU30" i="16"/>
  <c r="AV27" i="16"/>
  <c r="AT27" i="18"/>
  <c r="AS30" i="18"/>
  <c r="AV30" i="16"/>
  <c r="AW27" i="16"/>
  <c r="AT27" i="17"/>
  <c r="AS30" i="17"/>
  <c r="AT30" i="18"/>
  <c r="AU27" i="18"/>
  <c r="AT30" i="17"/>
  <c r="AU27" i="17"/>
  <c r="AU30" i="18"/>
  <c r="AV27" i="18"/>
  <c r="AX27" i="16"/>
  <c r="AW30" i="16"/>
  <c r="AW27" i="18"/>
  <c r="AV30" i="18"/>
  <c r="AV27" i="17"/>
  <c r="AU30" i="17"/>
  <c r="AY27" i="16"/>
  <c r="AY30" i="16"/>
  <c r="AX30" i="16"/>
  <c r="AW27" i="17"/>
  <c r="AV30" i="17"/>
  <c r="AZ30" i="16"/>
  <c r="AX27" i="18"/>
  <c r="AW30" i="18"/>
  <c r="AY27" i="18"/>
  <c r="AY30" i="18"/>
  <c r="AX30" i="18"/>
  <c r="AW30" i="17"/>
  <c r="AX27" i="17"/>
  <c r="AY27" i="17"/>
  <c r="AY30" i="17"/>
  <c r="AZ30" i="17"/>
  <c r="AX30" i="17"/>
  <c r="AZ30" i="18"/>
</calcChain>
</file>

<file path=xl/sharedStrings.xml><?xml version="1.0" encoding="utf-8"?>
<sst xmlns="http://schemas.openxmlformats.org/spreadsheetml/2006/main" count="2450" uniqueCount="413">
  <si>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</si>
  <si>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</si>
  <si>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</si>
  <si>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</si>
  <si>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</si>
  <si>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</si>
  <si>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</si>
  <si>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</si>
  <si>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</si>
  <si>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</si>
  <si>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</si>
  <si>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</si>
  <si>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</si>
  <si>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</si>
  <si>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</si>
  <si>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</si>
  <si>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</si>
  <si>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</si>
  <si>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</si>
  <si>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</si>
  <si>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</si>
  <si>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</si>
  <si>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</si>
  <si>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</si>
  <si>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</si>
  <si>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</si>
  <si>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</si>
  <si>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</si>
  <si>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</si>
  <si>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</si>
  <si>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</si>
  <si>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</si>
  <si>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</si>
  <si>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</si>
  <si>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</si>
  <si>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</si>
  <si>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</si>
  <si>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</si>
  <si>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</si>
  <si>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</si>
  <si>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</si>
  <si>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</si>
  <si>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</si>
  <si>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</si>
  <si>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</si>
  <si>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</si>
  <si>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</si>
  <si>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</si>
  <si>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</si>
  <si>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</si>
  <si>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</si>
  <si>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</si>
  <si>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</si>
  <si>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</si>
  <si>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</si>
  <si>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</si>
  <si>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</si>
  <si>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</si>
  <si>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</si>
  <si>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</si>
  <si>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</si>
  <si>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</si>
  <si>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</si>
  <si>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</si>
  <si>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</si>
  <si>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</si>
  <si>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</si>
  <si>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</si>
  <si>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</si>
  <si>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</si>
  <si>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</si>
  <si>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</si>
  <si>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</si>
  <si>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</si>
  <si>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</si>
  <si>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</si>
  <si>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</si>
  <si>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</si>
  <si>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</si>
  <si>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</si>
  <si>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</si>
  <si>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</si>
  <si>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</si>
  <si>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</si>
  <si>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</si>
  <si>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</si>
  <si>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</si>
  <si>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</si>
  <si>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</si>
  <si>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</si>
  <si>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</si>
  <si>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</si>
  <si>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</si>
  <si>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</si>
  <si>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</si>
  <si>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</si>
  <si>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</si>
  <si>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</si>
  <si>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</si>
  <si>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</si>
  <si>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</si>
  <si>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</si>
  <si>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</si>
  <si>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</si>
  <si>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</si>
  <si>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</si>
  <si>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</si>
  <si>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</si>
  <si>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</si>
  <si>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</si>
  <si>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</si>
  <si>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</si>
  <si>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</si>
  <si>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</si>
  <si>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</si>
  <si>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</si>
  <si>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</si>
  <si>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</si>
  <si>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</si>
  <si>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</si>
  <si>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</si>
  <si>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</si>
  <si>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</si>
  <si>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</si>
  <si>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</si>
  <si>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</si>
  <si>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</si>
  <si>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</si>
  <si>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</si>
  <si>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</si>
  <si>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</si>
  <si>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</si>
  <si>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</si>
  <si>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</si>
  <si>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</si>
  <si>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</si>
  <si>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</si>
  <si>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</si>
  <si>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</si>
  <si>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</si>
  <si>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</si>
  <si>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</si>
  <si>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</si>
  <si>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</si>
  <si>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</si>
  <si>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</si>
  <si>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</si>
  <si>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</si>
  <si>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</si>
  <si>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</si>
  <si>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</si>
  <si>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</si>
  <si>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</si>
  <si>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</si>
  <si>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</si>
  <si>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</si>
  <si>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</si>
  <si>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</si>
  <si>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</si>
  <si>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</si>
  <si>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</si>
  <si>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</si>
  <si>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</si>
  <si>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</si>
  <si>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</si>
  <si>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oriangagrande</t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</si>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</sst>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</cellStyleXfs>
  <cellXfs count="2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8" fillId="0" borderId="15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4" fillId="5" borderId="0" xfId="47" applyFill="1"/>
    <xf numFmtId="0" fontId="4" fillId="0" borderId="0" xfId="47"/>
    <xf numFmtId="0" fontId="4" fillId="0" borderId="0" xfId="47" applyFill="1"/>
    <xf numFmtId="0" fontId="1" fillId="0" borderId="0" xfId="47" applyFont="1"/>
    <xf numFmtId="0" fontId="2" fillId="0" borderId="0" xfId="47" applyFont="1"/>
    <xf numFmtId="0" fontId="2" fillId="0" borderId="0" xfId="47" applyFont="1" applyFill="1"/>
    <xf numFmtId="0" fontId="4" fillId="6" borderId="0" xfId="47" applyFill="1"/>
    <xf numFmtId="0" fontId="4" fillId="0" borderId="0" xfId="47" applyFill="1" applyBorder="1"/>
    <xf numFmtId="0" fontId="4" fillId="0" borderId="5" xfId="47" applyBorder="1"/>
    <xf numFmtId="0" fontId="4" fillId="0" borderId="11" xfId="47" applyBorder="1"/>
    <xf numFmtId="0" fontId="4" fillId="0" borderId="6" xfId="47" applyBorder="1"/>
    <xf numFmtId="0" fontId="4" fillId="0" borderId="0" xfId="47" applyBorder="1"/>
    <xf numFmtId="0" fontId="4" fillId="0" borderId="0" xfId="47" applyAlignment="1"/>
    <xf numFmtId="0" fontId="4" fillId="0" borderId="0" xfId="47" applyAlignment="1">
      <alignment horizontal="center"/>
    </xf>
    <xf numFmtId="0" fontId="4" fillId="0" borderId="0" xfId="47" applyBorder="1" applyAlignment="1">
      <alignment horizontal="right"/>
    </xf>
    <xf numFmtId="0" fontId="4" fillId="0" borderId="8" xfId="47" applyFill="1" applyBorder="1"/>
    <xf numFmtId="0" fontId="4" fillId="5" borderId="13" xfId="47" applyFill="1" applyBorder="1" applyAlignment="1">
      <alignment horizontal="right"/>
    </xf>
    <xf numFmtId="0" fontId="4" fillId="7" borderId="8" xfId="47" applyFill="1" applyBorder="1"/>
    <xf numFmtId="0" fontId="4" fillId="0" borderId="13" xfId="47" applyBorder="1"/>
    <xf numFmtId="0" fontId="4" fillId="5" borderId="0" xfId="47" applyFill="1" applyAlignment="1">
      <alignment horizontal="right"/>
    </xf>
    <xf numFmtId="0" fontId="4" fillId="7" borderId="0" xfId="47" applyFill="1" applyBorder="1"/>
    <xf numFmtId="0" fontId="4" fillId="2" borderId="0" xfId="47" applyFill="1" applyBorder="1"/>
    <xf numFmtId="0" fontId="4" fillId="7" borderId="13" xfId="47" applyFill="1" applyBorder="1"/>
    <xf numFmtId="0" fontId="4" fillId="5" borderId="9" xfId="47" applyFill="1" applyBorder="1" applyAlignment="1">
      <alignment horizontal="right"/>
    </xf>
    <xf numFmtId="0" fontId="4" fillId="7" borderId="9" xfId="47" applyFill="1" applyBorder="1"/>
    <xf numFmtId="0" fontId="4" fillId="0" borderId="9" xfId="47" applyBorder="1"/>
    <xf numFmtId="0" fontId="4" fillId="0" borderId="8" xfId="47" applyBorder="1"/>
    <xf numFmtId="0" fontId="4" fillId="5" borderId="1" xfId="47" applyFill="1" applyBorder="1" applyAlignment="1">
      <alignment horizontal="right"/>
    </xf>
    <xf numFmtId="0" fontId="4" fillId="3" borderId="0" xfId="47" applyFill="1" applyBorder="1"/>
    <xf numFmtId="0" fontId="4" fillId="0" borderId="3" xfId="47" applyBorder="1"/>
    <xf numFmtId="0" fontId="4" fillId="8" borderId="8" xfId="47" applyFill="1" applyBorder="1"/>
    <xf numFmtId="0" fontId="4" fillId="8" borderId="0" xfId="47" applyFill="1" applyBorder="1"/>
    <xf numFmtId="0" fontId="4" fillId="5" borderId="6" xfId="47" applyFill="1" applyBorder="1" applyAlignment="1">
      <alignment horizontal="right"/>
    </xf>
    <xf numFmtId="0" fontId="4" fillId="9" borderId="8" xfId="47" applyFill="1" applyBorder="1" applyAlignment="1">
      <alignment horizontal="right"/>
    </xf>
    <xf numFmtId="0" fontId="4" fillId="5" borderId="13" xfId="47" applyFill="1" applyBorder="1"/>
    <xf numFmtId="10" fontId="4" fillId="0" borderId="13" xfId="47" applyNumberFormat="1" applyBorder="1"/>
    <xf numFmtId="0" fontId="4" fillId="5" borderId="9" xfId="47" applyFill="1" applyBorder="1"/>
    <xf numFmtId="0" fontId="4" fillId="5" borderId="8" xfId="47" applyFill="1" applyBorder="1"/>
    <xf numFmtId="0" fontId="4" fillId="6" borderId="9" xfId="47" applyFill="1" applyBorder="1"/>
    <xf numFmtId="0" fontId="4" fillId="0" borderId="9" xfId="47" applyFill="1" applyBorder="1"/>
    <xf numFmtId="0" fontId="4" fillId="0" borderId="10" xfId="47" applyFill="1" applyBorder="1"/>
    <xf numFmtId="0" fontId="4" fillId="6" borderId="8" xfId="47" applyFill="1" applyBorder="1"/>
    <xf numFmtId="0" fontId="4" fillId="0" borderId="15" xfId="47" applyFill="1" applyBorder="1"/>
    <xf numFmtId="0" fontId="4" fillId="0" borderId="0" xfId="47" applyFill="1" applyBorder="1" applyAlignment="1">
      <alignment horizontal="left"/>
    </xf>
    <xf numFmtId="0" fontId="4" fillId="7" borderId="13" xfId="47" applyFill="1" applyBorder="1" applyAlignment="1">
      <alignment horizontal="right"/>
    </xf>
    <xf numFmtId="0" fontId="4" fillId="0" borderId="13" xfId="47" applyFill="1" applyBorder="1"/>
    <xf numFmtId="0" fontId="4" fillId="0" borderId="9" xfId="47" applyFont="1" applyFill="1" applyBorder="1"/>
    <xf numFmtId="0" fontId="4" fillId="0" borderId="0" xfId="47" applyFont="1" applyFill="1" applyBorder="1" applyAlignment="1">
      <alignment horizontal="right"/>
    </xf>
    <xf numFmtId="0" fontId="4" fillId="0" borderId="0" xfId="47" applyFont="1" applyFill="1" applyBorder="1"/>
    <xf numFmtId="0" fontId="4" fillId="0" borderId="0" xfId="47" applyFont="1" applyFill="1" applyBorder="1" applyAlignment="1"/>
    <xf numFmtId="0" fontId="4" fillId="5" borderId="13" xfId="47" applyFont="1" applyFill="1" applyBorder="1" applyAlignment="1">
      <alignment horizontal="right"/>
    </xf>
    <xf numFmtId="0" fontId="4" fillId="7" borderId="13" xfId="47" applyFont="1" applyFill="1" applyBorder="1" applyAlignment="1"/>
    <xf numFmtId="0" fontId="4" fillId="0" borderId="5" xfId="47" applyFill="1" applyBorder="1"/>
    <xf numFmtId="0" fontId="1" fillId="0" borderId="0" xfId="47" applyFont="1" applyBorder="1"/>
    <xf numFmtId="0" fontId="4" fillId="0" borderId="9" xfId="47" applyFill="1" applyBorder="1" applyAlignment="1">
      <alignment horizontal="right"/>
    </xf>
    <xf numFmtId="10" fontId="4" fillId="5" borderId="13" xfId="47" applyNumberFormat="1" applyFill="1" applyBorder="1"/>
    <xf numFmtId="0" fontId="4" fillId="5" borderId="0" xfId="47" applyFill="1" applyBorder="1" applyAlignment="1">
      <alignment horizontal="right"/>
    </xf>
    <xf numFmtId="10" fontId="4" fillId="0" borderId="0" xfId="47" applyNumberFormat="1" applyFill="1" applyBorder="1"/>
    <xf numFmtId="0" fontId="4" fillId="0" borderId="12" xfId="47" applyFill="1" applyBorder="1"/>
    <xf numFmtId="0" fontId="4" fillId="5" borderId="8" xfId="47" applyFill="1" applyBorder="1" applyAlignment="1">
      <alignment horizontal="right"/>
    </xf>
    <xf numFmtId="10" fontId="4" fillId="0" borderId="8" xfId="47" applyNumberFormat="1" applyFill="1" applyBorder="1"/>
    <xf numFmtId="0" fontId="4" fillId="6" borderId="9" xfId="47" applyFill="1" applyBorder="1" applyAlignment="1">
      <alignment horizontal="right"/>
    </xf>
    <xf numFmtId="0" fontId="4" fillId="6" borderId="8" xfId="47" applyFill="1" applyBorder="1" applyAlignment="1">
      <alignment horizontal="right"/>
    </xf>
    <xf numFmtId="0" fontId="4" fillId="0" borderId="8" xfId="47" applyNumberFormat="1" applyFill="1" applyBorder="1"/>
    <xf numFmtId="0" fontId="1" fillId="0" borderId="0" xfId="47" applyFont="1" applyFill="1" applyBorder="1" applyAlignment="1"/>
    <xf numFmtId="0" fontId="4" fillId="0" borderId="2" xfId="47" applyBorder="1"/>
    <xf numFmtId="0" fontId="4" fillId="5" borderId="0" xfId="47" applyFill="1" applyBorder="1"/>
    <xf numFmtId="0" fontId="4" fillId="0" borderId="7" xfId="47" applyBorder="1"/>
    <xf numFmtId="0" fontId="4" fillId="0" borderId="4" xfId="47" applyBorder="1"/>
    <xf numFmtId="0" fontId="4" fillId="0" borderId="3" xfId="47" applyFill="1" applyBorder="1"/>
    <xf numFmtId="0" fontId="4" fillId="6" borderId="13" xfId="47" applyFill="1" applyBorder="1" applyAlignment="1">
      <alignment horizontal="right"/>
    </xf>
    <xf numFmtId="0" fontId="4" fillId="10" borderId="0" xfId="47" applyFill="1"/>
    <xf numFmtId="0" fontId="4" fillId="10" borderId="0" xfId="47" applyFont="1" applyFill="1"/>
    <xf numFmtId="0" fontId="4" fillId="0" borderId="0" xfId="47" applyFont="1" applyFill="1"/>
    <xf numFmtId="0" fontId="4" fillId="5" borderId="0" xfId="47" applyFont="1" applyFill="1"/>
    <xf numFmtId="0" fontId="2" fillId="0" borderId="0" xfId="47" applyNumberFormat="1" applyFont="1" applyFill="1" applyAlignment="1"/>
    <xf numFmtId="0" fontId="4" fillId="0" borderId="0" xfId="47" applyNumberFormat="1" applyAlignment="1"/>
    <xf numFmtId="0" fontId="4" fillId="6" borderId="0" xfId="47" applyNumberFormat="1" applyFill="1" applyAlignment="1"/>
    <xf numFmtId="0" fontId="4" fillId="0" borderId="0" xfId="47" applyAlignment="1">
      <alignment horizontal="right"/>
    </xf>
    <xf numFmtId="0" fontId="4" fillId="6" borderId="0" xfId="47" applyFill="1" applyBorder="1"/>
    <xf numFmtId="0" fontId="4" fillId="0" borderId="0" xfId="47" applyNumberFormat="1"/>
    <xf numFmtId="0" fontId="10" fillId="0" borderId="0" xfId="47" applyFont="1"/>
    <xf numFmtId="0" fontId="11" fillId="0" borderId="0" xfId="47" applyFont="1"/>
    <xf numFmtId="0" fontId="12" fillId="0" borderId="0" xfId="47" applyFont="1"/>
    <xf numFmtId="0" fontId="13" fillId="0" borderId="0" xfId="47" applyFont="1"/>
    <xf numFmtId="0" fontId="14" fillId="0" borderId="0" xfId="47" applyFont="1"/>
    <xf numFmtId="0" fontId="15" fillId="0" borderId="0" xfId="47" applyNumberFormat="1" applyFont="1" applyAlignment="1">
      <alignment horizontal="left"/>
    </xf>
    <xf numFmtId="1" fontId="4" fillId="0" borderId="10" xfId="47" applyNumberFormat="1" applyBorder="1"/>
    <xf numFmtId="164" fontId="4" fillId="0" borderId="10" xfId="47" applyNumberFormat="1" applyBorder="1"/>
    <xf numFmtId="1" fontId="4" fillId="0" borderId="12" xfId="47" applyNumberFormat="1" applyBorder="1"/>
    <xf numFmtId="164" fontId="4" fillId="0" borderId="12" xfId="47" applyNumberFormat="1" applyBorder="1"/>
    <xf numFmtId="1" fontId="4" fillId="0" borderId="15" xfId="47" applyNumberFormat="1" applyBorder="1"/>
    <xf numFmtId="164" fontId="4" fillId="0" borderId="15" xfId="47" applyNumberFormat="1" applyBorder="1"/>
    <xf numFmtId="164" fontId="4" fillId="0" borderId="13" xfId="47" applyNumberFormat="1" applyBorder="1"/>
    <xf numFmtId="1" fontId="4" fillId="0" borderId="5" xfId="47" applyNumberFormat="1" applyBorder="1"/>
    <xf numFmtId="1" fontId="4" fillId="0" borderId="10" xfId="47" applyNumberFormat="1" applyFill="1" applyBorder="1"/>
    <xf numFmtId="1" fontId="4" fillId="0" borderId="12" xfId="47" applyNumberFormat="1" applyFill="1" applyBorder="1"/>
    <xf numFmtId="1" fontId="4" fillId="0" borderId="15" xfId="47" applyNumberFormat="1" applyFill="1" applyBorder="1"/>
    <xf numFmtId="0" fontId="4" fillId="0" borderId="9" xfId="47" applyBorder="1" applyAlignment="1">
      <alignment horizontal="right"/>
    </xf>
    <xf numFmtId="164" fontId="4" fillId="0" borderId="0" xfId="47" applyNumberFormat="1"/>
    <xf numFmtId="0" fontId="16" fillId="0" borderId="0" xfId="47" applyFont="1"/>
    <xf numFmtId="164" fontId="4" fillId="0" borderId="27" xfId="47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0" fillId="0" borderId="0" xfId="47" applyFont="1" applyAlignment="1">
      <alignment horizontal="center"/>
    </xf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197" t="s">
        <v>165</v>
      </c>
      <c r="E4" s="198"/>
      <c r="F4" s="199"/>
    </row>
    <row r="5" spans="2:6">
      <c r="B5" s="6"/>
      <c r="C5" s="7" t="s">
        <v>111</v>
      </c>
      <c r="D5" s="200">
        <v>2014</v>
      </c>
      <c r="E5" s="201"/>
      <c r="F5" s="202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336</v>
      </c>
      <c r="D8">
        <v>2</v>
      </c>
      <c r="E8" t="s">
        <v>337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6" customWidth="1"/>
    <col min="2" max="2" width="17.6640625" style="96" customWidth="1"/>
    <col min="3" max="51" width="8.83203125" style="96"/>
    <col min="52" max="52" width="10.6640625" style="96" customWidth="1"/>
    <col min="53" max="16384" width="8.83203125" style="96"/>
  </cols>
  <sheetData>
    <row r="1" spans="1:52">
      <c r="A1" s="98" t="s">
        <v>118</v>
      </c>
    </row>
    <row r="2" spans="1:52">
      <c r="A2" s="96" t="s">
        <v>302</v>
      </c>
      <c r="B2" s="103" t="s">
        <v>12</v>
      </c>
      <c r="E2" s="106"/>
    </row>
    <row r="3" spans="1:52">
      <c r="A3" s="96" t="s">
        <v>285</v>
      </c>
      <c r="B3" s="103">
        <v>3589</v>
      </c>
      <c r="E3" s="106"/>
    </row>
    <row r="4" spans="1:52">
      <c r="A4" s="98"/>
      <c r="C4" s="107" t="s">
        <v>286</v>
      </c>
    </row>
    <row r="5" spans="1:52">
      <c r="B5" s="102"/>
      <c r="C5" s="108">
        <v>0</v>
      </c>
      <c r="D5" s="108">
        <v>1</v>
      </c>
      <c r="E5" s="108">
        <v>2</v>
      </c>
      <c r="F5" s="108">
        <v>3</v>
      </c>
      <c r="G5" s="108">
        <v>4</v>
      </c>
      <c r="H5" s="108">
        <v>5</v>
      </c>
      <c r="I5" s="108">
        <v>6</v>
      </c>
      <c r="J5" s="108">
        <v>7</v>
      </c>
      <c r="K5" s="108">
        <v>8</v>
      </c>
      <c r="L5" s="108">
        <v>9</v>
      </c>
      <c r="M5" s="108">
        <v>10</v>
      </c>
      <c r="N5" s="108">
        <v>11</v>
      </c>
      <c r="O5" s="108">
        <v>12</v>
      </c>
      <c r="P5" s="108">
        <v>13</v>
      </c>
      <c r="Q5" s="108">
        <v>14</v>
      </c>
      <c r="R5" s="108">
        <v>15</v>
      </c>
      <c r="S5" s="108">
        <v>16</v>
      </c>
      <c r="T5" s="108">
        <v>17</v>
      </c>
      <c r="U5" s="108">
        <v>18</v>
      </c>
      <c r="V5" s="108">
        <v>19</v>
      </c>
      <c r="W5" s="108">
        <v>20</v>
      </c>
      <c r="X5" s="108">
        <v>21</v>
      </c>
      <c r="Y5" s="108">
        <v>22</v>
      </c>
      <c r="Z5" s="108">
        <v>23</v>
      </c>
      <c r="AA5" s="108">
        <v>24</v>
      </c>
      <c r="AB5" s="108">
        <v>25</v>
      </c>
      <c r="AC5" s="108">
        <v>26</v>
      </c>
      <c r="AD5" s="108">
        <v>27</v>
      </c>
      <c r="AE5" s="108">
        <v>28</v>
      </c>
      <c r="AF5" s="108">
        <v>29</v>
      </c>
      <c r="AG5" s="108">
        <v>30</v>
      </c>
      <c r="AH5" s="108">
        <v>31</v>
      </c>
      <c r="AI5" s="108">
        <v>32</v>
      </c>
      <c r="AJ5" s="108">
        <v>33</v>
      </c>
      <c r="AK5" s="108">
        <v>34</v>
      </c>
      <c r="AL5" s="108">
        <v>35</v>
      </c>
      <c r="AM5" s="108">
        <v>36</v>
      </c>
      <c r="AN5" s="108">
        <v>37</v>
      </c>
      <c r="AO5" s="108">
        <v>38</v>
      </c>
      <c r="AP5" s="108">
        <v>39</v>
      </c>
      <c r="AQ5" s="108">
        <v>40</v>
      </c>
      <c r="AR5" s="108">
        <v>41</v>
      </c>
      <c r="AS5" s="108">
        <v>42</v>
      </c>
      <c r="AT5" s="108">
        <v>43</v>
      </c>
      <c r="AU5" s="108">
        <v>44</v>
      </c>
      <c r="AV5" s="108">
        <v>45</v>
      </c>
      <c r="AW5" s="108">
        <v>46</v>
      </c>
      <c r="AX5" s="108">
        <v>47</v>
      </c>
      <c r="AY5" s="108">
        <v>48</v>
      </c>
    </row>
    <row r="6" spans="1:52">
      <c r="A6" s="98" t="s">
        <v>303</v>
      </c>
      <c r="B6" s="110"/>
      <c r="C6" s="109" t="s">
        <v>287</v>
      </c>
      <c r="D6" s="108" t="s">
        <v>288</v>
      </c>
      <c r="E6" s="108" t="s">
        <v>288</v>
      </c>
      <c r="F6" s="108" t="s">
        <v>288</v>
      </c>
      <c r="G6" s="108" t="s">
        <v>288</v>
      </c>
      <c r="H6" s="108" t="s">
        <v>288</v>
      </c>
      <c r="I6" s="108" t="s">
        <v>288</v>
      </c>
      <c r="J6" s="108" t="s">
        <v>288</v>
      </c>
      <c r="K6" s="108" t="s">
        <v>288</v>
      </c>
      <c r="L6" s="108" t="s">
        <v>288</v>
      </c>
      <c r="M6" s="108" t="s">
        <v>288</v>
      </c>
      <c r="N6" s="108" t="s">
        <v>288</v>
      </c>
      <c r="O6" s="108" t="s">
        <v>288</v>
      </c>
      <c r="P6" s="108" t="s">
        <v>288</v>
      </c>
      <c r="Q6" s="108" t="s">
        <v>288</v>
      </c>
      <c r="R6" s="108" t="s">
        <v>288</v>
      </c>
      <c r="S6" s="108" t="s">
        <v>288</v>
      </c>
      <c r="T6" s="108" t="s">
        <v>288</v>
      </c>
      <c r="U6" s="108" t="s">
        <v>288</v>
      </c>
      <c r="V6" s="108" t="s">
        <v>288</v>
      </c>
      <c r="W6" s="108" t="s">
        <v>288</v>
      </c>
      <c r="X6" s="108" t="s">
        <v>288</v>
      </c>
      <c r="Y6" s="108" t="s">
        <v>288</v>
      </c>
      <c r="Z6" s="108" t="s">
        <v>288</v>
      </c>
      <c r="AA6" s="108" t="s">
        <v>288</v>
      </c>
      <c r="AB6" s="108" t="s">
        <v>288</v>
      </c>
      <c r="AC6" s="108" t="s">
        <v>288</v>
      </c>
      <c r="AD6" s="108" t="s">
        <v>288</v>
      </c>
      <c r="AE6" s="108" t="s">
        <v>288</v>
      </c>
      <c r="AF6" s="108" t="s">
        <v>288</v>
      </c>
      <c r="AG6" s="108" t="s">
        <v>288</v>
      </c>
      <c r="AH6" s="108" t="s">
        <v>288</v>
      </c>
      <c r="AI6" s="108" t="s">
        <v>288</v>
      </c>
      <c r="AJ6" s="108" t="s">
        <v>288</v>
      </c>
      <c r="AK6" s="108" t="s">
        <v>288</v>
      </c>
      <c r="AL6" s="108" t="s">
        <v>288</v>
      </c>
      <c r="AM6" s="108" t="s">
        <v>288</v>
      </c>
      <c r="AN6" s="108" t="s">
        <v>288</v>
      </c>
      <c r="AO6" s="108" t="s">
        <v>288</v>
      </c>
      <c r="AP6" s="108" t="s">
        <v>288</v>
      </c>
      <c r="AQ6" s="108" t="s">
        <v>288</v>
      </c>
      <c r="AR6" s="108" t="s">
        <v>288</v>
      </c>
      <c r="AS6" s="108" t="s">
        <v>288</v>
      </c>
      <c r="AT6" s="108" t="s">
        <v>288</v>
      </c>
      <c r="AU6" s="108" t="s">
        <v>288</v>
      </c>
      <c r="AV6" s="108" t="s">
        <v>288</v>
      </c>
      <c r="AW6" s="108" t="s">
        <v>288</v>
      </c>
      <c r="AX6" s="108" t="s">
        <v>288</v>
      </c>
      <c r="AY6" s="107" t="s">
        <v>289</v>
      </c>
      <c r="AZ6" s="138" t="s">
        <v>150</v>
      </c>
    </row>
    <row r="7" spans="1:52">
      <c r="A7" s="111" t="s">
        <v>125</v>
      </c>
      <c r="B7" s="139">
        <v>1</v>
      </c>
      <c r="C7" s="140" t="s">
        <v>292</v>
      </c>
      <c r="D7" s="140">
        <v>4320</v>
      </c>
      <c r="E7" s="140">
        <v>4320</v>
      </c>
      <c r="F7" s="140">
        <v>4083.1628911260018</v>
      </c>
      <c r="G7" s="140">
        <v>4320</v>
      </c>
      <c r="H7" s="140">
        <v>4320</v>
      </c>
      <c r="I7" s="140">
        <v>4320</v>
      </c>
      <c r="J7" s="140">
        <v>4320</v>
      </c>
      <c r="K7" s="140">
        <v>4320</v>
      </c>
      <c r="L7" s="140">
        <v>4320</v>
      </c>
      <c r="M7" s="140">
        <v>4320</v>
      </c>
      <c r="N7" s="140">
        <v>4320</v>
      </c>
      <c r="O7" s="140">
        <v>4320</v>
      </c>
      <c r="P7" s="140">
        <v>4320</v>
      </c>
      <c r="Q7" s="140">
        <v>4320</v>
      </c>
      <c r="R7" s="140">
        <v>4320</v>
      </c>
      <c r="S7" s="140">
        <v>4220.9979852769256</v>
      </c>
      <c r="T7" s="140">
        <v>4222.2948022753935</v>
      </c>
      <c r="U7" s="140">
        <v>4320</v>
      </c>
      <c r="V7" s="140">
        <v>4320</v>
      </c>
      <c r="W7" s="140">
        <v>4320</v>
      </c>
      <c r="X7" s="140">
        <v>4320</v>
      </c>
      <c r="Y7" s="140">
        <v>4320</v>
      </c>
      <c r="Z7" s="140">
        <v>4320</v>
      </c>
      <c r="AA7" s="140">
        <v>4320</v>
      </c>
      <c r="AB7" s="140">
        <v>4320</v>
      </c>
      <c r="AC7" s="140">
        <v>4320</v>
      </c>
      <c r="AD7" s="140">
        <v>4320</v>
      </c>
      <c r="AE7" s="140">
        <v>4320</v>
      </c>
      <c r="AF7" s="140">
        <v>4320</v>
      </c>
      <c r="AG7" s="140">
        <v>4320</v>
      </c>
      <c r="AH7" s="140">
        <v>4320</v>
      </c>
      <c r="AI7" s="140">
        <v>4320</v>
      </c>
      <c r="AJ7" s="140">
        <v>4320</v>
      </c>
      <c r="AK7" s="140">
        <v>4320</v>
      </c>
      <c r="AL7" s="140">
        <v>4320</v>
      </c>
      <c r="AM7" s="140">
        <v>4320</v>
      </c>
      <c r="AN7" s="140">
        <v>4117.8466322646836</v>
      </c>
      <c r="AO7" s="140">
        <v>4118.7978106856299</v>
      </c>
      <c r="AP7" s="140">
        <v>4320</v>
      </c>
      <c r="AQ7" s="140">
        <v>4320</v>
      </c>
      <c r="AR7" s="140">
        <v>4320</v>
      </c>
      <c r="AS7" s="140">
        <v>4320</v>
      </c>
      <c r="AT7" s="140">
        <v>4320</v>
      </c>
      <c r="AU7" s="140">
        <v>4320</v>
      </c>
      <c r="AV7" s="140">
        <v>4320</v>
      </c>
      <c r="AW7" s="140">
        <v>4320</v>
      </c>
      <c r="AX7" s="140">
        <v>4320</v>
      </c>
      <c r="AY7" s="140">
        <v>4320</v>
      </c>
      <c r="AZ7" s="102"/>
    </row>
    <row r="8" spans="1:52">
      <c r="A8" s="141"/>
      <c r="B8" s="14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3"/>
    </row>
    <row r="9" spans="1:52">
      <c r="A9" s="98" t="s">
        <v>293</v>
      </c>
      <c r="B9" s="14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45" t="s">
        <v>125</v>
      </c>
      <c r="B10" s="146">
        <v>1</v>
      </c>
      <c r="C10" s="140" t="s">
        <v>292</v>
      </c>
      <c r="D10" s="140">
        <f t="shared" ref="D10:AY10" si="0">MAX(SUM(D$14:D$16)+D$7-$B$3,0)</f>
        <v>731</v>
      </c>
      <c r="E10" s="140">
        <f t="shared" si="0"/>
        <v>731</v>
      </c>
      <c r="F10" s="140">
        <f t="shared" si="0"/>
        <v>494.1628911260018</v>
      </c>
      <c r="G10" s="140">
        <f t="shared" si="0"/>
        <v>731</v>
      </c>
      <c r="H10" s="140">
        <f t="shared" si="0"/>
        <v>731</v>
      </c>
      <c r="I10" s="140">
        <f t="shared" si="0"/>
        <v>731</v>
      </c>
      <c r="J10" s="140">
        <f t="shared" si="0"/>
        <v>731</v>
      </c>
      <c r="K10" s="140">
        <f t="shared" si="0"/>
        <v>731</v>
      </c>
      <c r="L10" s="140">
        <f t="shared" si="0"/>
        <v>731</v>
      </c>
      <c r="M10" s="140">
        <f t="shared" si="0"/>
        <v>731</v>
      </c>
      <c r="N10" s="140">
        <f t="shared" si="0"/>
        <v>731</v>
      </c>
      <c r="O10" s="140">
        <f t="shared" si="0"/>
        <v>731</v>
      </c>
      <c r="P10" s="140">
        <f t="shared" si="0"/>
        <v>731</v>
      </c>
      <c r="Q10" s="140">
        <f t="shared" si="0"/>
        <v>731</v>
      </c>
      <c r="R10" s="140">
        <f t="shared" si="0"/>
        <v>731</v>
      </c>
      <c r="S10" s="140">
        <f t="shared" si="0"/>
        <v>631.99798527692565</v>
      </c>
      <c r="T10" s="140">
        <f t="shared" si="0"/>
        <v>633.29480227539352</v>
      </c>
      <c r="U10" s="140">
        <f t="shared" si="0"/>
        <v>731</v>
      </c>
      <c r="V10" s="140">
        <f t="shared" si="0"/>
        <v>731</v>
      </c>
      <c r="W10" s="140">
        <f t="shared" si="0"/>
        <v>731</v>
      </c>
      <c r="X10" s="140">
        <f t="shared" si="0"/>
        <v>731</v>
      </c>
      <c r="Y10" s="140">
        <f t="shared" si="0"/>
        <v>731</v>
      </c>
      <c r="Z10" s="140">
        <f t="shared" si="0"/>
        <v>731</v>
      </c>
      <c r="AA10" s="140">
        <f t="shared" si="0"/>
        <v>731</v>
      </c>
      <c r="AB10" s="140">
        <f t="shared" si="0"/>
        <v>731</v>
      </c>
      <c r="AC10" s="140">
        <f t="shared" si="0"/>
        <v>731</v>
      </c>
      <c r="AD10" s="140">
        <f t="shared" si="0"/>
        <v>731</v>
      </c>
      <c r="AE10" s="140">
        <f t="shared" si="0"/>
        <v>731</v>
      </c>
      <c r="AF10" s="140">
        <f t="shared" si="0"/>
        <v>731</v>
      </c>
      <c r="AG10" s="140">
        <f t="shared" si="0"/>
        <v>731</v>
      </c>
      <c r="AH10" s="140">
        <f t="shared" si="0"/>
        <v>731</v>
      </c>
      <c r="AI10" s="140">
        <f t="shared" si="0"/>
        <v>731</v>
      </c>
      <c r="AJ10" s="140">
        <f t="shared" si="0"/>
        <v>731</v>
      </c>
      <c r="AK10" s="140">
        <f t="shared" si="0"/>
        <v>731</v>
      </c>
      <c r="AL10" s="140">
        <f t="shared" si="0"/>
        <v>4320</v>
      </c>
      <c r="AM10" s="140">
        <f t="shared" si="0"/>
        <v>731</v>
      </c>
      <c r="AN10" s="140">
        <f t="shared" si="0"/>
        <v>528.84663226468365</v>
      </c>
      <c r="AO10" s="140">
        <f t="shared" si="0"/>
        <v>529.79781068562988</v>
      </c>
      <c r="AP10" s="140">
        <f t="shared" si="0"/>
        <v>731</v>
      </c>
      <c r="AQ10" s="140">
        <f t="shared" si="0"/>
        <v>731</v>
      </c>
      <c r="AR10" s="140">
        <f t="shared" si="0"/>
        <v>4320</v>
      </c>
      <c r="AS10" s="140">
        <f t="shared" si="0"/>
        <v>4320</v>
      </c>
      <c r="AT10" s="140">
        <f t="shared" si="0"/>
        <v>4320</v>
      </c>
      <c r="AU10" s="140">
        <f t="shared" si="0"/>
        <v>731</v>
      </c>
      <c r="AV10" s="140">
        <f t="shared" si="0"/>
        <v>731</v>
      </c>
      <c r="AW10" s="140">
        <f t="shared" si="0"/>
        <v>731</v>
      </c>
      <c r="AX10" s="140">
        <f t="shared" si="0"/>
        <v>731</v>
      </c>
      <c r="AY10" s="140">
        <f t="shared" si="0"/>
        <v>731</v>
      </c>
      <c r="AZ10" s="147">
        <f>SUM($D10:$AY10)</f>
        <v>48607.100121628639</v>
      </c>
    </row>
    <row r="11" spans="1:52">
      <c r="C11" s="106"/>
    </row>
    <row r="12" spans="1:52">
      <c r="A12" s="148" t="s">
        <v>294</v>
      </c>
      <c r="B12" s="142"/>
      <c r="C12" s="106"/>
    </row>
    <row r="13" spans="1:52">
      <c r="A13" s="118" t="s">
        <v>125</v>
      </c>
      <c r="B13" s="119">
        <v>1</v>
      </c>
      <c r="C13" s="120"/>
      <c r="D13" s="134">
        <f t="shared" ref="D13:AY13" si="1">D$7-D$10</f>
        <v>3589</v>
      </c>
      <c r="E13" s="134">
        <f t="shared" si="1"/>
        <v>3589</v>
      </c>
      <c r="F13" s="134">
        <f t="shared" si="1"/>
        <v>3589</v>
      </c>
      <c r="G13" s="134">
        <f t="shared" si="1"/>
        <v>3589</v>
      </c>
      <c r="H13" s="134">
        <f t="shared" si="1"/>
        <v>3589</v>
      </c>
      <c r="I13" s="134">
        <f t="shared" si="1"/>
        <v>3589</v>
      </c>
      <c r="J13" s="134">
        <f t="shared" si="1"/>
        <v>3589</v>
      </c>
      <c r="K13" s="134">
        <f t="shared" si="1"/>
        <v>3589</v>
      </c>
      <c r="L13" s="134">
        <f t="shared" si="1"/>
        <v>3589</v>
      </c>
      <c r="M13" s="134">
        <f t="shared" si="1"/>
        <v>3589</v>
      </c>
      <c r="N13" s="134">
        <f t="shared" si="1"/>
        <v>3589</v>
      </c>
      <c r="O13" s="134">
        <f t="shared" si="1"/>
        <v>3589</v>
      </c>
      <c r="P13" s="134">
        <f t="shared" si="1"/>
        <v>3589</v>
      </c>
      <c r="Q13" s="134">
        <f t="shared" si="1"/>
        <v>3589</v>
      </c>
      <c r="R13" s="134">
        <f t="shared" si="1"/>
        <v>3589</v>
      </c>
      <c r="S13" s="134">
        <f t="shared" si="1"/>
        <v>3589</v>
      </c>
      <c r="T13" s="134">
        <f t="shared" si="1"/>
        <v>3589</v>
      </c>
      <c r="U13" s="134">
        <f t="shared" si="1"/>
        <v>3589</v>
      </c>
      <c r="V13" s="134">
        <f t="shared" si="1"/>
        <v>3589</v>
      </c>
      <c r="W13" s="134">
        <f t="shared" si="1"/>
        <v>3589</v>
      </c>
      <c r="X13" s="134">
        <f t="shared" si="1"/>
        <v>3589</v>
      </c>
      <c r="Y13" s="134">
        <f t="shared" si="1"/>
        <v>3589</v>
      </c>
      <c r="Z13" s="134">
        <f t="shared" si="1"/>
        <v>3589</v>
      </c>
      <c r="AA13" s="134">
        <f t="shared" si="1"/>
        <v>3589</v>
      </c>
      <c r="AB13" s="134">
        <f t="shared" si="1"/>
        <v>3589</v>
      </c>
      <c r="AC13" s="134">
        <f t="shared" si="1"/>
        <v>3589</v>
      </c>
      <c r="AD13" s="134">
        <f t="shared" si="1"/>
        <v>3589</v>
      </c>
      <c r="AE13" s="134">
        <f t="shared" si="1"/>
        <v>3589</v>
      </c>
      <c r="AF13" s="134">
        <f t="shared" si="1"/>
        <v>3589</v>
      </c>
      <c r="AG13" s="134">
        <f t="shared" si="1"/>
        <v>3589</v>
      </c>
      <c r="AH13" s="134">
        <f t="shared" si="1"/>
        <v>3589</v>
      </c>
      <c r="AI13" s="134">
        <f t="shared" si="1"/>
        <v>3589</v>
      </c>
      <c r="AJ13" s="134">
        <f t="shared" si="1"/>
        <v>3589</v>
      </c>
      <c r="AK13" s="134">
        <f t="shared" si="1"/>
        <v>3589</v>
      </c>
      <c r="AL13" s="134">
        <f t="shared" si="1"/>
        <v>0</v>
      </c>
      <c r="AM13" s="134">
        <f t="shared" si="1"/>
        <v>3589</v>
      </c>
      <c r="AN13" s="134">
        <f t="shared" si="1"/>
        <v>3589</v>
      </c>
      <c r="AO13" s="134">
        <f t="shared" si="1"/>
        <v>3589</v>
      </c>
      <c r="AP13" s="134">
        <f t="shared" si="1"/>
        <v>3589</v>
      </c>
      <c r="AQ13" s="134">
        <f t="shared" si="1"/>
        <v>3589</v>
      </c>
      <c r="AR13" s="134">
        <f t="shared" si="1"/>
        <v>0</v>
      </c>
      <c r="AS13" s="134">
        <f t="shared" si="1"/>
        <v>0</v>
      </c>
      <c r="AT13" s="134">
        <f t="shared" si="1"/>
        <v>0</v>
      </c>
      <c r="AU13" s="134">
        <f t="shared" si="1"/>
        <v>3589</v>
      </c>
      <c r="AV13" s="134">
        <f t="shared" si="1"/>
        <v>3589</v>
      </c>
      <c r="AW13" s="134">
        <f t="shared" si="1"/>
        <v>3589</v>
      </c>
      <c r="AX13" s="134">
        <f t="shared" si="1"/>
        <v>3589</v>
      </c>
      <c r="AY13" s="134">
        <f t="shared" si="1"/>
        <v>3589</v>
      </c>
      <c r="AZ13" s="105"/>
    </row>
    <row r="14" spans="1:52">
      <c r="A14" s="106"/>
      <c r="B14" s="116">
        <v>2</v>
      </c>
      <c r="C14" s="106"/>
      <c r="D14" s="102">
        <f>IF(C$20="Yes",C13,0)</f>
        <v>0</v>
      </c>
      <c r="E14" s="102">
        <f t="shared" ref="E14:AY17" si="2">IF(D$20="Yes",D13,0)</f>
        <v>0</v>
      </c>
      <c r="F14" s="102">
        <f t="shared" si="2"/>
        <v>0</v>
      </c>
      <c r="G14" s="102">
        <f t="shared" si="2"/>
        <v>0</v>
      </c>
      <c r="H14" s="102">
        <f t="shared" si="2"/>
        <v>0</v>
      </c>
      <c r="I14" s="102">
        <f t="shared" si="2"/>
        <v>0</v>
      </c>
      <c r="J14" s="102">
        <f t="shared" si="2"/>
        <v>0</v>
      </c>
      <c r="K14" s="102">
        <f t="shared" si="2"/>
        <v>0</v>
      </c>
      <c r="L14" s="102">
        <f t="shared" si="2"/>
        <v>0</v>
      </c>
      <c r="M14" s="102">
        <f t="shared" si="2"/>
        <v>0</v>
      </c>
      <c r="N14" s="102">
        <f t="shared" si="2"/>
        <v>0</v>
      </c>
      <c r="O14" s="102">
        <f t="shared" si="2"/>
        <v>0</v>
      </c>
      <c r="P14" s="102">
        <f t="shared" si="2"/>
        <v>0</v>
      </c>
      <c r="Q14" s="102">
        <f t="shared" si="2"/>
        <v>0</v>
      </c>
      <c r="R14" s="102">
        <f t="shared" si="2"/>
        <v>0</v>
      </c>
      <c r="S14" s="102">
        <f t="shared" si="2"/>
        <v>0</v>
      </c>
      <c r="T14" s="102">
        <f t="shared" si="2"/>
        <v>0</v>
      </c>
      <c r="U14" s="102">
        <f t="shared" si="2"/>
        <v>0</v>
      </c>
      <c r="V14" s="102">
        <f t="shared" si="2"/>
        <v>0</v>
      </c>
      <c r="W14" s="102">
        <f t="shared" si="2"/>
        <v>0</v>
      </c>
      <c r="X14" s="102">
        <f t="shared" si="2"/>
        <v>0</v>
      </c>
      <c r="Y14" s="102">
        <f t="shared" si="2"/>
        <v>0</v>
      </c>
      <c r="Z14" s="102">
        <f t="shared" si="2"/>
        <v>0</v>
      </c>
      <c r="AA14" s="102">
        <f t="shared" si="2"/>
        <v>0</v>
      </c>
      <c r="AB14" s="102">
        <f t="shared" si="2"/>
        <v>0</v>
      </c>
      <c r="AC14" s="102">
        <f t="shared" si="2"/>
        <v>0</v>
      </c>
      <c r="AD14" s="102">
        <f t="shared" si="2"/>
        <v>0</v>
      </c>
      <c r="AE14" s="102">
        <f t="shared" si="2"/>
        <v>0</v>
      </c>
      <c r="AF14" s="102">
        <f t="shared" si="2"/>
        <v>0</v>
      </c>
      <c r="AG14" s="102">
        <f t="shared" si="2"/>
        <v>0</v>
      </c>
      <c r="AH14" s="102">
        <f t="shared" si="2"/>
        <v>0</v>
      </c>
      <c r="AI14" s="102">
        <f t="shared" si="2"/>
        <v>0</v>
      </c>
      <c r="AJ14" s="102">
        <f t="shared" si="2"/>
        <v>0</v>
      </c>
      <c r="AK14" s="102">
        <f t="shared" si="2"/>
        <v>0</v>
      </c>
      <c r="AL14" s="102">
        <f t="shared" si="2"/>
        <v>3589</v>
      </c>
      <c r="AM14" s="102">
        <f t="shared" si="2"/>
        <v>0</v>
      </c>
      <c r="AN14" s="102">
        <f t="shared" si="2"/>
        <v>0</v>
      </c>
      <c r="AO14" s="102">
        <f t="shared" si="2"/>
        <v>0</v>
      </c>
      <c r="AP14" s="102">
        <f t="shared" si="2"/>
        <v>0</v>
      </c>
      <c r="AQ14" s="102">
        <f t="shared" si="2"/>
        <v>0</v>
      </c>
      <c r="AR14" s="102">
        <f t="shared" si="2"/>
        <v>3589</v>
      </c>
      <c r="AS14" s="102">
        <f t="shared" si="2"/>
        <v>0</v>
      </c>
      <c r="AT14" s="102">
        <f t="shared" si="2"/>
        <v>0</v>
      </c>
      <c r="AU14" s="102">
        <f t="shared" si="2"/>
        <v>0</v>
      </c>
      <c r="AV14" s="102">
        <f t="shared" si="2"/>
        <v>0</v>
      </c>
      <c r="AW14" s="102">
        <f t="shared" si="2"/>
        <v>0</v>
      </c>
      <c r="AX14" s="102">
        <f t="shared" si="2"/>
        <v>0</v>
      </c>
      <c r="AY14" s="102">
        <f t="shared" si="2"/>
        <v>0</v>
      </c>
      <c r="AZ14" s="105"/>
    </row>
    <row r="15" spans="1:52">
      <c r="A15" s="106"/>
      <c r="B15" s="123">
        <v>3</v>
      </c>
      <c r="C15" s="106"/>
      <c r="D15" s="102">
        <f>IF(C$20="Yes",C14,0)</f>
        <v>0</v>
      </c>
      <c r="E15" s="102">
        <f t="shared" si="2"/>
        <v>0</v>
      </c>
      <c r="F15" s="102">
        <f t="shared" si="2"/>
        <v>0</v>
      </c>
      <c r="G15" s="102">
        <f t="shared" si="2"/>
        <v>0</v>
      </c>
      <c r="H15" s="102">
        <f t="shared" si="2"/>
        <v>0</v>
      </c>
      <c r="I15" s="102">
        <f t="shared" si="2"/>
        <v>0</v>
      </c>
      <c r="J15" s="102">
        <f t="shared" si="2"/>
        <v>0</v>
      </c>
      <c r="K15" s="102">
        <f t="shared" si="2"/>
        <v>0</v>
      </c>
      <c r="L15" s="102">
        <f t="shared" si="2"/>
        <v>0</v>
      </c>
      <c r="M15" s="102">
        <f t="shared" si="2"/>
        <v>0</v>
      </c>
      <c r="N15" s="102">
        <f t="shared" si="2"/>
        <v>0</v>
      </c>
      <c r="O15" s="102">
        <f t="shared" si="2"/>
        <v>0</v>
      </c>
      <c r="P15" s="102">
        <f t="shared" si="2"/>
        <v>0</v>
      </c>
      <c r="Q15" s="102">
        <f t="shared" si="2"/>
        <v>0</v>
      </c>
      <c r="R15" s="102">
        <f t="shared" si="2"/>
        <v>0</v>
      </c>
      <c r="S15" s="102">
        <f t="shared" si="2"/>
        <v>0</v>
      </c>
      <c r="T15" s="102">
        <f t="shared" si="2"/>
        <v>0</v>
      </c>
      <c r="U15" s="102">
        <f t="shared" si="2"/>
        <v>0</v>
      </c>
      <c r="V15" s="102">
        <f t="shared" si="2"/>
        <v>0</v>
      </c>
      <c r="W15" s="102">
        <f t="shared" si="2"/>
        <v>0</v>
      </c>
      <c r="X15" s="102">
        <f t="shared" si="2"/>
        <v>0</v>
      </c>
      <c r="Y15" s="102">
        <f t="shared" si="2"/>
        <v>0</v>
      </c>
      <c r="Z15" s="102">
        <f t="shared" si="2"/>
        <v>0</v>
      </c>
      <c r="AA15" s="102">
        <f t="shared" si="2"/>
        <v>0</v>
      </c>
      <c r="AB15" s="102">
        <f t="shared" si="2"/>
        <v>0</v>
      </c>
      <c r="AC15" s="102">
        <f t="shared" si="2"/>
        <v>0</v>
      </c>
      <c r="AD15" s="102">
        <f t="shared" si="2"/>
        <v>0</v>
      </c>
      <c r="AE15" s="102">
        <f t="shared" si="2"/>
        <v>0</v>
      </c>
      <c r="AF15" s="102">
        <f t="shared" si="2"/>
        <v>0</v>
      </c>
      <c r="AG15" s="102">
        <f t="shared" si="2"/>
        <v>0</v>
      </c>
      <c r="AH15" s="102">
        <f t="shared" si="2"/>
        <v>0</v>
      </c>
      <c r="AI15" s="102">
        <f t="shared" si="2"/>
        <v>0</v>
      </c>
      <c r="AJ15" s="102">
        <f t="shared" si="2"/>
        <v>0</v>
      </c>
      <c r="AK15" s="102">
        <f t="shared" si="2"/>
        <v>0</v>
      </c>
      <c r="AL15" s="102">
        <f t="shared" si="2"/>
        <v>0</v>
      </c>
      <c r="AM15" s="102">
        <f t="shared" si="2"/>
        <v>0</v>
      </c>
      <c r="AN15" s="102">
        <f t="shared" si="2"/>
        <v>0</v>
      </c>
      <c r="AO15" s="102">
        <f t="shared" si="2"/>
        <v>0</v>
      </c>
      <c r="AP15" s="102">
        <f t="shared" si="2"/>
        <v>0</v>
      </c>
      <c r="AQ15" s="102">
        <f t="shared" si="2"/>
        <v>0</v>
      </c>
      <c r="AR15" s="102">
        <f t="shared" si="2"/>
        <v>0</v>
      </c>
      <c r="AS15" s="102">
        <f t="shared" si="2"/>
        <v>3589</v>
      </c>
      <c r="AT15" s="102">
        <f t="shared" si="2"/>
        <v>0</v>
      </c>
      <c r="AU15" s="102">
        <f t="shared" si="2"/>
        <v>0</v>
      </c>
      <c r="AV15" s="102">
        <f t="shared" si="2"/>
        <v>0</v>
      </c>
      <c r="AW15" s="102">
        <f t="shared" si="2"/>
        <v>0</v>
      </c>
      <c r="AX15" s="102">
        <f t="shared" si="2"/>
        <v>0</v>
      </c>
      <c r="AY15" s="102">
        <f t="shared" si="2"/>
        <v>0</v>
      </c>
      <c r="AZ15" s="105"/>
    </row>
    <row r="16" spans="1:52">
      <c r="A16" s="106"/>
      <c r="B16" s="126">
        <v>4</v>
      </c>
      <c r="C16" s="106"/>
      <c r="D16" s="102">
        <f>IF(C$20="Yes",C15,0)</f>
        <v>0</v>
      </c>
      <c r="E16" s="102">
        <f t="shared" si="2"/>
        <v>0</v>
      </c>
      <c r="F16" s="102">
        <f t="shared" si="2"/>
        <v>0</v>
      </c>
      <c r="G16" s="102">
        <f t="shared" si="2"/>
        <v>0</v>
      </c>
      <c r="H16" s="102">
        <f t="shared" si="2"/>
        <v>0</v>
      </c>
      <c r="I16" s="102">
        <f t="shared" si="2"/>
        <v>0</v>
      </c>
      <c r="J16" s="102">
        <f t="shared" si="2"/>
        <v>0</v>
      </c>
      <c r="K16" s="102">
        <f t="shared" si="2"/>
        <v>0</v>
      </c>
      <c r="L16" s="102">
        <f t="shared" si="2"/>
        <v>0</v>
      </c>
      <c r="M16" s="102">
        <f t="shared" si="2"/>
        <v>0</v>
      </c>
      <c r="N16" s="102">
        <f t="shared" si="2"/>
        <v>0</v>
      </c>
      <c r="O16" s="102">
        <f t="shared" si="2"/>
        <v>0</v>
      </c>
      <c r="P16" s="102">
        <f t="shared" si="2"/>
        <v>0</v>
      </c>
      <c r="Q16" s="102">
        <f t="shared" si="2"/>
        <v>0</v>
      </c>
      <c r="R16" s="102">
        <f t="shared" si="2"/>
        <v>0</v>
      </c>
      <c r="S16" s="102">
        <f t="shared" si="2"/>
        <v>0</v>
      </c>
      <c r="T16" s="102">
        <f t="shared" si="2"/>
        <v>0</v>
      </c>
      <c r="U16" s="102">
        <f t="shared" si="2"/>
        <v>0</v>
      </c>
      <c r="V16" s="102">
        <f t="shared" si="2"/>
        <v>0</v>
      </c>
      <c r="W16" s="102">
        <f t="shared" si="2"/>
        <v>0</v>
      </c>
      <c r="X16" s="102">
        <f t="shared" si="2"/>
        <v>0</v>
      </c>
      <c r="Y16" s="102">
        <f t="shared" si="2"/>
        <v>0</v>
      </c>
      <c r="Z16" s="102">
        <f t="shared" si="2"/>
        <v>0</v>
      </c>
      <c r="AA16" s="102">
        <f t="shared" si="2"/>
        <v>0</v>
      </c>
      <c r="AB16" s="102">
        <f t="shared" si="2"/>
        <v>0</v>
      </c>
      <c r="AC16" s="102">
        <f t="shared" si="2"/>
        <v>0</v>
      </c>
      <c r="AD16" s="102">
        <f t="shared" si="2"/>
        <v>0</v>
      </c>
      <c r="AE16" s="102">
        <f t="shared" si="2"/>
        <v>0</v>
      </c>
      <c r="AF16" s="102">
        <f t="shared" si="2"/>
        <v>0</v>
      </c>
      <c r="AG16" s="102">
        <f t="shared" si="2"/>
        <v>0</v>
      </c>
      <c r="AH16" s="102">
        <f t="shared" si="2"/>
        <v>0</v>
      </c>
      <c r="AI16" s="102">
        <f t="shared" si="2"/>
        <v>0</v>
      </c>
      <c r="AJ16" s="102">
        <f t="shared" si="2"/>
        <v>0</v>
      </c>
      <c r="AK16" s="102">
        <f t="shared" si="2"/>
        <v>0</v>
      </c>
      <c r="AL16" s="102">
        <f t="shared" si="2"/>
        <v>0</v>
      </c>
      <c r="AM16" s="102">
        <f t="shared" si="2"/>
        <v>0</v>
      </c>
      <c r="AN16" s="102">
        <f t="shared" si="2"/>
        <v>0</v>
      </c>
      <c r="AO16" s="102">
        <f t="shared" si="2"/>
        <v>0</v>
      </c>
      <c r="AP16" s="102">
        <f t="shared" si="2"/>
        <v>0</v>
      </c>
      <c r="AQ16" s="102">
        <f t="shared" si="2"/>
        <v>0</v>
      </c>
      <c r="AR16" s="102">
        <f t="shared" si="2"/>
        <v>0</v>
      </c>
      <c r="AS16" s="102">
        <f t="shared" si="2"/>
        <v>0</v>
      </c>
      <c r="AT16" s="102">
        <f t="shared" si="2"/>
        <v>3589</v>
      </c>
      <c r="AU16" s="102">
        <f t="shared" si="2"/>
        <v>0</v>
      </c>
      <c r="AV16" s="102">
        <f t="shared" si="2"/>
        <v>0</v>
      </c>
      <c r="AW16" s="102">
        <f t="shared" si="2"/>
        <v>0</v>
      </c>
      <c r="AX16" s="102">
        <f t="shared" si="2"/>
        <v>0</v>
      </c>
      <c r="AY16" s="102">
        <f t="shared" si="2"/>
        <v>0</v>
      </c>
      <c r="AZ16" s="124"/>
    </row>
    <row r="17" spans="1:52">
      <c r="A17" s="121"/>
      <c r="B17" s="128" t="s">
        <v>295</v>
      </c>
      <c r="C17" s="121"/>
      <c r="D17" s="110">
        <f>IF(C$20="Yes",C16,0)</f>
        <v>0</v>
      </c>
      <c r="E17" s="110">
        <f t="shared" si="2"/>
        <v>0</v>
      </c>
      <c r="F17" s="110">
        <f t="shared" si="2"/>
        <v>0</v>
      </c>
      <c r="G17" s="110">
        <f t="shared" si="2"/>
        <v>0</v>
      </c>
      <c r="H17" s="110">
        <f t="shared" si="2"/>
        <v>0</v>
      </c>
      <c r="I17" s="110">
        <f t="shared" si="2"/>
        <v>0</v>
      </c>
      <c r="J17" s="110">
        <f t="shared" si="2"/>
        <v>0</v>
      </c>
      <c r="K17" s="110">
        <f t="shared" si="2"/>
        <v>0</v>
      </c>
      <c r="L17" s="110">
        <f t="shared" si="2"/>
        <v>0</v>
      </c>
      <c r="M17" s="110">
        <f t="shared" si="2"/>
        <v>0</v>
      </c>
      <c r="N17" s="110">
        <f t="shared" si="2"/>
        <v>0</v>
      </c>
      <c r="O17" s="110">
        <f t="shared" si="2"/>
        <v>0</v>
      </c>
      <c r="P17" s="110">
        <f t="shared" si="2"/>
        <v>0</v>
      </c>
      <c r="Q17" s="110">
        <f t="shared" si="2"/>
        <v>0</v>
      </c>
      <c r="R17" s="110">
        <f t="shared" si="2"/>
        <v>0</v>
      </c>
      <c r="S17" s="110">
        <f t="shared" si="2"/>
        <v>0</v>
      </c>
      <c r="T17" s="110">
        <f t="shared" si="2"/>
        <v>0</v>
      </c>
      <c r="U17" s="110">
        <f t="shared" si="2"/>
        <v>0</v>
      </c>
      <c r="V17" s="110">
        <f t="shared" si="2"/>
        <v>0</v>
      </c>
      <c r="W17" s="110">
        <f t="shared" si="2"/>
        <v>0</v>
      </c>
      <c r="X17" s="110">
        <f t="shared" si="2"/>
        <v>0</v>
      </c>
      <c r="Y17" s="110">
        <f t="shared" si="2"/>
        <v>0</v>
      </c>
      <c r="Z17" s="110">
        <f t="shared" si="2"/>
        <v>0</v>
      </c>
      <c r="AA17" s="110">
        <f t="shared" si="2"/>
        <v>0</v>
      </c>
      <c r="AB17" s="110">
        <f t="shared" si="2"/>
        <v>0</v>
      </c>
      <c r="AC17" s="110">
        <f t="shared" si="2"/>
        <v>0</v>
      </c>
      <c r="AD17" s="110">
        <f t="shared" si="2"/>
        <v>0</v>
      </c>
      <c r="AE17" s="110">
        <f t="shared" si="2"/>
        <v>0</v>
      </c>
      <c r="AF17" s="110">
        <f t="shared" si="2"/>
        <v>0</v>
      </c>
      <c r="AG17" s="110">
        <f t="shared" si="2"/>
        <v>0</v>
      </c>
      <c r="AH17" s="110">
        <f t="shared" si="2"/>
        <v>0</v>
      </c>
      <c r="AI17" s="110">
        <f t="shared" si="2"/>
        <v>0</v>
      </c>
      <c r="AJ17" s="110">
        <f t="shared" si="2"/>
        <v>0</v>
      </c>
      <c r="AK17" s="110">
        <f t="shared" si="2"/>
        <v>0</v>
      </c>
      <c r="AL17" s="110">
        <f t="shared" si="2"/>
        <v>0</v>
      </c>
      <c r="AM17" s="110">
        <f t="shared" si="2"/>
        <v>0</v>
      </c>
      <c r="AN17" s="110">
        <f t="shared" si="2"/>
        <v>0</v>
      </c>
      <c r="AO17" s="110">
        <f t="shared" si="2"/>
        <v>0</v>
      </c>
      <c r="AP17" s="110">
        <f t="shared" si="2"/>
        <v>0</v>
      </c>
      <c r="AQ17" s="110">
        <f t="shared" si="2"/>
        <v>0</v>
      </c>
      <c r="AR17" s="110">
        <f t="shared" si="2"/>
        <v>0</v>
      </c>
      <c r="AS17" s="110">
        <f t="shared" si="2"/>
        <v>0</v>
      </c>
      <c r="AT17" s="110">
        <f t="shared" si="2"/>
        <v>0</v>
      </c>
      <c r="AU17" s="110">
        <f t="shared" si="2"/>
        <v>0</v>
      </c>
      <c r="AV17" s="110">
        <f t="shared" si="2"/>
        <v>0</v>
      </c>
      <c r="AW17" s="110">
        <f t="shared" si="2"/>
        <v>0</v>
      </c>
      <c r="AX17" s="110">
        <f t="shared" si="2"/>
        <v>0</v>
      </c>
      <c r="AY17" s="110">
        <f t="shared" si="2"/>
        <v>0</v>
      </c>
      <c r="AZ17" s="147">
        <f>SUM($D$17:$AY$17)</f>
        <v>0</v>
      </c>
    </row>
    <row r="18" spans="1:52">
      <c r="A18" s="102"/>
      <c r="B18" s="149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02"/>
    </row>
    <row r="19" spans="1:52">
      <c r="A19" s="98" t="s">
        <v>116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</row>
    <row r="20" spans="1:52" s="106" customFormat="1">
      <c r="A20" s="111" t="s">
        <v>304</v>
      </c>
      <c r="B20" s="150" t="s">
        <v>305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 t="s">
        <v>338</v>
      </c>
      <c r="AL20" s="113"/>
      <c r="AM20" s="113"/>
      <c r="AN20" s="113"/>
      <c r="AO20" s="113"/>
      <c r="AP20" s="113"/>
      <c r="AQ20" s="113" t="s">
        <v>338</v>
      </c>
      <c r="AR20" s="113" t="s">
        <v>338</v>
      </c>
      <c r="AS20" s="113" t="s">
        <v>338</v>
      </c>
      <c r="AT20" s="113"/>
      <c r="AU20" s="113"/>
      <c r="AV20" s="113"/>
      <c r="AW20" s="113"/>
      <c r="AX20" s="113"/>
      <c r="AY20" s="113"/>
      <c r="AZ20" s="103"/>
    </row>
    <row r="21" spans="1:52" s="106" customFormat="1">
      <c r="A21" s="151" t="s">
        <v>133</v>
      </c>
      <c r="B21" s="152">
        <f>shipping_manufacturing!$G$19/100</f>
        <v>0.65</v>
      </c>
      <c r="C21" s="152" t="s">
        <v>292</v>
      </c>
      <c r="D21" s="102">
        <f>IF(C$20="Yes",0,SUM(C$13:C$16)*$B$21)</f>
        <v>0</v>
      </c>
      <c r="E21" s="102">
        <f t="shared" ref="E21:AY21" si="3">IF(D$20="Yes",0,SUM(D$13:D$16)*$B$21)</f>
        <v>2332.85</v>
      </c>
      <c r="F21" s="102">
        <f t="shared" si="3"/>
        <v>2332.85</v>
      </c>
      <c r="G21" s="102">
        <f t="shared" si="3"/>
        <v>2332.85</v>
      </c>
      <c r="H21" s="102">
        <f t="shared" si="3"/>
        <v>2332.85</v>
      </c>
      <c r="I21" s="102">
        <f t="shared" si="3"/>
        <v>2332.85</v>
      </c>
      <c r="J21" s="102">
        <f t="shared" si="3"/>
        <v>2332.85</v>
      </c>
      <c r="K21" s="102">
        <f t="shared" si="3"/>
        <v>2332.85</v>
      </c>
      <c r="L21" s="102">
        <f t="shared" si="3"/>
        <v>2332.85</v>
      </c>
      <c r="M21" s="102">
        <f t="shared" si="3"/>
        <v>2332.85</v>
      </c>
      <c r="N21" s="102">
        <f t="shared" si="3"/>
        <v>2332.85</v>
      </c>
      <c r="O21" s="102">
        <f t="shared" si="3"/>
        <v>2332.85</v>
      </c>
      <c r="P21" s="102">
        <f t="shared" si="3"/>
        <v>2332.85</v>
      </c>
      <c r="Q21" s="102">
        <f t="shared" si="3"/>
        <v>2332.85</v>
      </c>
      <c r="R21" s="102">
        <f t="shared" si="3"/>
        <v>2332.85</v>
      </c>
      <c r="S21" s="102">
        <f t="shared" si="3"/>
        <v>2332.85</v>
      </c>
      <c r="T21" s="102">
        <f t="shared" si="3"/>
        <v>2332.85</v>
      </c>
      <c r="U21" s="102">
        <f t="shared" si="3"/>
        <v>2332.85</v>
      </c>
      <c r="V21" s="102">
        <f t="shared" si="3"/>
        <v>2332.85</v>
      </c>
      <c r="W21" s="102">
        <f t="shared" si="3"/>
        <v>2332.85</v>
      </c>
      <c r="X21" s="102">
        <f t="shared" si="3"/>
        <v>2332.85</v>
      </c>
      <c r="Y21" s="102">
        <f t="shared" si="3"/>
        <v>2332.85</v>
      </c>
      <c r="Z21" s="102">
        <f t="shared" si="3"/>
        <v>2332.85</v>
      </c>
      <c r="AA21" s="102">
        <f t="shared" si="3"/>
        <v>2332.85</v>
      </c>
      <c r="AB21" s="102">
        <f t="shared" si="3"/>
        <v>2332.85</v>
      </c>
      <c r="AC21" s="102">
        <f t="shared" si="3"/>
        <v>2332.85</v>
      </c>
      <c r="AD21" s="102">
        <f t="shared" si="3"/>
        <v>2332.85</v>
      </c>
      <c r="AE21" s="102">
        <f t="shared" si="3"/>
        <v>2332.85</v>
      </c>
      <c r="AF21" s="102">
        <f t="shared" si="3"/>
        <v>2332.85</v>
      </c>
      <c r="AG21" s="102">
        <f t="shared" si="3"/>
        <v>2332.85</v>
      </c>
      <c r="AH21" s="102">
        <f t="shared" si="3"/>
        <v>2332.85</v>
      </c>
      <c r="AI21" s="102">
        <f t="shared" si="3"/>
        <v>2332.85</v>
      </c>
      <c r="AJ21" s="102">
        <f t="shared" si="3"/>
        <v>2332.85</v>
      </c>
      <c r="AK21" s="102">
        <f t="shared" si="3"/>
        <v>2332.85</v>
      </c>
      <c r="AL21" s="102">
        <f t="shared" si="3"/>
        <v>0</v>
      </c>
      <c r="AM21" s="102">
        <f t="shared" si="3"/>
        <v>2332.85</v>
      </c>
      <c r="AN21" s="102">
        <f t="shared" si="3"/>
        <v>2332.85</v>
      </c>
      <c r="AO21" s="102">
        <f t="shared" si="3"/>
        <v>2332.85</v>
      </c>
      <c r="AP21" s="102">
        <f t="shared" si="3"/>
        <v>2332.85</v>
      </c>
      <c r="AQ21" s="102">
        <f t="shared" si="3"/>
        <v>2332.85</v>
      </c>
      <c r="AR21" s="102">
        <f t="shared" si="3"/>
        <v>0</v>
      </c>
      <c r="AS21" s="102">
        <f t="shared" si="3"/>
        <v>0</v>
      </c>
      <c r="AT21" s="102">
        <f t="shared" si="3"/>
        <v>0</v>
      </c>
      <c r="AU21" s="102">
        <f t="shared" si="3"/>
        <v>2332.85</v>
      </c>
      <c r="AV21" s="102">
        <f t="shared" si="3"/>
        <v>2332.85</v>
      </c>
      <c r="AW21" s="102">
        <f t="shared" si="3"/>
        <v>2332.85</v>
      </c>
      <c r="AX21" s="102">
        <f t="shared" si="3"/>
        <v>2332.85</v>
      </c>
      <c r="AY21" s="102">
        <f t="shared" si="3"/>
        <v>2332.85</v>
      </c>
      <c r="AZ21" s="153">
        <f>SUM($D21:$AY21)</f>
        <v>100312.55000000006</v>
      </c>
    </row>
    <row r="22" spans="1:52" s="106" customFormat="1">
      <c r="A22" s="154" t="s">
        <v>123</v>
      </c>
      <c r="B22" s="155">
        <f>1-$B$21</f>
        <v>0.35</v>
      </c>
      <c r="C22" s="155" t="s">
        <v>292</v>
      </c>
      <c r="D22" s="110">
        <f>IF(C$20="Yes",0,SUM(C$13:C$16)*$B$22)</f>
        <v>0</v>
      </c>
      <c r="E22" s="110">
        <f t="shared" ref="E22:AY22" si="4">IF(D$20="Yes",0,SUM(D$13:D$16)*$B$22)</f>
        <v>1256.1499999999999</v>
      </c>
      <c r="F22" s="110">
        <f t="shared" si="4"/>
        <v>1256.1499999999999</v>
      </c>
      <c r="G22" s="110">
        <f t="shared" si="4"/>
        <v>1256.1499999999999</v>
      </c>
      <c r="H22" s="110">
        <f t="shared" si="4"/>
        <v>1256.1499999999999</v>
      </c>
      <c r="I22" s="110">
        <f t="shared" si="4"/>
        <v>1256.1499999999999</v>
      </c>
      <c r="J22" s="110">
        <f t="shared" si="4"/>
        <v>1256.1499999999999</v>
      </c>
      <c r="K22" s="110">
        <f t="shared" si="4"/>
        <v>1256.1499999999999</v>
      </c>
      <c r="L22" s="110">
        <f t="shared" si="4"/>
        <v>1256.1499999999999</v>
      </c>
      <c r="M22" s="110">
        <f t="shared" si="4"/>
        <v>1256.1499999999999</v>
      </c>
      <c r="N22" s="110">
        <f t="shared" si="4"/>
        <v>1256.1499999999999</v>
      </c>
      <c r="O22" s="110">
        <f t="shared" si="4"/>
        <v>1256.1499999999999</v>
      </c>
      <c r="P22" s="110">
        <f t="shared" si="4"/>
        <v>1256.1499999999999</v>
      </c>
      <c r="Q22" s="110">
        <f t="shared" si="4"/>
        <v>1256.1499999999999</v>
      </c>
      <c r="R22" s="110">
        <f t="shared" si="4"/>
        <v>1256.1499999999999</v>
      </c>
      <c r="S22" s="110">
        <f t="shared" si="4"/>
        <v>1256.1499999999999</v>
      </c>
      <c r="T22" s="110">
        <f t="shared" si="4"/>
        <v>1256.1499999999999</v>
      </c>
      <c r="U22" s="110">
        <f t="shared" si="4"/>
        <v>1256.1499999999999</v>
      </c>
      <c r="V22" s="110">
        <f t="shared" si="4"/>
        <v>1256.1499999999999</v>
      </c>
      <c r="W22" s="110">
        <f t="shared" si="4"/>
        <v>1256.1499999999999</v>
      </c>
      <c r="X22" s="110">
        <f t="shared" si="4"/>
        <v>1256.1499999999999</v>
      </c>
      <c r="Y22" s="110">
        <f t="shared" si="4"/>
        <v>1256.1499999999999</v>
      </c>
      <c r="Z22" s="110">
        <f t="shared" si="4"/>
        <v>1256.1499999999999</v>
      </c>
      <c r="AA22" s="110">
        <f t="shared" si="4"/>
        <v>1256.1499999999999</v>
      </c>
      <c r="AB22" s="110">
        <f t="shared" si="4"/>
        <v>1256.1499999999999</v>
      </c>
      <c r="AC22" s="110">
        <f t="shared" si="4"/>
        <v>1256.1499999999999</v>
      </c>
      <c r="AD22" s="110">
        <f t="shared" si="4"/>
        <v>1256.1499999999999</v>
      </c>
      <c r="AE22" s="110">
        <f t="shared" si="4"/>
        <v>1256.1499999999999</v>
      </c>
      <c r="AF22" s="110">
        <f t="shared" si="4"/>
        <v>1256.1499999999999</v>
      </c>
      <c r="AG22" s="110">
        <f t="shared" si="4"/>
        <v>1256.1499999999999</v>
      </c>
      <c r="AH22" s="110">
        <f t="shared" si="4"/>
        <v>1256.1499999999999</v>
      </c>
      <c r="AI22" s="110">
        <f t="shared" si="4"/>
        <v>1256.1499999999999</v>
      </c>
      <c r="AJ22" s="110">
        <f t="shared" si="4"/>
        <v>1256.1499999999999</v>
      </c>
      <c r="AK22" s="110">
        <f t="shared" si="4"/>
        <v>1256.1499999999999</v>
      </c>
      <c r="AL22" s="110">
        <f t="shared" si="4"/>
        <v>0</v>
      </c>
      <c r="AM22" s="110">
        <f t="shared" si="4"/>
        <v>1256.1499999999999</v>
      </c>
      <c r="AN22" s="110">
        <f t="shared" si="4"/>
        <v>1256.1499999999999</v>
      </c>
      <c r="AO22" s="110">
        <f t="shared" si="4"/>
        <v>1256.1499999999999</v>
      </c>
      <c r="AP22" s="110">
        <f t="shared" si="4"/>
        <v>1256.1499999999999</v>
      </c>
      <c r="AQ22" s="110">
        <f t="shared" si="4"/>
        <v>1256.1499999999999</v>
      </c>
      <c r="AR22" s="110">
        <f t="shared" si="4"/>
        <v>0</v>
      </c>
      <c r="AS22" s="110">
        <f t="shared" si="4"/>
        <v>0</v>
      </c>
      <c r="AT22" s="110">
        <f t="shared" si="4"/>
        <v>0</v>
      </c>
      <c r="AU22" s="110">
        <f t="shared" si="4"/>
        <v>1256.1499999999999</v>
      </c>
      <c r="AV22" s="110">
        <f t="shared" si="4"/>
        <v>1256.1499999999999</v>
      </c>
      <c r="AW22" s="110">
        <f t="shared" si="4"/>
        <v>1256.1499999999999</v>
      </c>
      <c r="AX22" s="110">
        <f t="shared" si="4"/>
        <v>1256.1499999999999</v>
      </c>
      <c r="AY22" s="110">
        <f t="shared" si="4"/>
        <v>1256.1499999999999</v>
      </c>
      <c r="AZ22" s="137">
        <f t="shared" ref="AZ22:AZ30" si="5">SUM($D22:$AY22)</f>
        <v>54014.450000000041</v>
      </c>
    </row>
    <row r="23" spans="1:52">
      <c r="A23" s="156" t="s">
        <v>306</v>
      </c>
      <c r="B23" s="120">
        <v>2000</v>
      </c>
      <c r="C23" s="96" t="s">
        <v>292</v>
      </c>
      <c r="D23" s="96">
        <f>D$21*$B$23</f>
        <v>0</v>
      </c>
      <c r="E23" s="96">
        <f t="shared" ref="E23:AY23" si="6">E$21*$B$23</f>
        <v>4665700</v>
      </c>
      <c r="F23" s="96">
        <f t="shared" si="6"/>
        <v>4665700</v>
      </c>
      <c r="G23" s="96">
        <f t="shared" si="6"/>
        <v>4665700</v>
      </c>
      <c r="H23" s="96">
        <f t="shared" si="6"/>
        <v>4665700</v>
      </c>
      <c r="I23" s="96">
        <f t="shared" si="6"/>
        <v>4665700</v>
      </c>
      <c r="J23" s="96">
        <f t="shared" si="6"/>
        <v>4665700</v>
      </c>
      <c r="K23" s="96">
        <f t="shared" si="6"/>
        <v>4665700</v>
      </c>
      <c r="L23" s="96">
        <f t="shared" si="6"/>
        <v>4665700</v>
      </c>
      <c r="M23" s="96">
        <f t="shared" si="6"/>
        <v>4665700</v>
      </c>
      <c r="N23" s="96">
        <f t="shared" si="6"/>
        <v>4665700</v>
      </c>
      <c r="O23" s="96">
        <f t="shared" si="6"/>
        <v>4665700</v>
      </c>
      <c r="P23" s="96">
        <f t="shared" si="6"/>
        <v>4665700</v>
      </c>
      <c r="Q23" s="96">
        <f t="shared" si="6"/>
        <v>4665700</v>
      </c>
      <c r="R23" s="96">
        <f t="shared" si="6"/>
        <v>4665700</v>
      </c>
      <c r="S23" s="96">
        <f t="shared" si="6"/>
        <v>4665700</v>
      </c>
      <c r="T23" s="96">
        <f t="shared" si="6"/>
        <v>4665700</v>
      </c>
      <c r="U23" s="96">
        <f t="shared" si="6"/>
        <v>4665700</v>
      </c>
      <c r="V23" s="96">
        <f t="shared" si="6"/>
        <v>4665700</v>
      </c>
      <c r="W23" s="96">
        <f t="shared" si="6"/>
        <v>4665700</v>
      </c>
      <c r="X23" s="96">
        <f t="shared" si="6"/>
        <v>4665700</v>
      </c>
      <c r="Y23" s="96">
        <f t="shared" si="6"/>
        <v>4665700</v>
      </c>
      <c r="Z23" s="96">
        <f t="shared" si="6"/>
        <v>4665700</v>
      </c>
      <c r="AA23" s="96">
        <f t="shared" si="6"/>
        <v>4665700</v>
      </c>
      <c r="AB23" s="96">
        <f t="shared" si="6"/>
        <v>4665700</v>
      </c>
      <c r="AC23" s="96">
        <f t="shared" si="6"/>
        <v>4665700</v>
      </c>
      <c r="AD23" s="96">
        <f t="shared" si="6"/>
        <v>4665700</v>
      </c>
      <c r="AE23" s="96">
        <f t="shared" si="6"/>
        <v>4665700</v>
      </c>
      <c r="AF23" s="96">
        <f t="shared" si="6"/>
        <v>4665700</v>
      </c>
      <c r="AG23" s="96">
        <f t="shared" si="6"/>
        <v>4665700</v>
      </c>
      <c r="AH23" s="96">
        <f t="shared" si="6"/>
        <v>4665700</v>
      </c>
      <c r="AI23" s="96">
        <f t="shared" si="6"/>
        <v>4665700</v>
      </c>
      <c r="AJ23" s="96">
        <f t="shared" si="6"/>
        <v>4665700</v>
      </c>
      <c r="AK23" s="96">
        <f t="shared" si="6"/>
        <v>4665700</v>
      </c>
      <c r="AL23" s="96">
        <f t="shared" si="6"/>
        <v>0</v>
      </c>
      <c r="AM23" s="96">
        <f t="shared" si="6"/>
        <v>4665700</v>
      </c>
      <c r="AN23" s="96">
        <f t="shared" si="6"/>
        <v>4665700</v>
      </c>
      <c r="AO23" s="96">
        <f t="shared" si="6"/>
        <v>4665700</v>
      </c>
      <c r="AP23" s="96">
        <f t="shared" si="6"/>
        <v>4665700</v>
      </c>
      <c r="AQ23" s="96">
        <f t="shared" si="6"/>
        <v>4665700</v>
      </c>
      <c r="AR23" s="96">
        <f t="shared" si="6"/>
        <v>0</v>
      </c>
      <c r="AS23" s="96">
        <f t="shared" si="6"/>
        <v>0</v>
      </c>
      <c r="AT23" s="96">
        <f t="shared" si="6"/>
        <v>0</v>
      </c>
      <c r="AU23" s="96">
        <f t="shared" si="6"/>
        <v>4665700</v>
      </c>
      <c r="AV23" s="96">
        <f t="shared" si="6"/>
        <v>4665700</v>
      </c>
      <c r="AW23" s="96">
        <f t="shared" si="6"/>
        <v>4665700</v>
      </c>
      <c r="AX23" s="96">
        <f t="shared" si="6"/>
        <v>4665700</v>
      </c>
      <c r="AY23" s="96">
        <f t="shared" si="6"/>
        <v>4665700</v>
      </c>
      <c r="AZ23" s="135">
        <f t="shared" si="5"/>
        <v>200625100</v>
      </c>
    </row>
    <row r="24" spans="1:52" s="106" customFormat="1">
      <c r="A24" s="157" t="s">
        <v>307</v>
      </c>
      <c r="B24" s="158">
        <v>1000</v>
      </c>
      <c r="C24" s="152" t="s">
        <v>292</v>
      </c>
      <c r="D24" s="102">
        <f>D$22*$B$24</f>
        <v>0</v>
      </c>
      <c r="E24" s="102">
        <f t="shared" ref="E24:AY24" si="7">E$22*$B$24</f>
        <v>1256149.9999999998</v>
      </c>
      <c r="F24" s="102">
        <f t="shared" si="7"/>
        <v>1256149.9999999998</v>
      </c>
      <c r="G24" s="102">
        <f t="shared" si="7"/>
        <v>1256149.9999999998</v>
      </c>
      <c r="H24" s="102">
        <f t="shared" si="7"/>
        <v>1256149.9999999998</v>
      </c>
      <c r="I24" s="102">
        <f t="shared" si="7"/>
        <v>1256149.9999999998</v>
      </c>
      <c r="J24" s="102">
        <f t="shared" si="7"/>
        <v>1256149.9999999998</v>
      </c>
      <c r="K24" s="102">
        <f t="shared" si="7"/>
        <v>1256149.9999999998</v>
      </c>
      <c r="L24" s="102">
        <f t="shared" si="7"/>
        <v>1256149.9999999998</v>
      </c>
      <c r="M24" s="102">
        <f t="shared" si="7"/>
        <v>1256149.9999999998</v>
      </c>
      <c r="N24" s="102">
        <f t="shared" si="7"/>
        <v>1256149.9999999998</v>
      </c>
      <c r="O24" s="102">
        <f t="shared" si="7"/>
        <v>1256149.9999999998</v>
      </c>
      <c r="P24" s="102">
        <f t="shared" si="7"/>
        <v>1256149.9999999998</v>
      </c>
      <c r="Q24" s="102">
        <f t="shared" si="7"/>
        <v>1256149.9999999998</v>
      </c>
      <c r="R24" s="102">
        <f t="shared" si="7"/>
        <v>1256149.9999999998</v>
      </c>
      <c r="S24" s="102">
        <f t="shared" si="7"/>
        <v>1256149.9999999998</v>
      </c>
      <c r="T24" s="102">
        <f t="shared" si="7"/>
        <v>1256149.9999999998</v>
      </c>
      <c r="U24" s="102">
        <f t="shared" si="7"/>
        <v>1256149.9999999998</v>
      </c>
      <c r="V24" s="102">
        <f t="shared" si="7"/>
        <v>1256149.9999999998</v>
      </c>
      <c r="W24" s="102">
        <f t="shared" si="7"/>
        <v>1256149.9999999998</v>
      </c>
      <c r="X24" s="102">
        <f t="shared" si="7"/>
        <v>1256149.9999999998</v>
      </c>
      <c r="Y24" s="102">
        <f t="shared" si="7"/>
        <v>1256149.9999999998</v>
      </c>
      <c r="Z24" s="102">
        <f t="shared" si="7"/>
        <v>1256149.9999999998</v>
      </c>
      <c r="AA24" s="102">
        <f t="shared" si="7"/>
        <v>1256149.9999999998</v>
      </c>
      <c r="AB24" s="102">
        <f t="shared" si="7"/>
        <v>1256149.9999999998</v>
      </c>
      <c r="AC24" s="102">
        <f t="shared" si="7"/>
        <v>1256149.9999999998</v>
      </c>
      <c r="AD24" s="102">
        <f t="shared" si="7"/>
        <v>1256149.9999999998</v>
      </c>
      <c r="AE24" s="102">
        <f t="shared" si="7"/>
        <v>1256149.9999999998</v>
      </c>
      <c r="AF24" s="102">
        <f t="shared" si="7"/>
        <v>1256149.9999999998</v>
      </c>
      <c r="AG24" s="102">
        <f t="shared" si="7"/>
        <v>1256149.9999999998</v>
      </c>
      <c r="AH24" s="102">
        <f t="shared" si="7"/>
        <v>1256149.9999999998</v>
      </c>
      <c r="AI24" s="102">
        <f t="shared" si="7"/>
        <v>1256149.9999999998</v>
      </c>
      <c r="AJ24" s="102">
        <f t="shared" si="7"/>
        <v>1256149.9999999998</v>
      </c>
      <c r="AK24" s="102">
        <f t="shared" si="7"/>
        <v>1256149.9999999998</v>
      </c>
      <c r="AL24" s="102">
        <f t="shared" si="7"/>
        <v>0</v>
      </c>
      <c r="AM24" s="102">
        <f t="shared" si="7"/>
        <v>1256149.9999999998</v>
      </c>
      <c r="AN24" s="102">
        <f t="shared" si="7"/>
        <v>1256149.9999999998</v>
      </c>
      <c r="AO24" s="102">
        <f t="shared" si="7"/>
        <v>1256149.9999999998</v>
      </c>
      <c r="AP24" s="102">
        <f t="shared" si="7"/>
        <v>1256149.9999999998</v>
      </c>
      <c r="AQ24" s="102">
        <f t="shared" si="7"/>
        <v>1256149.9999999998</v>
      </c>
      <c r="AR24" s="102">
        <f t="shared" si="7"/>
        <v>0</v>
      </c>
      <c r="AS24" s="102">
        <f t="shared" si="7"/>
        <v>0</v>
      </c>
      <c r="AT24" s="102">
        <f t="shared" si="7"/>
        <v>0</v>
      </c>
      <c r="AU24" s="102">
        <f t="shared" si="7"/>
        <v>1256149.9999999998</v>
      </c>
      <c r="AV24" s="102">
        <f t="shared" si="7"/>
        <v>1256149.9999999998</v>
      </c>
      <c r="AW24" s="102">
        <f t="shared" si="7"/>
        <v>1256149.9999999998</v>
      </c>
      <c r="AX24" s="102">
        <f t="shared" si="7"/>
        <v>1256149.9999999998</v>
      </c>
      <c r="AY24" s="102">
        <f t="shared" si="7"/>
        <v>1256149.9999999998</v>
      </c>
      <c r="AZ24" s="137">
        <f t="shared" si="5"/>
        <v>54014449.999999993</v>
      </c>
    </row>
    <row r="25" spans="1:52"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02"/>
    </row>
    <row r="26" spans="1:52">
      <c r="A26" s="159" t="s">
        <v>18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>
      <c r="B27" s="131" t="s">
        <v>308</v>
      </c>
      <c r="C27" s="120">
        <v>53</v>
      </c>
      <c r="D27" s="120">
        <f>C$27-C$28+C$29</f>
        <v>53</v>
      </c>
      <c r="E27" s="120">
        <f t="shared" ref="E27:AY27" si="8">D27-D28+D29</f>
        <v>53</v>
      </c>
      <c r="F27" s="120">
        <f t="shared" si="8"/>
        <v>0</v>
      </c>
      <c r="G27" s="120">
        <f t="shared" si="8"/>
        <v>53</v>
      </c>
      <c r="H27" s="120">
        <f t="shared" si="8"/>
        <v>0</v>
      </c>
      <c r="I27" s="120">
        <f t="shared" si="8"/>
        <v>53</v>
      </c>
      <c r="J27" s="120">
        <f t="shared" si="8"/>
        <v>0</v>
      </c>
      <c r="K27" s="120">
        <f t="shared" si="8"/>
        <v>53</v>
      </c>
      <c r="L27" s="120">
        <f t="shared" si="8"/>
        <v>0</v>
      </c>
      <c r="M27" s="120">
        <f t="shared" si="8"/>
        <v>53</v>
      </c>
      <c r="N27" s="120">
        <f t="shared" si="8"/>
        <v>0</v>
      </c>
      <c r="O27" s="120">
        <f t="shared" si="8"/>
        <v>53</v>
      </c>
      <c r="P27" s="120">
        <f t="shared" si="8"/>
        <v>0</v>
      </c>
      <c r="Q27" s="120">
        <f t="shared" si="8"/>
        <v>53</v>
      </c>
      <c r="R27" s="120">
        <f t="shared" si="8"/>
        <v>0</v>
      </c>
      <c r="S27" s="120">
        <f t="shared" si="8"/>
        <v>53</v>
      </c>
      <c r="T27" s="120">
        <f t="shared" si="8"/>
        <v>0</v>
      </c>
      <c r="U27" s="120">
        <f t="shared" si="8"/>
        <v>53</v>
      </c>
      <c r="V27" s="120">
        <f t="shared" si="8"/>
        <v>0</v>
      </c>
      <c r="W27" s="120">
        <f t="shared" si="8"/>
        <v>53</v>
      </c>
      <c r="X27" s="120">
        <f t="shared" si="8"/>
        <v>0</v>
      </c>
      <c r="Y27" s="120">
        <f t="shared" si="8"/>
        <v>53</v>
      </c>
      <c r="Z27" s="120">
        <f t="shared" si="8"/>
        <v>0</v>
      </c>
      <c r="AA27" s="120">
        <f t="shared" si="8"/>
        <v>53</v>
      </c>
      <c r="AB27" s="120">
        <f t="shared" si="8"/>
        <v>0</v>
      </c>
      <c r="AC27" s="120">
        <f t="shared" si="8"/>
        <v>53</v>
      </c>
      <c r="AD27" s="120">
        <f t="shared" si="8"/>
        <v>0</v>
      </c>
      <c r="AE27" s="120">
        <f t="shared" si="8"/>
        <v>53</v>
      </c>
      <c r="AF27" s="120">
        <f t="shared" si="8"/>
        <v>0</v>
      </c>
      <c r="AG27" s="120">
        <f t="shared" si="8"/>
        <v>53</v>
      </c>
      <c r="AH27" s="120">
        <f t="shared" si="8"/>
        <v>0</v>
      </c>
      <c r="AI27" s="120">
        <f t="shared" si="8"/>
        <v>53</v>
      </c>
      <c r="AJ27" s="120">
        <f t="shared" si="8"/>
        <v>0</v>
      </c>
      <c r="AK27" s="120">
        <f t="shared" si="8"/>
        <v>53</v>
      </c>
      <c r="AL27" s="120">
        <f t="shared" si="8"/>
        <v>0</v>
      </c>
      <c r="AM27" s="120">
        <f t="shared" si="8"/>
        <v>53</v>
      </c>
      <c r="AN27" s="120">
        <f t="shared" si="8"/>
        <v>0</v>
      </c>
      <c r="AO27" s="120">
        <f t="shared" si="8"/>
        <v>53</v>
      </c>
      <c r="AP27" s="120">
        <f t="shared" si="8"/>
        <v>0</v>
      </c>
      <c r="AQ27" s="120">
        <f t="shared" si="8"/>
        <v>53</v>
      </c>
      <c r="AR27" s="120">
        <f t="shared" si="8"/>
        <v>0</v>
      </c>
      <c r="AS27" s="120">
        <f t="shared" si="8"/>
        <v>53</v>
      </c>
      <c r="AT27" s="120">
        <f t="shared" si="8"/>
        <v>53</v>
      </c>
      <c r="AU27" s="120">
        <f t="shared" si="8"/>
        <v>53</v>
      </c>
      <c r="AV27" s="120">
        <f t="shared" si="8"/>
        <v>0</v>
      </c>
      <c r="AW27" s="120">
        <f t="shared" si="8"/>
        <v>53</v>
      </c>
      <c r="AX27" s="120">
        <f t="shared" si="8"/>
        <v>0</v>
      </c>
      <c r="AY27" s="160">
        <f t="shared" si="8"/>
        <v>53</v>
      </c>
      <c r="AZ27" s="102"/>
    </row>
    <row r="28" spans="1:52">
      <c r="B28" s="161" t="s">
        <v>309</v>
      </c>
      <c r="C28" s="106"/>
      <c r="D28" s="106">
        <v>0</v>
      </c>
      <c r="E28" s="106">
        <v>53</v>
      </c>
      <c r="F28" s="106">
        <v>0</v>
      </c>
      <c r="G28" s="106">
        <v>53</v>
      </c>
      <c r="H28" s="106">
        <v>0</v>
      </c>
      <c r="I28" s="106">
        <v>53</v>
      </c>
      <c r="J28" s="106">
        <v>0</v>
      </c>
      <c r="K28" s="106">
        <v>53</v>
      </c>
      <c r="L28" s="106">
        <v>0</v>
      </c>
      <c r="M28" s="106">
        <v>53</v>
      </c>
      <c r="N28" s="106">
        <v>0</v>
      </c>
      <c r="O28" s="106">
        <v>53</v>
      </c>
      <c r="P28" s="106">
        <v>0</v>
      </c>
      <c r="Q28" s="106">
        <v>53</v>
      </c>
      <c r="R28" s="106">
        <v>0</v>
      </c>
      <c r="S28" s="106">
        <v>53</v>
      </c>
      <c r="T28" s="106">
        <v>0</v>
      </c>
      <c r="U28" s="106">
        <v>53</v>
      </c>
      <c r="V28" s="106">
        <v>0</v>
      </c>
      <c r="W28" s="106">
        <v>53</v>
      </c>
      <c r="X28" s="106">
        <v>0</v>
      </c>
      <c r="Y28" s="106">
        <v>53</v>
      </c>
      <c r="Z28" s="106">
        <v>0</v>
      </c>
      <c r="AA28" s="106">
        <v>53</v>
      </c>
      <c r="AB28" s="106">
        <v>0</v>
      </c>
      <c r="AC28" s="106">
        <v>53</v>
      </c>
      <c r="AD28" s="106">
        <v>0</v>
      </c>
      <c r="AE28" s="106">
        <v>53</v>
      </c>
      <c r="AF28" s="106">
        <v>0</v>
      </c>
      <c r="AG28" s="106">
        <v>53</v>
      </c>
      <c r="AH28" s="106">
        <v>0</v>
      </c>
      <c r="AI28" s="106">
        <v>53</v>
      </c>
      <c r="AJ28" s="106">
        <v>0</v>
      </c>
      <c r="AK28" s="106">
        <v>53</v>
      </c>
      <c r="AL28" s="106">
        <v>0</v>
      </c>
      <c r="AM28" s="106">
        <v>53</v>
      </c>
      <c r="AN28" s="106">
        <v>0</v>
      </c>
      <c r="AO28" s="106">
        <v>53</v>
      </c>
      <c r="AP28" s="106">
        <v>0</v>
      </c>
      <c r="AQ28" s="106">
        <v>53</v>
      </c>
      <c r="AR28" s="106">
        <v>0</v>
      </c>
      <c r="AS28" s="106">
        <v>0</v>
      </c>
      <c r="AT28" s="106">
        <v>0</v>
      </c>
      <c r="AU28" s="106">
        <v>53</v>
      </c>
      <c r="AV28" s="106">
        <v>0</v>
      </c>
      <c r="AW28" s="106">
        <v>53</v>
      </c>
      <c r="AX28" s="106">
        <v>0</v>
      </c>
      <c r="AY28" s="162">
        <v>53</v>
      </c>
      <c r="AZ28" s="102"/>
    </row>
    <row r="29" spans="1:52">
      <c r="B29" s="132" t="s">
        <v>310</v>
      </c>
      <c r="C29" s="121"/>
      <c r="D29" s="121">
        <f>C$28</f>
        <v>0</v>
      </c>
      <c r="E29" s="121">
        <f t="shared" ref="E29:AY29" si="9">D$28</f>
        <v>0</v>
      </c>
      <c r="F29" s="121">
        <f t="shared" si="9"/>
        <v>53</v>
      </c>
      <c r="G29" s="121">
        <f t="shared" si="9"/>
        <v>0</v>
      </c>
      <c r="H29" s="121">
        <f t="shared" si="9"/>
        <v>53</v>
      </c>
      <c r="I29" s="121">
        <f t="shared" si="9"/>
        <v>0</v>
      </c>
      <c r="J29" s="121">
        <f t="shared" si="9"/>
        <v>53</v>
      </c>
      <c r="K29" s="121">
        <f t="shared" si="9"/>
        <v>0</v>
      </c>
      <c r="L29" s="121">
        <f t="shared" si="9"/>
        <v>53</v>
      </c>
      <c r="M29" s="121">
        <f t="shared" si="9"/>
        <v>0</v>
      </c>
      <c r="N29" s="121">
        <f t="shared" si="9"/>
        <v>53</v>
      </c>
      <c r="O29" s="121">
        <f t="shared" si="9"/>
        <v>0</v>
      </c>
      <c r="P29" s="121">
        <f t="shared" si="9"/>
        <v>53</v>
      </c>
      <c r="Q29" s="121">
        <f t="shared" si="9"/>
        <v>0</v>
      </c>
      <c r="R29" s="121">
        <f t="shared" si="9"/>
        <v>53</v>
      </c>
      <c r="S29" s="121">
        <f t="shared" si="9"/>
        <v>0</v>
      </c>
      <c r="T29" s="121">
        <f t="shared" si="9"/>
        <v>53</v>
      </c>
      <c r="U29" s="121">
        <f t="shared" si="9"/>
        <v>0</v>
      </c>
      <c r="V29" s="121">
        <f t="shared" si="9"/>
        <v>53</v>
      </c>
      <c r="W29" s="121">
        <f t="shared" si="9"/>
        <v>0</v>
      </c>
      <c r="X29" s="121">
        <f t="shared" si="9"/>
        <v>53</v>
      </c>
      <c r="Y29" s="121">
        <f t="shared" si="9"/>
        <v>0</v>
      </c>
      <c r="Z29" s="121">
        <f t="shared" si="9"/>
        <v>53</v>
      </c>
      <c r="AA29" s="121">
        <f t="shared" si="9"/>
        <v>0</v>
      </c>
      <c r="AB29" s="121">
        <f t="shared" si="9"/>
        <v>53</v>
      </c>
      <c r="AC29" s="121">
        <f t="shared" si="9"/>
        <v>0</v>
      </c>
      <c r="AD29" s="121">
        <f t="shared" si="9"/>
        <v>53</v>
      </c>
      <c r="AE29" s="121">
        <f t="shared" si="9"/>
        <v>0</v>
      </c>
      <c r="AF29" s="121">
        <f t="shared" si="9"/>
        <v>53</v>
      </c>
      <c r="AG29" s="121">
        <f t="shared" si="9"/>
        <v>0</v>
      </c>
      <c r="AH29" s="121">
        <f t="shared" si="9"/>
        <v>53</v>
      </c>
      <c r="AI29" s="121">
        <f t="shared" si="9"/>
        <v>0</v>
      </c>
      <c r="AJ29" s="121">
        <f t="shared" si="9"/>
        <v>53</v>
      </c>
      <c r="AK29" s="121">
        <f t="shared" si="9"/>
        <v>0</v>
      </c>
      <c r="AL29" s="121">
        <f t="shared" si="9"/>
        <v>53</v>
      </c>
      <c r="AM29" s="121">
        <f t="shared" si="9"/>
        <v>0</v>
      </c>
      <c r="AN29" s="121">
        <f t="shared" si="9"/>
        <v>53</v>
      </c>
      <c r="AO29" s="121">
        <f t="shared" si="9"/>
        <v>0</v>
      </c>
      <c r="AP29" s="121">
        <f t="shared" si="9"/>
        <v>53</v>
      </c>
      <c r="AQ29" s="121">
        <f t="shared" si="9"/>
        <v>0</v>
      </c>
      <c r="AR29" s="121">
        <f t="shared" si="9"/>
        <v>53</v>
      </c>
      <c r="AS29" s="121">
        <f t="shared" si="9"/>
        <v>0</v>
      </c>
      <c r="AT29" s="121">
        <f t="shared" si="9"/>
        <v>0</v>
      </c>
      <c r="AU29" s="121">
        <f t="shared" si="9"/>
        <v>0</v>
      </c>
      <c r="AV29" s="121">
        <f t="shared" si="9"/>
        <v>53</v>
      </c>
      <c r="AW29" s="121">
        <f t="shared" si="9"/>
        <v>0</v>
      </c>
      <c r="AX29" s="121">
        <f t="shared" si="9"/>
        <v>53</v>
      </c>
      <c r="AY29" s="163">
        <f t="shared" si="9"/>
        <v>0</v>
      </c>
      <c r="AZ29" s="164"/>
    </row>
    <row r="30" spans="1:52">
      <c r="A30" s="165" t="s">
        <v>311</v>
      </c>
      <c r="B30" s="140">
        <v>10</v>
      </c>
      <c r="C30" s="113" t="s">
        <v>292</v>
      </c>
      <c r="D30" s="113">
        <f>D$27*$B$30</f>
        <v>530</v>
      </c>
      <c r="E30" s="113">
        <f t="shared" ref="E30:AY30" si="10">E$27*$B$30</f>
        <v>530</v>
      </c>
      <c r="F30" s="113">
        <f t="shared" si="10"/>
        <v>0</v>
      </c>
      <c r="G30" s="113">
        <f t="shared" si="10"/>
        <v>530</v>
      </c>
      <c r="H30" s="113">
        <f t="shared" si="10"/>
        <v>0</v>
      </c>
      <c r="I30" s="113">
        <f t="shared" si="10"/>
        <v>530</v>
      </c>
      <c r="J30" s="113">
        <f t="shared" si="10"/>
        <v>0</v>
      </c>
      <c r="K30" s="113">
        <f t="shared" si="10"/>
        <v>530</v>
      </c>
      <c r="L30" s="113">
        <f t="shared" si="10"/>
        <v>0</v>
      </c>
      <c r="M30" s="113">
        <f t="shared" si="10"/>
        <v>530</v>
      </c>
      <c r="N30" s="113">
        <f t="shared" si="10"/>
        <v>0</v>
      </c>
      <c r="O30" s="113">
        <f t="shared" si="10"/>
        <v>530</v>
      </c>
      <c r="P30" s="113">
        <f t="shared" si="10"/>
        <v>0</v>
      </c>
      <c r="Q30" s="113">
        <f t="shared" si="10"/>
        <v>530</v>
      </c>
      <c r="R30" s="113">
        <f>R$27*$B$30</f>
        <v>0</v>
      </c>
      <c r="S30" s="113">
        <f t="shared" si="10"/>
        <v>530</v>
      </c>
      <c r="T30" s="113">
        <f t="shared" si="10"/>
        <v>0</v>
      </c>
      <c r="U30" s="113">
        <f t="shared" si="10"/>
        <v>530</v>
      </c>
      <c r="V30" s="113">
        <f t="shared" si="10"/>
        <v>0</v>
      </c>
      <c r="W30" s="113">
        <f t="shared" si="10"/>
        <v>530</v>
      </c>
      <c r="X30" s="113">
        <f t="shared" si="10"/>
        <v>0</v>
      </c>
      <c r="Y30" s="113">
        <f t="shared" si="10"/>
        <v>530</v>
      </c>
      <c r="Z30" s="113">
        <f t="shared" si="10"/>
        <v>0</v>
      </c>
      <c r="AA30" s="113">
        <f t="shared" si="10"/>
        <v>530</v>
      </c>
      <c r="AB30" s="113">
        <f t="shared" si="10"/>
        <v>0</v>
      </c>
      <c r="AC30" s="113">
        <f t="shared" si="10"/>
        <v>530</v>
      </c>
      <c r="AD30" s="113">
        <f t="shared" si="10"/>
        <v>0</v>
      </c>
      <c r="AE30" s="113">
        <f>AE$27*$B$30</f>
        <v>530</v>
      </c>
      <c r="AF30" s="113">
        <f t="shared" si="10"/>
        <v>0</v>
      </c>
      <c r="AG30" s="113">
        <f t="shared" si="10"/>
        <v>530</v>
      </c>
      <c r="AH30" s="113">
        <f t="shared" si="10"/>
        <v>0</v>
      </c>
      <c r="AI30" s="113">
        <f t="shared" si="10"/>
        <v>530</v>
      </c>
      <c r="AJ30" s="113">
        <f t="shared" si="10"/>
        <v>0</v>
      </c>
      <c r="AK30" s="113">
        <f t="shared" si="10"/>
        <v>530</v>
      </c>
      <c r="AL30" s="113">
        <f t="shared" si="10"/>
        <v>0</v>
      </c>
      <c r="AM30" s="113">
        <f t="shared" si="10"/>
        <v>530</v>
      </c>
      <c r="AN30" s="113">
        <f t="shared" si="10"/>
        <v>0</v>
      </c>
      <c r="AO30" s="113">
        <f t="shared" si="10"/>
        <v>530</v>
      </c>
      <c r="AP30" s="113">
        <f t="shared" si="10"/>
        <v>0</v>
      </c>
      <c r="AQ30" s="113">
        <f t="shared" si="10"/>
        <v>530</v>
      </c>
      <c r="AR30" s="113">
        <f t="shared" si="10"/>
        <v>0</v>
      </c>
      <c r="AS30" s="113">
        <f t="shared" si="10"/>
        <v>530</v>
      </c>
      <c r="AT30" s="113">
        <f t="shared" si="10"/>
        <v>530</v>
      </c>
      <c r="AU30" s="113">
        <f t="shared" si="10"/>
        <v>530</v>
      </c>
      <c r="AV30" s="113">
        <f t="shared" si="10"/>
        <v>0</v>
      </c>
      <c r="AW30" s="113">
        <f t="shared" si="10"/>
        <v>530</v>
      </c>
      <c r="AX30" s="113">
        <f t="shared" si="10"/>
        <v>0</v>
      </c>
      <c r="AY30" s="113">
        <f t="shared" si="10"/>
        <v>530</v>
      </c>
      <c r="AZ30" s="137">
        <f t="shared" si="5"/>
        <v>13780</v>
      </c>
    </row>
    <row r="32" spans="1:52">
      <c r="A32" s="98" t="s">
        <v>299</v>
      </c>
    </row>
    <row r="33" spans="1:52">
      <c r="A33" s="131" t="s">
        <v>22</v>
      </c>
      <c r="B33" s="131" t="s">
        <v>340</v>
      </c>
      <c r="C33" s="120"/>
      <c r="D33" s="120">
        <f>D$21*shipping_manufacturing!$H$27/100</f>
        <v>0</v>
      </c>
      <c r="E33" s="120">
        <f>E$21*shipping_manufacturing!$H$27/100</f>
        <v>933.14</v>
      </c>
      <c r="F33" s="120">
        <f>F$21*shipping_manufacturing!$H$27/100</f>
        <v>933.14</v>
      </c>
      <c r="G33" s="120">
        <f>G$21*shipping_manufacturing!$H$27/100</f>
        <v>933.14</v>
      </c>
      <c r="H33" s="120">
        <f>H$21*shipping_manufacturing!$H$27/100</f>
        <v>933.14</v>
      </c>
      <c r="I33" s="120">
        <f>I$21*shipping_manufacturing!$H$27/100</f>
        <v>933.14</v>
      </c>
      <c r="J33" s="120">
        <f>J$21*shipping_manufacturing!$H$27/100</f>
        <v>933.14</v>
      </c>
      <c r="K33" s="120">
        <f>K$21*shipping_manufacturing!$H$27/100</f>
        <v>933.14</v>
      </c>
      <c r="L33" s="120">
        <f>L$21*shipping_manufacturing!$H$27/100</f>
        <v>933.14</v>
      </c>
      <c r="M33" s="120">
        <f>M$21*shipping_manufacturing!$H$27/100</f>
        <v>933.14</v>
      </c>
      <c r="N33" s="120">
        <f>N$21*shipping_manufacturing!$H$27/100</f>
        <v>933.14</v>
      </c>
      <c r="O33" s="120">
        <f>O$21*shipping_manufacturing!$H$27/100</f>
        <v>933.14</v>
      </c>
      <c r="P33" s="120">
        <f>P$21*shipping_manufacturing!$H$27/100</f>
        <v>933.14</v>
      </c>
      <c r="Q33" s="120">
        <f>Q$21*shipping_manufacturing!$H$27/100</f>
        <v>933.14</v>
      </c>
      <c r="R33" s="120">
        <f>R$21*shipping_manufacturing!$H$27/100</f>
        <v>933.14</v>
      </c>
      <c r="S33" s="120">
        <f>S$21*shipping_manufacturing!$H$27/100</f>
        <v>933.14</v>
      </c>
      <c r="T33" s="120">
        <f>T$21*shipping_manufacturing!$H$27/100</f>
        <v>933.14</v>
      </c>
      <c r="U33" s="120">
        <f>U$21*shipping_manufacturing!$H$27/100</f>
        <v>933.14</v>
      </c>
      <c r="V33" s="120">
        <f>V$21*shipping_manufacturing!$H$27/100</f>
        <v>933.14</v>
      </c>
      <c r="W33" s="120">
        <f>W$21*shipping_manufacturing!$H$27/100</f>
        <v>933.14</v>
      </c>
      <c r="X33" s="120">
        <f>X$21*shipping_manufacturing!$H$27/100</f>
        <v>933.14</v>
      </c>
      <c r="Y33" s="120">
        <f>Y$21*shipping_manufacturing!$H$27/100</f>
        <v>933.14</v>
      </c>
      <c r="Z33" s="120">
        <f>Z$21*shipping_manufacturing!$H$27/100</f>
        <v>933.14</v>
      </c>
      <c r="AA33" s="120">
        <f>AA$21*shipping_manufacturing!$H$27/100</f>
        <v>933.14</v>
      </c>
      <c r="AB33" s="120">
        <f>AB$21*shipping_manufacturing!$H$27/100</f>
        <v>933.14</v>
      </c>
      <c r="AC33" s="120">
        <f>AC$21*shipping_manufacturing!$H$27/100</f>
        <v>933.14</v>
      </c>
      <c r="AD33" s="120">
        <f>AD$21*shipping_manufacturing!$H$27/100</f>
        <v>933.14</v>
      </c>
      <c r="AE33" s="120">
        <f>AE$21*shipping_manufacturing!$H$27/100</f>
        <v>933.14</v>
      </c>
      <c r="AF33" s="120">
        <f>AF$21*shipping_manufacturing!$H$27/100</f>
        <v>933.14</v>
      </c>
      <c r="AG33" s="120">
        <f>AG$21*shipping_manufacturing!$H$27/100</f>
        <v>933.14</v>
      </c>
      <c r="AH33" s="120">
        <f>AH$21*shipping_manufacturing!$H$27/100</f>
        <v>933.14</v>
      </c>
      <c r="AI33" s="120">
        <f>AI$21*shipping_manufacturing!$H$27/100</f>
        <v>933.14</v>
      </c>
      <c r="AJ33" s="120">
        <f>AJ$21*shipping_manufacturing!$H$27/100</f>
        <v>933.14</v>
      </c>
      <c r="AK33" s="120">
        <f>AK$21*shipping_manufacturing!$H$27/100</f>
        <v>933.14</v>
      </c>
      <c r="AL33" s="120">
        <f>AL$21*shipping_manufacturing!$H$27/100</f>
        <v>0</v>
      </c>
      <c r="AM33" s="120">
        <f>AM$21*shipping_manufacturing!$H$27/100</f>
        <v>933.14</v>
      </c>
      <c r="AN33" s="120">
        <f>AN$21*shipping_manufacturing!$H$27/100</f>
        <v>933.14</v>
      </c>
      <c r="AO33" s="120">
        <f>AO$21*shipping_manufacturing!$H$27/100</f>
        <v>933.14</v>
      </c>
      <c r="AP33" s="120">
        <f>AP$21*shipping_manufacturing!$H$27/100</f>
        <v>933.14</v>
      </c>
      <c r="AQ33" s="120">
        <f>AQ$21*shipping_manufacturing!$H$27/100</f>
        <v>933.14</v>
      </c>
      <c r="AR33" s="120">
        <f>AR$21*shipping_manufacturing!$H$27/100</f>
        <v>0</v>
      </c>
      <c r="AS33" s="120">
        <f>AS$21*shipping_manufacturing!$H$27/100</f>
        <v>0</v>
      </c>
      <c r="AT33" s="120">
        <f>AT$21*shipping_manufacturing!$H$27/100</f>
        <v>0</v>
      </c>
      <c r="AU33" s="120">
        <f>AU$21*shipping_manufacturing!$H$27/100</f>
        <v>933.14</v>
      </c>
      <c r="AV33" s="120">
        <f>AV$21*shipping_manufacturing!$H$27/100</f>
        <v>933.14</v>
      </c>
      <c r="AW33" s="120">
        <f>AW$21*shipping_manufacturing!$H$27/100</f>
        <v>933.14</v>
      </c>
      <c r="AX33" s="120">
        <f>AX$21*shipping_manufacturing!$H$27/100</f>
        <v>933.14</v>
      </c>
      <c r="AY33" s="120">
        <f>AY$21*shipping_manufacturing!$H$27/100</f>
        <v>933.14</v>
      </c>
    </row>
    <row r="34" spans="1:52">
      <c r="A34" s="109" t="s">
        <v>339</v>
      </c>
      <c r="B34" s="161" t="s">
        <v>341</v>
      </c>
      <c r="C34" s="106"/>
      <c r="D34" s="106">
        <f>D$22*shipping_manufacturing!$I$27/100</f>
        <v>0</v>
      </c>
      <c r="E34" s="106">
        <f>E$22*shipping_manufacturing!$I$27/100</f>
        <v>464.77549999999997</v>
      </c>
      <c r="F34" s="106">
        <f>F$22*shipping_manufacturing!$I$27/100</f>
        <v>464.77549999999997</v>
      </c>
      <c r="G34" s="106">
        <f>G$22*shipping_manufacturing!$I$27/100</f>
        <v>464.77549999999997</v>
      </c>
      <c r="H34" s="106">
        <f>H$22*shipping_manufacturing!$I$27/100</f>
        <v>464.77549999999997</v>
      </c>
      <c r="I34" s="106">
        <f>I$22*shipping_manufacturing!$I$27/100</f>
        <v>464.77549999999997</v>
      </c>
      <c r="J34" s="106">
        <f>J$22*shipping_manufacturing!$I$27/100</f>
        <v>464.77549999999997</v>
      </c>
      <c r="K34" s="106">
        <f>K$22*shipping_manufacturing!$I$27/100</f>
        <v>464.77549999999997</v>
      </c>
      <c r="L34" s="106">
        <f>L$22*shipping_manufacturing!$I$27/100</f>
        <v>464.77549999999997</v>
      </c>
      <c r="M34" s="106">
        <f>M$22*shipping_manufacturing!$I$27/100</f>
        <v>464.77549999999997</v>
      </c>
      <c r="N34" s="106">
        <f>N$22*shipping_manufacturing!$I$27/100</f>
        <v>464.77549999999997</v>
      </c>
      <c r="O34" s="106">
        <f>O$22*shipping_manufacturing!$I$27/100</f>
        <v>464.77549999999997</v>
      </c>
      <c r="P34" s="106">
        <f>P$22*shipping_manufacturing!$I$27/100</f>
        <v>464.77549999999997</v>
      </c>
      <c r="Q34" s="106">
        <f>Q$22*shipping_manufacturing!$I$27/100</f>
        <v>464.77549999999997</v>
      </c>
      <c r="R34" s="106">
        <f>R$22*shipping_manufacturing!$I$27/100</f>
        <v>464.77549999999997</v>
      </c>
      <c r="S34" s="106">
        <f>S$22*shipping_manufacturing!$I$27/100</f>
        <v>464.77549999999997</v>
      </c>
      <c r="T34" s="106">
        <f>T$22*shipping_manufacturing!$I$27/100</f>
        <v>464.77549999999997</v>
      </c>
      <c r="U34" s="106">
        <f>U$22*shipping_manufacturing!$I$27/100</f>
        <v>464.77549999999997</v>
      </c>
      <c r="V34" s="106">
        <f>V$22*shipping_manufacturing!$I$27/100</f>
        <v>464.77549999999997</v>
      </c>
      <c r="W34" s="106">
        <f>W$22*shipping_manufacturing!$I$27/100</f>
        <v>464.77549999999997</v>
      </c>
      <c r="X34" s="106">
        <f>X$22*shipping_manufacturing!$I$27/100</f>
        <v>464.77549999999997</v>
      </c>
      <c r="Y34" s="106">
        <f>Y$22*shipping_manufacturing!$I$27/100</f>
        <v>464.77549999999997</v>
      </c>
      <c r="Z34" s="106">
        <f>Z$22*shipping_manufacturing!$I$27/100</f>
        <v>464.77549999999997</v>
      </c>
      <c r="AA34" s="106">
        <f>AA$22*shipping_manufacturing!$I$27/100</f>
        <v>464.77549999999997</v>
      </c>
      <c r="AB34" s="106">
        <f>AB$22*shipping_manufacturing!$I$27/100</f>
        <v>464.77549999999997</v>
      </c>
      <c r="AC34" s="106">
        <f>AC$22*shipping_manufacturing!$I$27/100</f>
        <v>464.77549999999997</v>
      </c>
      <c r="AD34" s="106">
        <f>AD$22*shipping_manufacturing!$I$27/100</f>
        <v>464.77549999999997</v>
      </c>
      <c r="AE34" s="106">
        <f>AE$22*shipping_manufacturing!$I$27/100</f>
        <v>464.77549999999997</v>
      </c>
      <c r="AF34" s="106">
        <f>AF$22*shipping_manufacturing!$I$27/100</f>
        <v>464.77549999999997</v>
      </c>
      <c r="AG34" s="106">
        <f>AG$22*shipping_manufacturing!$I$27/100</f>
        <v>464.77549999999997</v>
      </c>
      <c r="AH34" s="106">
        <f>AH$22*shipping_manufacturing!$I$27/100</f>
        <v>464.77549999999997</v>
      </c>
      <c r="AI34" s="106">
        <f>AI$22*shipping_manufacturing!$I$27/100</f>
        <v>464.77549999999997</v>
      </c>
      <c r="AJ34" s="106">
        <f>AJ$22*shipping_manufacturing!$I$27/100</f>
        <v>464.77549999999997</v>
      </c>
      <c r="AK34" s="106">
        <f>AK$22*shipping_manufacturing!$I$27/100</f>
        <v>464.77549999999997</v>
      </c>
      <c r="AL34" s="106">
        <f>AL$22*shipping_manufacturing!$I$27/100</f>
        <v>0</v>
      </c>
      <c r="AM34" s="106">
        <f>AM$22*shipping_manufacturing!$I$27/100</f>
        <v>464.77549999999997</v>
      </c>
      <c r="AN34" s="106">
        <f>AN$22*shipping_manufacturing!$I$27/100</f>
        <v>464.77549999999997</v>
      </c>
      <c r="AO34" s="106">
        <f>AO$22*shipping_manufacturing!$I$27/100</f>
        <v>464.77549999999997</v>
      </c>
      <c r="AP34" s="106">
        <f>AP$22*shipping_manufacturing!$I$27/100</f>
        <v>464.77549999999997</v>
      </c>
      <c r="AQ34" s="106">
        <f>AQ$22*shipping_manufacturing!$I$27/100</f>
        <v>464.77549999999997</v>
      </c>
      <c r="AR34" s="106">
        <f>AR$22*shipping_manufacturing!$I$27/100</f>
        <v>0</v>
      </c>
      <c r="AS34" s="106">
        <f>AS$22*shipping_manufacturing!$I$27/100</f>
        <v>0</v>
      </c>
      <c r="AT34" s="106">
        <f>AT$22*shipping_manufacturing!$I$27/100</f>
        <v>0</v>
      </c>
      <c r="AU34" s="106">
        <f>AU$22*shipping_manufacturing!$I$27/100</f>
        <v>464.77549999999997</v>
      </c>
      <c r="AV34" s="106">
        <f>AV$22*shipping_manufacturing!$I$27/100</f>
        <v>464.77549999999997</v>
      </c>
      <c r="AW34" s="106">
        <f>AW$22*shipping_manufacturing!$I$27/100</f>
        <v>464.77549999999997</v>
      </c>
      <c r="AX34" s="106">
        <f>AX$22*shipping_manufacturing!$I$27/100</f>
        <v>464.77549999999997</v>
      </c>
      <c r="AY34" s="106">
        <f>AY$22*shipping_manufacturing!$I$27/100</f>
        <v>464.77549999999997</v>
      </c>
    </row>
    <row r="35" spans="1:52">
      <c r="A35" s="106">
        <v>1245</v>
      </c>
      <c r="B35" s="161" t="s">
        <v>342</v>
      </c>
      <c r="C35" s="106"/>
      <c r="D35" s="106">
        <f>SUM(D33:D34)</f>
        <v>0</v>
      </c>
      <c r="E35" s="106">
        <f t="shared" ref="E35:AY35" si="11">SUM(E33:E34)</f>
        <v>1397.9155000000001</v>
      </c>
      <c r="F35" s="106">
        <f t="shared" si="11"/>
        <v>1397.9155000000001</v>
      </c>
      <c r="G35" s="106">
        <f t="shared" si="11"/>
        <v>1397.9155000000001</v>
      </c>
      <c r="H35" s="106">
        <f t="shared" si="11"/>
        <v>1397.9155000000001</v>
      </c>
      <c r="I35" s="106">
        <f t="shared" si="11"/>
        <v>1397.9155000000001</v>
      </c>
      <c r="J35" s="106">
        <f t="shared" si="11"/>
        <v>1397.9155000000001</v>
      </c>
      <c r="K35" s="106">
        <f t="shared" si="11"/>
        <v>1397.9155000000001</v>
      </c>
      <c r="L35" s="106">
        <f t="shared" si="11"/>
        <v>1397.9155000000001</v>
      </c>
      <c r="M35" s="106">
        <f t="shared" si="11"/>
        <v>1397.9155000000001</v>
      </c>
      <c r="N35" s="106">
        <f t="shared" si="11"/>
        <v>1397.9155000000001</v>
      </c>
      <c r="O35" s="106">
        <f t="shared" si="11"/>
        <v>1397.9155000000001</v>
      </c>
      <c r="P35" s="106">
        <f t="shared" si="11"/>
        <v>1397.9155000000001</v>
      </c>
      <c r="Q35" s="106">
        <f t="shared" si="11"/>
        <v>1397.9155000000001</v>
      </c>
      <c r="R35" s="106">
        <f t="shared" si="11"/>
        <v>1397.9155000000001</v>
      </c>
      <c r="S35" s="106">
        <f t="shared" si="11"/>
        <v>1397.9155000000001</v>
      </c>
      <c r="T35" s="106">
        <f t="shared" si="11"/>
        <v>1397.9155000000001</v>
      </c>
      <c r="U35" s="106">
        <f t="shared" si="11"/>
        <v>1397.9155000000001</v>
      </c>
      <c r="V35" s="106">
        <f t="shared" si="11"/>
        <v>1397.9155000000001</v>
      </c>
      <c r="W35" s="106">
        <f t="shared" si="11"/>
        <v>1397.9155000000001</v>
      </c>
      <c r="X35" s="106">
        <f t="shared" si="11"/>
        <v>1397.9155000000001</v>
      </c>
      <c r="Y35" s="106">
        <f t="shared" si="11"/>
        <v>1397.9155000000001</v>
      </c>
      <c r="Z35" s="106">
        <f t="shared" si="11"/>
        <v>1397.9155000000001</v>
      </c>
      <c r="AA35" s="106">
        <f t="shared" si="11"/>
        <v>1397.9155000000001</v>
      </c>
      <c r="AB35" s="106">
        <f t="shared" si="11"/>
        <v>1397.9155000000001</v>
      </c>
      <c r="AC35" s="106">
        <f t="shared" si="11"/>
        <v>1397.9155000000001</v>
      </c>
      <c r="AD35" s="106">
        <f t="shared" si="11"/>
        <v>1397.9155000000001</v>
      </c>
      <c r="AE35" s="106">
        <f t="shared" si="11"/>
        <v>1397.9155000000001</v>
      </c>
      <c r="AF35" s="106">
        <f t="shared" si="11"/>
        <v>1397.9155000000001</v>
      </c>
      <c r="AG35" s="106">
        <f t="shared" si="11"/>
        <v>1397.9155000000001</v>
      </c>
      <c r="AH35" s="106">
        <f t="shared" si="11"/>
        <v>1397.9155000000001</v>
      </c>
      <c r="AI35" s="106">
        <f t="shared" si="11"/>
        <v>1397.9155000000001</v>
      </c>
      <c r="AJ35" s="106">
        <f t="shared" si="11"/>
        <v>1397.9155000000001</v>
      </c>
      <c r="AK35" s="106">
        <f t="shared" si="11"/>
        <v>1397.9155000000001</v>
      </c>
      <c r="AL35" s="106">
        <f t="shared" si="11"/>
        <v>0</v>
      </c>
      <c r="AM35" s="106">
        <f t="shared" si="11"/>
        <v>1397.9155000000001</v>
      </c>
      <c r="AN35" s="106">
        <f t="shared" si="11"/>
        <v>1397.9155000000001</v>
      </c>
      <c r="AO35" s="106">
        <f t="shared" si="11"/>
        <v>1397.9155000000001</v>
      </c>
      <c r="AP35" s="106">
        <f t="shared" si="11"/>
        <v>1397.9155000000001</v>
      </c>
      <c r="AQ35" s="106">
        <f t="shared" si="11"/>
        <v>1397.9155000000001</v>
      </c>
      <c r="AR35" s="106">
        <f t="shared" si="11"/>
        <v>0</v>
      </c>
      <c r="AS35" s="106">
        <f t="shared" si="11"/>
        <v>0</v>
      </c>
      <c r="AT35" s="106">
        <f t="shared" si="11"/>
        <v>0</v>
      </c>
      <c r="AU35" s="106">
        <f t="shared" si="11"/>
        <v>1397.9155000000001</v>
      </c>
      <c r="AV35" s="106">
        <f t="shared" si="11"/>
        <v>1397.9155000000001</v>
      </c>
      <c r="AW35" s="106">
        <f t="shared" si="11"/>
        <v>1397.9155000000001</v>
      </c>
      <c r="AX35" s="106">
        <f t="shared" si="11"/>
        <v>1397.9155000000001</v>
      </c>
      <c r="AY35" s="106">
        <f t="shared" si="11"/>
        <v>1397.9155000000001</v>
      </c>
    </row>
    <row r="36" spans="1:52">
      <c r="A36" s="106"/>
      <c r="B36" s="161" t="s">
        <v>343</v>
      </c>
      <c r="C36" s="106"/>
      <c r="D36" s="106"/>
      <c r="E36" s="106">
        <v>260.33376123234927</v>
      </c>
      <c r="F36" s="106"/>
      <c r="G36" s="106">
        <v>260.33376123234927</v>
      </c>
      <c r="H36" s="106"/>
      <c r="I36" s="106">
        <v>260.33376123234927</v>
      </c>
      <c r="J36" s="106"/>
      <c r="K36" s="106">
        <v>260.33376123234927</v>
      </c>
      <c r="L36" s="106"/>
      <c r="M36" s="106">
        <v>260.33376123234927</v>
      </c>
      <c r="N36" s="106"/>
      <c r="O36" s="106">
        <v>260.33376123234927</v>
      </c>
      <c r="P36" s="106"/>
      <c r="Q36" s="106">
        <v>260.33376123234927</v>
      </c>
      <c r="R36" s="106"/>
      <c r="S36" s="106">
        <v>260.33376123234927</v>
      </c>
      <c r="T36" s="106"/>
      <c r="U36" s="106">
        <v>260.33376123234927</v>
      </c>
      <c r="V36" s="106"/>
      <c r="W36" s="106">
        <v>260.33376123234927</v>
      </c>
      <c r="X36" s="106"/>
      <c r="Y36" s="106">
        <v>260.33376123234927</v>
      </c>
      <c r="Z36" s="106"/>
      <c r="AA36" s="106">
        <v>260.33376123234927</v>
      </c>
      <c r="AB36" s="106"/>
      <c r="AC36" s="106">
        <v>260.33376123234927</v>
      </c>
      <c r="AD36" s="106"/>
      <c r="AE36" s="106">
        <v>260.33376123234927</v>
      </c>
      <c r="AF36" s="106"/>
      <c r="AG36" s="106">
        <v>260.33376123234927</v>
      </c>
      <c r="AH36" s="106"/>
      <c r="AI36" s="106">
        <v>260.33376123234927</v>
      </c>
      <c r="AJ36" s="106"/>
      <c r="AK36" s="106">
        <v>260.33376123234927</v>
      </c>
      <c r="AL36" s="106"/>
      <c r="AM36" s="106">
        <v>260.33376123234927</v>
      </c>
      <c r="AN36" s="106"/>
      <c r="AO36" s="106">
        <v>260.33376123234927</v>
      </c>
      <c r="AP36" s="106"/>
      <c r="AQ36" s="106">
        <v>260.33376123234927</v>
      </c>
      <c r="AR36" s="106"/>
      <c r="AS36" s="106"/>
      <c r="AT36" s="106"/>
      <c r="AU36" s="106">
        <v>260.33376123234927</v>
      </c>
      <c r="AV36" s="106"/>
      <c r="AW36" s="106">
        <v>260.33376123234927</v>
      </c>
      <c r="AX36" s="106"/>
      <c r="AY36" s="106">
        <v>260.33376123234927</v>
      </c>
    </row>
    <row r="37" spans="1:52">
      <c r="A37" s="106"/>
      <c r="B37" s="161" t="s">
        <v>344</v>
      </c>
      <c r="C37" s="106"/>
      <c r="D37" s="106"/>
      <c r="E37" s="106">
        <v>129.66623876765087</v>
      </c>
      <c r="F37" s="106"/>
      <c r="G37" s="106">
        <v>129.66623876765087</v>
      </c>
      <c r="H37" s="106"/>
      <c r="I37" s="106">
        <v>129.66623876765087</v>
      </c>
      <c r="J37" s="106"/>
      <c r="K37" s="106">
        <v>129.66623876765087</v>
      </c>
      <c r="L37" s="106"/>
      <c r="M37" s="106">
        <v>129.66623876765087</v>
      </c>
      <c r="N37" s="106"/>
      <c r="O37" s="106">
        <v>129.66623876765087</v>
      </c>
      <c r="P37" s="106"/>
      <c r="Q37" s="106">
        <v>129.66623876765087</v>
      </c>
      <c r="R37" s="106"/>
      <c r="S37" s="106">
        <v>129.66623876765087</v>
      </c>
      <c r="T37" s="106"/>
      <c r="U37" s="106">
        <v>129.66623876765087</v>
      </c>
      <c r="V37" s="106"/>
      <c r="W37" s="106">
        <v>129.66623876765087</v>
      </c>
      <c r="X37" s="106"/>
      <c r="Y37" s="106">
        <v>129.66623876765087</v>
      </c>
      <c r="Z37" s="106"/>
      <c r="AA37" s="106">
        <v>129.66623876765087</v>
      </c>
      <c r="AB37" s="106"/>
      <c r="AC37" s="106">
        <v>129.66623876765087</v>
      </c>
      <c r="AD37" s="106"/>
      <c r="AE37" s="106">
        <v>129.66623876765087</v>
      </c>
      <c r="AF37" s="106"/>
      <c r="AG37" s="106">
        <v>129.66623876765087</v>
      </c>
      <c r="AH37" s="106"/>
      <c r="AI37" s="106">
        <v>129.66623876765087</v>
      </c>
      <c r="AJ37" s="106"/>
      <c r="AK37" s="106">
        <v>129.66623876765087</v>
      </c>
      <c r="AL37" s="106"/>
      <c r="AM37" s="106">
        <v>129.66623876765087</v>
      </c>
      <c r="AN37" s="106"/>
      <c r="AO37" s="106">
        <v>129.66623876765087</v>
      </c>
      <c r="AP37" s="106"/>
      <c r="AQ37" s="106">
        <v>129.66623876765087</v>
      </c>
      <c r="AR37" s="106"/>
      <c r="AS37" s="106"/>
      <c r="AT37" s="106"/>
      <c r="AU37" s="106">
        <v>129.66623876765087</v>
      </c>
      <c r="AV37" s="106"/>
      <c r="AW37" s="106">
        <v>129.66623876765087</v>
      </c>
      <c r="AX37" s="106"/>
      <c r="AY37" s="106">
        <v>129.66623876765087</v>
      </c>
    </row>
    <row r="38" spans="1:52">
      <c r="A38" s="106"/>
      <c r="B38" s="161" t="s">
        <v>345</v>
      </c>
      <c r="C38" s="106"/>
      <c r="D38" s="106"/>
      <c r="E38" s="106">
        <v>13</v>
      </c>
      <c r="F38" s="106"/>
      <c r="G38" s="106">
        <v>13</v>
      </c>
      <c r="H38" s="106"/>
      <c r="I38" s="106">
        <v>13</v>
      </c>
      <c r="J38" s="106"/>
      <c r="K38" s="106">
        <v>13</v>
      </c>
      <c r="L38" s="106"/>
      <c r="M38" s="106">
        <v>13</v>
      </c>
      <c r="N38" s="106"/>
      <c r="O38" s="106">
        <v>13</v>
      </c>
      <c r="P38" s="106"/>
      <c r="Q38" s="106">
        <v>13</v>
      </c>
      <c r="R38" s="106"/>
      <c r="S38" s="106">
        <v>13</v>
      </c>
      <c r="T38" s="106"/>
      <c r="U38" s="106">
        <v>13</v>
      </c>
      <c r="V38" s="106"/>
      <c r="W38" s="106">
        <v>13</v>
      </c>
      <c r="X38" s="106"/>
      <c r="Y38" s="106">
        <v>13</v>
      </c>
      <c r="Z38" s="106"/>
      <c r="AA38" s="106">
        <v>13</v>
      </c>
      <c r="AB38" s="106"/>
      <c r="AC38" s="106">
        <v>13</v>
      </c>
      <c r="AD38" s="106"/>
      <c r="AE38" s="106">
        <v>13</v>
      </c>
      <c r="AF38" s="106"/>
      <c r="AG38" s="106">
        <v>13</v>
      </c>
      <c r="AH38" s="106"/>
      <c r="AI38" s="106">
        <v>13</v>
      </c>
      <c r="AJ38" s="106"/>
      <c r="AK38" s="106">
        <v>13</v>
      </c>
      <c r="AL38" s="106"/>
      <c r="AM38" s="106">
        <v>13</v>
      </c>
      <c r="AN38" s="106"/>
      <c r="AO38" s="106">
        <v>13</v>
      </c>
      <c r="AP38" s="106"/>
      <c r="AQ38" s="106">
        <v>13</v>
      </c>
      <c r="AR38" s="106"/>
      <c r="AS38" s="106"/>
      <c r="AT38" s="106"/>
      <c r="AU38" s="106">
        <v>13</v>
      </c>
      <c r="AV38" s="106"/>
      <c r="AW38" s="106">
        <v>13</v>
      </c>
      <c r="AX38" s="106"/>
      <c r="AY38" s="106">
        <v>13</v>
      </c>
    </row>
    <row r="39" spans="1:52">
      <c r="A39" s="106"/>
      <c r="B39" s="161" t="s">
        <v>346</v>
      </c>
      <c r="C39" s="106"/>
      <c r="D39" s="106">
        <f>D33-D36</f>
        <v>0</v>
      </c>
      <c r="E39" s="106">
        <f t="shared" ref="E39:AY39" si="12">E33-E36</f>
        <v>672.80623876765071</v>
      </c>
      <c r="F39" s="106">
        <f t="shared" si="12"/>
        <v>933.14</v>
      </c>
      <c r="G39" s="106">
        <f t="shared" si="12"/>
        <v>672.80623876765071</v>
      </c>
      <c r="H39" s="106">
        <f t="shared" si="12"/>
        <v>933.14</v>
      </c>
      <c r="I39" s="106">
        <f t="shared" si="12"/>
        <v>672.80623876765071</v>
      </c>
      <c r="J39" s="106">
        <f t="shared" si="12"/>
        <v>933.14</v>
      </c>
      <c r="K39" s="106">
        <f t="shared" si="12"/>
        <v>672.80623876765071</v>
      </c>
      <c r="L39" s="106">
        <f t="shared" si="12"/>
        <v>933.14</v>
      </c>
      <c r="M39" s="106">
        <f t="shared" si="12"/>
        <v>672.80623876765071</v>
      </c>
      <c r="N39" s="106">
        <f t="shared" si="12"/>
        <v>933.14</v>
      </c>
      <c r="O39" s="106">
        <f t="shared" si="12"/>
        <v>672.80623876765071</v>
      </c>
      <c r="P39" s="106">
        <f t="shared" si="12"/>
        <v>933.14</v>
      </c>
      <c r="Q39" s="106">
        <f t="shared" si="12"/>
        <v>672.80623876765071</v>
      </c>
      <c r="R39" s="106">
        <f t="shared" si="12"/>
        <v>933.14</v>
      </c>
      <c r="S39" s="106">
        <f t="shared" si="12"/>
        <v>672.80623876765071</v>
      </c>
      <c r="T39" s="106">
        <f t="shared" si="12"/>
        <v>933.14</v>
      </c>
      <c r="U39" s="106">
        <f t="shared" si="12"/>
        <v>672.80623876765071</v>
      </c>
      <c r="V39" s="106">
        <f t="shared" si="12"/>
        <v>933.14</v>
      </c>
      <c r="W39" s="106">
        <f t="shared" si="12"/>
        <v>672.80623876765071</v>
      </c>
      <c r="X39" s="106">
        <f t="shared" si="12"/>
        <v>933.14</v>
      </c>
      <c r="Y39" s="106">
        <f t="shared" si="12"/>
        <v>672.80623876765071</v>
      </c>
      <c r="Z39" s="106">
        <f t="shared" si="12"/>
        <v>933.14</v>
      </c>
      <c r="AA39" s="106">
        <f t="shared" si="12"/>
        <v>672.80623876765071</v>
      </c>
      <c r="AB39" s="106">
        <f t="shared" si="12"/>
        <v>933.14</v>
      </c>
      <c r="AC39" s="106">
        <f t="shared" si="12"/>
        <v>672.80623876765071</v>
      </c>
      <c r="AD39" s="106">
        <f t="shared" si="12"/>
        <v>933.14</v>
      </c>
      <c r="AE39" s="106">
        <f t="shared" si="12"/>
        <v>672.80623876765071</v>
      </c>
      <c r="AF39" s="106">
        <f t="shared" si="12"/>
        <v>933.14</v>
      </c>
      <c r="AG39" s="106">
        <f t="shared" si="12"/>
        <v>672.80623876765071</v>
      </c>
      <c r="AH39" s="106">
        <f t="shared" si="12"/>
        <v>933.14</v>
      </c>
      <c r="AI39" s="106">
        <f t="shared" si="12"/>
        <v>672.80623876765071</v>
      </c>
      <c r="AJ39" s="106">
        <f t="shared" si="12"/>
        <v>933.14</v>
      </c>
      <c r="AK39" s="106">
        <f t="shared" si="12"/>
        <v>672.80623876765071</v>
      </c>
      <c r="AL39" s="106">
        <f t="shared" si="12"/>
        <v>0</v>
      </c>
      <c r="AM39" s="106">
        <f t="shared" si="12"/>
        <v>672.80623876765071</v>
      </c>
      <c r="AN39" s="106">
        <f t="shared" si="12"/>
        <v>933.14</v>
      </c>
      <c r="AO39" s="106">
        <f t="shared" si="12"/>
        <v>672.80623876765071</v>
      </c>
      <c r="AP39" s="106">
        <f t="shared" si="12"/>
        <v>933.14</v>
      </c>
      <c r="AQ39" s="106">
        <f t="shared" si="12"/>
        <v>672.80623876765071</v>
      </c>
      <c r="AR39" s="106">
        <f t="shared" si="12"/>
        <v>0</v>
      </c>
      <c r="AS39" s="106">
        <f t="shared" si="12"/>
        <v>0</v>
      </c>
      <c r="AT39" s="106">
        <f t="shared" si="12"/>
        <v>0</v>
      </c>
      <c r="AU39" s="106">
        <f t="shared" si="12"/>
        <v>672.80623876765071</v>
      </c>
      <c r="AV39" s="106">
        <f t="shared" si="12"/>
        <v>933.14</v>
      </c>
      <c r="AW39" s="106">
        <f t="shared" si="12"/>
        <v>672.80623876765071</v>
      </c>
      <c r="AX39" s="106">
        <f t="shared" si="12"/>
        <v>933.14</v>
      </c>
      <c r="AY39" s="106">
        <f t="shared" si="12"/>
        <v>672.80623876765071</v>
      </c>
    </row>
    <row r="40" spans="1:52">
      <c r="A40" s="106"/>
      <c r="B40" s="161" t="s">
        <v>347</v>
      </c>
      <c r="C40" s="106"/>
      <c r="D40" s="106">
        <f>D34-D37</f>
        <v>0</v>
      </c>
      <c r="E40" s="106">
        <f t="shared" ref="E40:AY40" si="13">E34-E37</f>
        <v>335.10926123234913</v>
      </c>
      <c r="F40" s="106">
        <f t="shared" si="13"/>
        <v>464.77549999999997</v>
      </c>
      <c r="G40" s="106">
        <f t="shared" si="13"/>
        <v>335.10926123234913</v>
      </c>
      <c r="H40" s="106">
        <f t="shared" si="13"/>
        <v>464.77549999999997</v>
      </c>
      <c r="I40" s="106">
        <f t="shared" si="13"/>
        <v>335.10926123234913</v>
      </c>
      <c r="J40" s="106">
        <f t="shared" si="13"/>
        <v>464.77549999999997</v>
      </c>
      <c r="K40" s="106">
        <f t="shared" si="13"/>
        <v>335.10926123234913</v>
      </c>
      <c r="L40" s="106">
        <f t="shared" si="13"/>
        <v>464.77549999999997</v>
      </c>
      <c r="M40" s="106">
        <f t="shared" si="13"/>
        <v>335.10926123234913</v>
      </c>
      <c r="N40" s="106">
        <f t="shared" si="13"/>
        <v>464.77549999999997</v>
      </c>
      <c r="O40" s="106">
        <f t="shared" si="13"/>
        <v>335.10926123234913</v>
      </c>
      <c r="P40" s="106">
        <f t="shared" si="13"/>
        <v>464.77549999999997</v>
      </c>
      <c r="Q40" s="106">
        <f t="shared" si="13"/>
        <v>335.10926123234913</v>
      </c>
      <c r="R40" s="106">
        <f t="shared" si="13"/>
        <v>464.77549999999997</v>
      </c>
      <c r="S40" s="106">
        <f t="shared" si="13"/>
        <v>335.10926123234913</v>
      </c>
      <c r="T40" s="106">
        <f t="shared" si="13"/>
        <v>464.77549999999997</v>
      </c>
      <c r="U40" s="106">
        <f t="shared" si="13"/>
        <v>335.10926123234913</v>
      </c>
      <c r="V40" s="106">
        <f t="shared" si="13"/>
        <v>464.77549999999997</v>
      </c>
      <c r="W40" s="106">
        <f t="shared" si="13"/>
        <v>335.10926123234913</v>
      </c>
      <c r="X40" s="106">
        <f t="shared" si="13"/>
        <v>464.77549999999997</v>
      </c>
      <c r="Y40" s="106">
        <f t="shared" si="13"/>
        <v>335.10926123234913</v>
      </c>
      <c r="Z40" s="106">
        <f t="shared" si="13"/>
        <v>464.77549999999997</v>
      </c>
      <c r="AA40" s="106">
        <f t="shared" si="13"/>
        <v>335.10926123234913</v>
      </c>
      <c r="AB40" s="106">
        <f t="shared" si="13"/>
        <v>464.77549999999997</v>
      </c>
      <c r="AC40" s="106">
        <f t="shared" si="13"/>
        <v>335.10926123234913</v>
      </c>
      <c r="AD40" s="106">
        <f t="shared" si="13"/>
        <v>464.77549999999997</v>
      </c>
      <c r="AE40" s="106">
        <f t="shared" si="13"/>
        <v>335.10926123234913</v>
      </c>
      <c r="AF40" s="106">
        <f t="shared" si="13"/>
        <v>464.77549999999997</v>
      </c>
      <c r="AG40" s="106">
        <f t="shared" si="13"/>
        <v>335.10926123234913</v>
      </c>
      <c r="AH40" s="106">
        <f t="shared" si="13"/>
        <v>464.77549999999997</v>
      </c>
      <c r="AI40" s="106">
        <f t="shared" si="13"/>
        <v>335.10926123234913</v>
      </c>
      <c r="AJ40" s="106">
        <f t="shared" si="13"/>
        <v>464.77549999999997</v>
      </c>
      <c r="AK40" s="106">
        <f t="shared" si="13"/>
        <v>335.10926123234913</v>
      </c>
      <c r="AL40" s="106">
        <f t="shared" si="13"/>
        <v>0</v>
      </c>
      <c r="AM40" s="106">
        <f t="shared" si="13"/>
        <v>335.10926123234913</v>
      </c>
      <c r="AN40" s="106">
        <f t="shared" si="13"/>
        <v>464.77549999999997</v>
      </c>
      <c r="AO40" s="106">
        <f t="shared" si="13"/>
        <v>335.10926123234913</v>
      </c>
      <c r="AP40" s="106">
        <f t="shared" si="13"/>
        <v>464.77549999999997</v>
      </c>
      <c r="AQ40" s="106">
        <f t="shared" si="13"/>
        <v>335.10926123234913</v>
      </c>
      <c r="AR40" s="106">
        <f t="shared" si="13"/>
        <v>0</v>
      </c>
      <c r="AS40" s="106">
        <f t="shared" si="13"/>
        <v>0</v>
      </c>
      <c r="AT40" s="106">
        <f t="shared" si="13"/>
        <v>0</v>
      </c>
      <c r="AU40" s="106">
        <f t="shared" si="13"/>
        <v>335.10926123234913</v>
      </c>
      <c r="AV40" s="106">
        <f t="shared" si="13"/>
        <v>464.77549999999997</v>
      </c>
      <c r="AW40" s="106">
        <f t="shared" si="13"/>
        <v>335.10926123234913</v>
      </c>
      <c r="AX40" s="106">
        <f t="shared" si="13"/>
        <v>464.77549999999997</v>
      </c>
      <c r="AY40" s="106">
        <f t="shared" si="13"/>
        <v>335.10926123234913</v>
      </c>
    </row>
    <row r="41" spans="1:52">
      <c r="A41" s="106"/>
      <c r="B41" s="161" t="s">
        <v>348</v>
      </c>
      <c r="C41" s="106"/>
      <c r="D41" s="106">
        <v>1</v>
      </c>
      <c r="E41" s="106">
        <v>2</v>
      </c>
      <c r="F41" s="106">
        <v>2</v>
      </c>
      <c r="G41" s="106">
        <v>1</v>
      </c>
      <c r="H41" s="106">
        <v>1</v>
      </c>
      <c r="I41" s="106">
        <v>1</v>
      </c>
      <c r="J41" s="106">
        <v>2</v>
      </c>
      <c r="K41" s="106">
        <v>1</v>
      </c>
      <c r="L41" s="106">
        <v>2</v>
      </c>
      <c r="M41" s="106">
        <v>1</v>
      </c>
      <c r="N41" s="106">
        <v>1</v>
      </c>
      <c r="O41" s="106">
        <v>2</v>
      </c>
      <c r="P41" s="106">
        <v>2</v>
      </c>
      <c r="Q41" s="106">
        <v>1</v>
      </c>
      <c r="R41" s="106">
        <v>1</v>
      </c>
      <c r="S41" s="106">
        <v>1</v>
      </c>
      <c r="T41" s="106">
        <v>1</v>
      </c>
      <c r="U41" s="106">
        <v>2</v>
      </c>
      <c r="V41" s="106">
        <v>1</v>
      </c>
      <c r="W41" s="106">
        <v>3</v>
      </c>
      <c r="X41" s="106">
        <v>1</v>
      </c>
      <c r="Y41" s="106">
        <v>1</v>
      </c>
      <c r="Z41" s="106">
        <v>2</v>
      </c>
      <c r="AA41" s="106">
        <v>2</v>
      </c>
      <c r="AB41" s="106">
        <v>2</v>
      </c>
      <c r="AC41" s="106">
        <v>2</v>
      </c>
      <c r="AD41" s="106">
        <v>2</v>
      </c>
      <c r="AE41" s="106">
        <v>2</v>
      </c>
      <c r="AF41" s="106">
        <v>3</v>
      </c>
      <c r="AG41" s="106">
        <v>1</v>
      </c>
      <c r="AH41" s="106">
        <v>2</v>
      </c>
      <c r="AI41" s="106">
        <v>1</v>
      </c>
      <c r="AJ41" s="106">
        <v>1</v>
      </c>
      <c r="AK41" s="106">
        <v>2</v>
      </c>
      <c r="AL41" s="106">
        <v>2</v>
      </c>
      <c r="AM41" s="106">
        <v>1</v>
      </c>
      <c r="AN41" s="106">
        <v>1</v>
      </c>
      <c r="AO41" s="106">
        <v>2</v>
      </c>
      <c r="AP41" s="106">
        <v>2</v>
      </c>
      <c r="AQ41" s="106">
        <v>2</v>
      </c>
      <c r="AR41" s="106">
        <v>1</v>
      </c>
      <c r="AS41" s="106">
        <v>2</v>
      </c>
      <c r="AT41" s="106">
        <v>3</v>
      </c>
      <c r="AU41" s="106">
        <v>2</v>
      </c>
      <c r="AV41" s="106">
        <v>2</v>
      </c>
      <c r="AW41" s="106">
        <v>1</v>
      </c>
      <c r="AX41" s="106">
        <v>1</v>
      </c>
      <c r="AY41" s="106">
        <v>2</v>
      </c>
    </row>
    <row r="42" spans="1:52">
      <c r="A42" s="106"/>
      <c r="B42" s="174" t="s">
        <v>349</v>
      </c>
      <c r="C42" s="106"/>
      <c r="D42" s="106">
        <v>0</v>
      </c>
      <c r="E42" s="106">
        <v>582660</v>
      </c>
      <c r="F42" s="106">
        <v>0</v>
      </c>
      <c r="G42" s="106">
        <v>582660</v>
      </c>
      <c r="H42" s="106">
        <v>0</v>
      </c>
      <c r="I42" s="106">
        <v>582660</v>
      </c>
      <c r="J42" s="106">
        <v>0</v>
      </c>
      <c r="K42" s="106">
        <v>582660</v>
      </c>
      <c r="L42" s="106">
        <v>0</v>
      </c>
      <c r="M42" s="106">
        <v>582660</v>
      </c>
      <c r="N42" s="106">
        <v>0</v>
      </c>
      <c r="O42" s="106">
        <v>582660</v>
      </c>
      <c r="P42" s="106">
        <v>0</v>
      </c>
      <c r="Q42" s="106">
        <v>582660</v>
      </c>
      <c r="R42" s="106">
        <v>0</v>
      </c>
      <c r="S42" s="106">
        <v>582660</v>
      </c>
      <c r="T42" s="106">
        <v>0</v>
      </c>
      <c r="U42" s="106">
        <v>582660</v>
      </c>
      <c r="V42" s="106">
        <v>0</v>
      </c>
      <c r="W42" s="106">
        <v>582660</v>
      </c>
      <c r="X42" s="106">
        <v>0</v>
      </c>
      <c r="Y42" s="106">
        <v>582660</v>
      </c>
      <c r="Z42" s="106">
        <v>0</v>
      </c>
      <c r="AA42" s="106">
        <v>582660</v>
      </c>
      <c r="AB42" s="106">
        <v>0</v>
      </c>
      <c r="AC42" s="106">
        <v>582660</v>
      </c>
      <c r="AD42" s="106">
        <v>0</v>
      </c>
      <c r="AE42" s="106">
        <v>582660</v>
      </c>
      <c r="AF42" s="106">
        <v>0</v>
      </c>
      <c r="AG42" s="106">
        <v>582660</v>
      </c>
      <c r="AH42" s="106">
        <v>0</v>
      </c>
      <c r="AI42" s="106">
        <v>582660</v>
      </c>
      <c r="AJ42" s="106">
        <v>0</v>
      </c>
      <c r="AK42" s="106">
        <v>582660</v>
      </c>
      <c r="AL42" s="106">
        <v>0</v>
      </c>
      <c r="AM42" s="106">
        <v>582660</v>
      </c>
      <c r="AN42" s="106">
        <v>0</v>
      </c>
      <c r="AO42" s="106">
        <v>582660</v>
      </c>
      <c r="AP42" s="106">
        <v>0</v>
      </c>
      <c r="AQ42" s="106">
        <v>582660</v>
      </c>
      <c r="AR42" s="106">
        <v>0</v>
      </c>
      <c r="AS42" s="106">
        <v>0</v>
      </c>
      <c r="AT42" s="106">
        <v>0</v>
      </c>
      <c r="AU42" s="106">
        <v>582660</v>
      </c>
      <c r="AV42" s="106">
        <v>0</v>
      </c>
      <c r="AW42" s="106">
        <v>582660</v>
      </c>
      <c r="AX42" s="106">
        <v>0</v>
      </c>
      <c r="AY42" s="106">
        <v>582660</v>
      </c>
      <c r="AZ42" s="96">
        <f>SUM($D$42:$AY$42)</f>
        <v>13401180</v>
      </c>
    </row>
    <row r="43" spans="1:52">
      <c r="A43" s="106"/>
      <c r="B43" s="174" t="s">
        <v>350</v>
      </c>
      <c r="C43" s="106"/>
      <c r="D43" s="106">
        <v>0</v>
      </c>
      <c r="E43" s="106">
        <v>815655.61837499996</v>
      </c>
      <c r="F43" s="106">
        <v>1131263.1183750001</v>
      </c>
      <c r="G43" s="106">
        <v>815655.61837499996</v>
      </c>
      <c r="H43" s="106">
        <v>1131263.1183750001</v>
      </c>
      <c r="I43" s="106">
        <v>815655.61837499996</v>
      </c>
      <c r="J43" s="106">
        <v>1131263.1183750001</v>
      </c>
      <c r="K43" s="106">
        <v>815655.61837499996</v>
      </c>
      <c r="L43" s="106">
        <v>1131263.1183750001</v>
      </c>
      <c r="M43" s="106">
        <v>815655.61837499996</v>
      </c>
      <c r="N43" s="106">
        <v>1131263.1183750001</v>
      </c>
      <c r="O43" s="106">
        <v>815655.61837499996</v>
      </c>
      <c r="P43" s="106">
        <v>1131263.1183750001</v>
      </c>
      <c r="Q43" s="106">
        <v>815655.61837499996</v>
      </c>
      <c r="R43" s="106">
        <v>1131263.1183750001</v>
      </c>
      <c r="S43" s="106">
        <v>815655.61837499996</v>
      </c>
      <c r="T43" s="106">
        <v>1131263.1183750001</v>
      </c>
      <c r="U43" s="106">
        <v>815655.61837499996</v>
      </c>
      <c r="V43" s="106">
        <v>1131263.1183750001</v>
      </c>
      <c r="W43" s="106">
        <v>815655.61837499996</v>
      </c>
      <c r="X43" s="106">
        <v>1131263.1183750001</v>
      </c>
      <c r="Y43" s="106">
        <v>815655.61837499996</v>
      </c>
      <c r="Z43" s="106">
        <v>1131263.1183750001</v>
      </c>
      <c r="AA43" s="106">
        <v>815655.61837499996</v>
      </c>
      <c r="AB43" s="106">
        <v>1131263.1183750001</v>
      </c>
      <c r="AC43" s="106">
        <v>815655.61837499996</v>
      </c>
      <c r="AD43" s="106">
        <v>1131263.1183750001</v>
      </c>
      <c r="AE43" s="106">
        <v>815655.61837499996</v>
      </c>
      <c r="AF43" s="106">
        <v>1131263.1183750001</v>
      </c>
      <c r="AG43" s="106">
        <v>815655.61837499996</v>
      </c>
      <c r="AH43" s="106">
        <v>1131263.1183750001</v>
      </c>
      <c r="AI43" s="106">
        <v>815655.61837499996</v>
      </c>
      <c r="AJ43" s="106">
        <v>1131263.1183750001</v>
      </c>
      <c r="AK43" s="106">
        <v>815655.61837499996</v>
      </c>
      <c r="AL43" s="106">
        <v>0</v>
      </c>
      <c r="AM43" s="106">
        <v>815655.61837499996</v>
      </c>
      <c r="AN43" s="106">
        <v>1131263.1183750001</v>
      </c>
      <c r="AO43" s="106">
        <v>815655.61837499996</v>
      </c>
      <c r="AP43" s="106">
        <v>1131263.1183750001</v>
      </c>
      <c r="AQ43" s="106">
        <v>815655.61837499996</v>
      </c>
      <c r="AR43" s="106">
        <v>0</v>
      </c>
      <c r="AS43" s="106">
        <v>0</v>
      </c>
      <c r="AT43" s="106">
        <v>0</v>
      </c>
      <c r="AU43" s="106">
        <v>815655.61837499996</v>
      </c>
      <c r="AV43" s="106">
        <v>1131263.1183750001</v>
      </c>
      <c r="AW43" s="106">
        <v>815655.61837499996</v>
      </c>
      <c r="AX43" s="106">
        <v>1131263.1183750001</v>
      </c>
      <c r="AY43" s="106">
        <v>815655.61837499996</v>
      </c>
      <c r="AZ43" s="96">
        <f>SUM($D$43:$AY$43)</f>
        <v>41385341.590125017</v>
      </c>
    </row>
    <row r="44" spans="1:52">
      <c r="A44" s="131" t="s">
        <v>59</v>
      </c>
      <c r="B44" s="131" t="s">
        <v>340</v>
      </c>
      <c r="C44" s="120"/>
      <c r="D44" s="120">
        <f>D$21*shipping_manufacturing!$H$28/100</f>
        <v>0</v>
      </c>
      <c r="E44" s="120">
        <f>E$21*shipping_manufacturing!$H$28/100</f>
        <v>1399.71</v>
      </c>
      <c r="F44" s="120">
        <f>F$21*shipping_manufacturing!$H$28/100</f>
        <v>1399.71</v>
      </c>
      <c r="G44" s="120">
        <f>G$21*shipping_manufacturing!$H$28/100</f>
        <v>1399.71</v>
      </c>
      <c r="H44" s="120">
        <f>H$21*shipping_manufacturing!$H$28/100</f>
        <v>1399.71</v>
      </c>
      <c r="I44" s="120">
        <f>I$21*shipping_manufacturing!$H$28/100</f>
        <v>1399.71</v>
      </c>
      <c r="J44" s="120">
        <f>J$21*shipping_manufacturing!$H$28/100</f>
        <v>1399.71</v>
      </c>
      <c r="K44" s="120">
        <f>K$21*shipping_manufacturing!$H$28/100</f>
        <v>1399.71</v>
      </c>
      <c r="L44" s="120">
        <f>L$21*shipping_manufacturing!$H$28/100</f>
        <v>1399.71</v>
      </c>
      <c r="M44" s="120">
        <f>M$21*shipping_manufacturing!$H$28/100</f>
        <v>1399.71</v>
      </c>
      <c r="N44" s="120">
        <f>N$21*shipping_manufacturing!$H$28/100</f>
        <v>1399.71</v>
      </c>
      <c r="O44" s="120">
        <f>O$21*shipping_manufacturing!$H$28/100</f>
        <v>1399.71</v>
      </c>
      <c r="P44" s="120">
        <f>P$21*shipping_manufacturing!$H$28/100</f>
        <v>1399.71</v>
      </c>
      <c r="Q44" s="120">
        <f>Q$21*shipping_manufacturing!$H$28/100</f>
        <v>1399.71</v>
      </c>
      <c r="R44" s="120">
        <f>R$21*shipping_manufacturing!$H$28/100</f>
        <v>1399.71</v>
      </c>
      <c r="S44" s="120">
        <f>S$21*shipping_manufacturing!$H$28/100</f>
        <v>1399.71</v>
      </c>
      <c r="T44" s="120">
        <f>T$21*shipping_manufacturing!$H$28/100</f>
        <v>1399.71</v>
      </c>
      <c r="U44" s="120">
        <f>U$21*shipping_manufacturing!$H$28/100</f>
        <v>1399.71</v>
      </c>
      <c r="V44" s="120">
        <f>V$21*shipping_manufacturing!$H$28/100</f>
        <v>1399.71</v>
      </c>
      <c r="W44" s="120">
        <f>W$21*shipping_manufacturing!$H$28/100</f>
        <v>1399.71</v>
      </c>
      <c r="X44" s="120">
        <f>X$21*shipping_manufacturing!$H$28/100</f>
        <v>1399.71</v>
      </c>
      <c r="Y44" s="120">
        <f>Y$21*shipping_manufacturing!$H$28/100</f>
        <v>1399.71</v>
      </c>
      <c r="Z44" s="120">
        <f>Z$21*shipping_manufacturing!$H$28/100</f>
        <v>1399.71</v>
      </c>
      <c r="AA44" s="120">
        <f>AA$21*shipping_manufacturing!$H$28/100</f>
        <v>1399.71</v>
      </c>
      <c r="AB44" s="120">
        <f>AB$21*shipping_manufacturing!$H$28/100</f>
        <v>1399.71</v>
      </c>
      <c r="AC44" s="120">
        <f>AC$21*shipping_manufacturing!$H$28/100</f>
        <v>1399.71</v>
      </c>
      <c r="AD44" s="120">
        <f>AD$21*shipping_manufacturing!$H$28/100</f>
        <v>1399.71</v>
      </c>
      <c r="AE44" s="120">
        <f>AE$21*shipping_manufacturing!$H$28/100</f>
        <v>1399.71</v>
      </c>
      <c r="AF44" s="120">
        <f>AF$21*shipping_manufacturing!$H$28/100</f>
        <v>1399.71</v>
      </c>
      <c r="AG44" s="120">
        <f>AG$21*shipping_manufacturing!$H$28/100</f>
        <v>1399.71</v>
      </c>
      <c r="AH44" s="120">
        <f>AH$21*shipping_manufacturing!$H$28/100</f>
        <v>1399.71</v>
      </c>
      <c r="AI44" s="120">
        <f>AI$21*shipping_manufacturing!$H$28/100</f>
        <v>1399.71</v>
      </c>
      <c r="AJ44" s="120">
        <f>AJ$21*shipping_manufacturing!$H$28/100</f>
        <v>1399.71</v>
      </c>
      <c r="AK44" s="120">
        <f>AK$21*shipping_manufacturing!$H$28/100</f>
        <v>1399.71</v>
      </c>
      <c r="AL44" s="120">
        <f>AL$21*shipping_manufacturing!$H$28/100</f>
        <v>0</v>
      </c>
      <c r="AM44" s="120">
        <f>AM$21*shipping_manufacturing!$H$28/100</f>
        <v>1399.71</v>
      </c>
      <c r="AN44" s="120">
        <f>AN$21*shipping_manufacturing!$H$28/100</f>
        <v>1399.71</v>
      </c>
      <c r="AO44" s="120">
        <f>AO$21*shipping_manufacturing!$H$28/100</f>
        <v>1399.71</v>
      </c>
      <c r="AP44" s="120">
        <f>AP$21*shipping_manufacturing!$H$28/100</f>
        <v>1399.71</v>
      </c>
      <c r="AQ44" s="120">
        <f>AQ$21*shipping_manufacturing!$H$28/100</f>
        <v>1399.71</v>
      </c>
      <c r="AR44" s="120">
        <f>AR$21*shipping_manufacturing!$H$28/100</f>
        <v>0</v>
      </c>
      <c r="AS44" s="120">
        <f>AS$21*shipping_manufacturing!$H$28/100</f>
        <v>0</v>
      </c>
      <c r="AT44" s="120">
        <f>AT$21*shipping_manufacturing!$H$28/100</f>
        <v>0</v>
      </c>
      <c r="AU44" s="120">
        <f>AU$21*shipping_manufacturing!$H$28/100</f>
        <v>1399.71</v>
      </c>
      <c r="AV44" s="120">
        <f>AV$21*shipping_manufacturing!$H$28/100</f>
        <v>1399.71</v>
      </c>
      <c r="AW44" s="120">
        <f>AW$21*shipping_manufacturing!$H$28/100</f>
        <v>1399.71</v>
      </c>
      <c r="AX44" s="120">
        <f>AX$21*shipping_manufacturing!$H$28/100</f>
        <v>1399.71</v>
      </c>
      <c r="AY44" s="120">
        <f>AY$21*shipping_manufacturing!$H$28/100</f>
        <v>1399.71</v>
      </c>
    </row>
    <row r="45" spans="1:52">
      <c r="A45" s="109" t="s">
        <v>339</v>
      </c>
      <c r="B45" s="161" t="s">
        <v>341</v>
      </c>
      <c r="C45" s="106"/>
      <c r="D45" s="106">
        <f>D$22*shipping_manufacturing!$I$28/100</f>
        <v>0</v>
      </c>
      <c r="E45" s="106">
        <f>E$22*shipping_manufacturing!$I$28/100</f>
        <v>791.37450000000001</v>
      </c>
      <c r="F45" s="106">
        <f>F$22*shipping_manufacturing!$I$28/100</f>
        <v>791.37450000000001</v>
      </c>
      <c r="G45" s="106">
        <f>G$22*shipping_manufacturing!$I$28/100</f>
        <v>791.37450000000001</v>
      </c>
      <c r="H45" s="106">
        <f>H$22*shipping_manufacturing!$I$28/100</f>
        <v>791.37450000000001</v>
      </c>
      <c r="I45" s="106">
        <f>I$22*shipping_manufacturing!$I$28/100</f>
        <v>791.37450000000001</v>
      </c>
      <c r="J45" s="106">
        <f>J$22*shipping_manufacturing!$I$28/100</f>
        <v>791.37450000000001</v>
      </c>
      <c r="K45" s="106">
        <f>K$22*shipping_manufacturing!$I$28/100</f>
        <v>791.37450000000001</v>
      </c>
      <c r="L45" s="106">
        <f>L$22*shipping_manufacturing!$I$28/100</f>
        <v>791.37450000000001</v>
      </c>
      <c r="M45" s="106">
        <f>M$22*shipping_manufacturing!$I$28/100</f>
        <v>791.37450000000001</v>
      </c>
      <c r="N45" s="106">
        <f>N$22*shipping_manufacturing!$I$28/100</f>
        <v>791.37450000000001</v>
      </c>
      <c r="O45" s="106">
        <f>O$22*shipping_manufacturing!$I$28/100</f>
        <v>791.37450000000001</v>
      </c>
      <c r="P45" s="106">
        <f>P$22*shipping_manufacturing!$I$28/100</f>
        <v>791.37450000000001</v>
      </c>
      <c r="Q45" s="106">
        <f>Q$22*shipping_manufacturing!$I$28/100</f>
        <v>791.37450000000001</v>
      </c>
      <c r="R45" s="106">
        <f>R$22*shipping_manufacturing!$I$28/100</f>
        <v>791.37450000000001</v>
      </c>
      <c r="S45" s="106">
        <f>S$22*shipping_manufacturing!$I$28/100</f>
        <v>791.37450000000001</v>
      </c>
      <c r="T45" s="106">
        <f>T$22*shipping_manufacturing!$I$28/100</f>
        <v>791.37450000000001</v>
      </c>
      <c r="U45" s="106">
        <f>U$22*shipping_manufacturing!$I$28/100</f>
        <v>791.37450000000001</v>
      </c>
      <c r="V45" s="106">
        <f>V$22*shipping_manufacturing!$I$28/100</f>
        <v>791.37450000000001</v>
      </c>
      <c r="W45" s="106">
        <f>W$22*shipping_manufacturing!$I$28/100</f>
        <v>791.37450000000001</v>
      </c>
      <c r="X45" s="106">
        <f>X$22*shipping_manufacturing!$I$28/100</f>
        <v>791.37450000000001</v>
      </c>
      <c r="Y45" s="106">
        <f>Y$22*shipping_manufacturing!$I$28/100</f>
        <v>791.37450000000001</v>
      </c>
      <c r="Z45" s="106">
        <f>Z$22*shipping_manufacturing!$I$28/100</f>
        <v>791.37450000000001</v>
      </c>
      <c r="AA45" s="106">
        <f>AA$22*shipping_manufacturing!$I$28/100</f>
        <v>791.37450000000001</v>
      </c>
      <c r="AB45" s="106">
        <f>AB$22*shipping_manufacturing!$I$28/100</f>
        <v>791.37450000000001</v>
      </c>
      <c r="AC45" s="106">
        <f>AC$22*shipping_manufacturing!$I$28/100</f>
        <v>791.37450000000001</v>
      </c>
      <c r="AD45" s="106">
        <f>AD$22*shipping_manufacturing!$I$28/100</f>
        <v>791.37450000000001</v>
      </c>
      <c r="AE45" s="106">
        <f>AE$22*shipping_manufacturing!$I$28/100</f>
        <v>791.37450000000001</v>
      </c>
      <c r="AF45" s="106">
        <f>AF$22*shipping_manufacturing!$I$28/100</f>
        <v>791.37450000000001</v>
      </c>
      <c r="AG45" s="106">
        <f>AG$22*shipping_manufacturing!$I$28/100</f>
        <v>791.37450000000001</v>
      </c>
      <c r="AH45" s="106">
        <f>AH$22*shipping_manufacturing!$I$28/100</f>
        <v>791.37450000000001</v>
      </c>
      <c r="AI45" s="106">
        <f>AI$22*shipping_manufacturing!$I$28/100</f>
        <v>791.37450000000001</v>
      </c>
      <c r="AJ45" s="106">
        <f>AJ$22*shipping_manufacturing!$I$28/100</f>
        <v>791.37450000000001</v>
      </c>
      <c r="AK45" s="106">
        <f>AK$22*shipping_manufacturing!$I$28/100</f>
        <v>791.37450000000001</v>
      </c>
      <c r="AL45" s="106">
        <f>AL$22*shipping_manufacturing!$I$28/100</f>
        <v>0</v>
      </c>
      <c r="AM45" s="106">
        <f>AM$22*shipping_manufacturing!$I$28/100</f>
        <v>791.37450000000001</v>
      </c>
      <c r="AN45" s="106">
        <f>AN$22*shipping_manufacturing!$I$28/100</f>
        <v>791.37450000000001</v>
      </c>
      <c r="AO45" s="106">
        <f>AO$22*shipping_manufacturing!$I$28/100</f>
        <v>791.37450000000001</v>
      </c>
      <c r="AP45" s="106">
        <f>AP$22*shipping_manufacturing!$I$28/100</f>
        <v>791.37450000000001</v>
      </c>
      <c r="AQ45" s="106">
        <f>AQ$22*shipping_manufacturing!$I$28/100</f>
        <v>791.37450000000001</v>
      </c>
      <c r="AR45" s="106">
        <f>AR$22*shipping_manufacturing!$I$28/100</f>
        <v>0</v>
      </c>
      <c r="AS45" s="106">
        <f>AS$22*shipping_manufacturing!$I$28/100</f>
        <v>0</v>
      </c>
      <c r="AT45" s="106">
        <f>AT$22*shipping_manufacturing!$I$28/100</f>
        <v>0</v>
      </c>
      <c r="AU45" s="106">
        <f>AU$22*shipping_manufacturing!$I$28/100</f>
        <v>791.37450000000001</v>
      </c>
      <c r="AV45" s="106">
        <f>AV$22*shipping_manufacturing!$I$28/100</f>
        <v>791.37450000000001</v>
      </c>
      <c r="AW45" s="106">
        <f>AW$22*shipping_manufacturing!$I$28/100</f>
        <v>791.37450000000001</v>
      </c>
      <c r="AX45" s="106">
        <f>AX$22*shipping_manufacturing!$I$28/100</f>
        <v>791.37450000000001</v>
      </c>
      <c r="AY45" s="106">
        <f>AY$22*shipping_manufacturing!$I$28/100</f>
        <v>791.37450000000001</v>
      </c>
    </row>
    <row r="46" spans="1:52">
      <c r="A46" s="106">
        <v>495</v>
      </c>
      <c r="B46" s="161" t="s">
        <v>342</v>
      </c>
      <c r="C46" s="106"/>
      <c r="D46" s="106">
        <f>SUM(D44:D45)</f>
        <v>0</v>
      </c>
      <c r="E46" s="106">
        <f t="shared" ref="E46:AY46" si="14">SUM(E44:E45)</f>
        <v>2191.0844999999999</v>
      </c>
      <c r="F46" s="106">
        <f t="shared" si="14"/>
        <v>2191.0844999999999</v>
      </c>
      <c r="G46" s="106">
        <f t="shared" si="14"/>
        <v>2191.0844999999999</v>
      </c>
      <c r="H46" s="106">
        <f t="shared" si="14"/>
        <v>2191.0844999999999</v>
      </c>
      <c r="I46" s="106">
        <f t="shared" si="14"/>
        <v>2191.0844999999999</v>
      </c>
      <c r="J46" s="106">
        <f t="shared" si="14"/>
        <v>2191.0844999999999</v>
      </c>
      <c r="K46" s="106">
        <f t="shared" si="14"/>
        <v>2191.0844999999999</v>
      </c>
      <c r="L46" s="106">
        <f t="shared" si="14"/>
        <v>2191.0844999999999</v>
      </c>
      <c r="M46" s="106">
        <f t="shared" si="14"/>
        <v>2191.0844999999999</v>
      </c>
      <c r="N46" s="106">
        <f t="shared" si="14"/>
        <v>2191.0844999999999</v>
      </c>
      <c r="O46" s="106">
        <f t="shared" si="14"/>
        <v>2191.0844999999999</v>
      </c>
      <c r="P46" s="106">
        <f t="shared" si="14"/>
        <v>2191.0844999999999</v>
      </c>
      <c r="Q46" s="106">
        <f t="shared" si="14"/>
        <v>2191.0844999999999</v>
      </c>
      <c r="R46" s="106">
        <f t="shared" si="14"/>
        <v>2191.0844999999999</v>
      </c>
      <c r="S46" s="106">
        <f t="shared" si="14"/>
        <v>2191.0844999999999</v>
      </c>
      <c r="T46" s="106">
        <f t="shared" si="14"/>
        <v>2191.0844999999999</v>
      </c>
      <c r="U46" s="106">
        <f t="shared" si="14"/>
        <v>2191.0844999999999</v>
      </c>
      <c r="V46" s="106">
        <f t="shared" si="14"/>
        <v>2191.0844999999999</v>
      </c>
      <c r="W46" s="106">
        <f t="shared" si="14"/>
        <v>2191.0844999999999</v>
      </c>
      <c r="X46" s="106">
        <f t="shared" si="14"/>
        <v>2191.0844999999999</v>
      </c>
      <c r="Y46" s="106">
        <f t="shared" si="14"/>
        <v>2191.0844999999999</v>
      </c>
      <c r="Z46" s="106">
        <f t="shared" si="14"/>
        <v>2191.0844999999999</v>
      </c>
      <c r="AA46" s="106">
        <f t="shared" si="14"/>
        <v>2191.0844999999999</v>
      </c>
      <c r="AB46" s="106">
        <f t="shared" si="14"/>
        <v>2191.0844999999999</v>
      </c>
      <c r="AC46" s="106">
        <f t="shared" si="14"/>
        <v>2191.0844999999999</v>
      </c>
      <c r="AD46" s="106">
        <f t="shared" si="14"/>
        <v>2191.0844999999999</v>
      </c>
      <c r="AE46" s="106">
        <f t="shared" si="14"/>
        <v>2191.0844999999999</v>
      </c>
      <c r="AF46" s="106">
        <f t="shared" si="14"/>
        <v>2191.0844999999999</v>
      </c>
      <c r="AG46" s="106">
        <f t="shared" si="14"/>
        <v>2191.0844999999999</v>
      </c>
      <c r="AH46" s="106">
        <f t="shared" si="14"/>
        <v>2191.0844999999999</v>
      </c>
      <c r="AI46" s="106">
        <f t="shared" si="14"/>
        <v>2191.0844999999999</v>
      </c>
      <c r="AJ46" s="106">
        <f t="shared" si="14"/>
        <v>2191.0844999999999</v>
      </c>
      <c r="AK46" s="106">
        <f t="shared" si="14"/>
        <v>2191.0844999999999</v>
      </c>
      <c r="AL46" s="106">
        <f t="shared" si="14"/>
        <v>0</v>
      </c>
      <c r="AM46" s="106">
        <f t="shared" si="14"/>
        <v>2191.0844999999999</v>
      </c>
      <c r="AN46" s="106">
        <f t="shared" si="14"/>
        <v>2191.0844999999999</v>
      </c>
      <c r="AO46" s="106">
        <f t="shared" si="14"/>
        <v>2191.0844999999999</v>
      </c>
      <c r="AP46" s="106">
        <f t="shared" si="14"/>
        <v>2191.0844999999999</v>
      </c>
      <c r="AQ46" s="106">
        <f t="shared" si="14"/>
        <v>2191.0844999999999</v>
      </c>
      <c r="AR46" s="106">
        <f t="shared" si="14"/>
        <v>0</v>
      </c>
      <c r="AS46" s="106">
        <f t="shared" si="14"/>
        <v>0</v>
      </c>
      <c r="AT46" s="106">
        <f t="shared" si="14"/>
        <v>0</v>
      </c>
      <c r="AU46" s="106">
        <f t="shared" si="14"/>
        <v>2191.0844999999999</v>
      </c>
      <c r="AV46" s="106">
        <f t="shared" si="14"/>
        <v>2191.0844999999999</v>
      </c>
      <c r="AW46" s="106">
        <f t="shared" si="14"/>
        <v>2191.0844999999999</v>
      </c>
      <c r="AX46" s="106">
        <f t="shared" si="14"/>
        <v>2191.0844999999999</v>
      </c>
      <c r="AY46" s="106">
        <f t="shared" si="14"/>
        <v>2191.0844999999999</v>
      </c>
    </row>
    <row r="47" spans="1:52">
      <c r="A47" s="106"/>
      <c r="B47" s="161" t="s">
        <v>343</v>
      </c>
      <c r="C47" s="106"/>
      <c r="D47" s="106"/>
      <c r="E47" s="106">
        <v>766.58476658476638</v>
      </c>
      <c r="F47" s="106"/>
      <c r="G47" s="106">
        <v>766.58476658476638</v>
      </c>
      <c r="H47" s="106"/>
      <c r="I47" s="106">
        <v>766.58476658476638</v>
      </c>
      <c r="J47" s="106"/>
      <c r="K47" s="106">
        <v>766.58476658476638</v>
      </c>
      <c r="L47" s="106"/>
      <c r="M47" s="106">
        <v>766.58476658476638</v>
      </c>
      <c r="N47" s="106"/>
      <c r="O47" s="106">
        <v>766.58476658476638</v>
      </c>
      <c r="P47" s="106"/>
      <c r="Q47" s="106">
        <v>766.58476658476638</v>
      </c>
      <c r="R47" s="106"/>
      <c r="S47" s="106">
        <v>766.58476658476638</v>
      </c>
      <c r="T47" s="106"/>
      <c r="U47" s="106">
        <v>766.58476658476638</v>
      </c>
      <c r="V47" s="106"/>
      <c r="W47" s="106">
        <v>766.58476658476638</v>
      </c>
      <c r="X47" s="106"/>
      <c r="Y47" s="106">
        <v>766.58476658476638</v>
      </c>
      <c r="Z47" s="106"/>
      <c r="AA47" s="106">
        <v>766.58476658476638</v>
      </c>
      <c r="AB47" s="106"/>
      <c r="AC47" s="106">
        <v>766.58476658476638</v>
      </c>
      <c r="AD47" s="106"/>
      <c r="AE47" s="106">
        <v>766.58476658476638</v>
      </c>
      <c r="AF47" s="106"/>
      <c r="AG47" s="106">
        <v>766.58476658476638</v>
      </c>
      <c r="AH47" s="106"/>
      <c r="AI47" s="106">
        <v>766.58476658476638</v>
      </c>
      <c r="AJ47" s="106"/>
      <c r="AK47" s="106">
        <v>766.58476658476638</v>
      </c>
      <c r="AL47" s="106"/>
      <c r="AM47" s="106">
        <v>766.58476658476638</v>
      </c>
      <c r="AN47" s="106"/>
      <c r="AO47" s="106">
        <v>766.58476658476638</v>
      </c>
      <c r="AP47" s="106"/>
      <c r="AQ47" s="106">
        <v>766.58476658476638</v>
      </c>
      <c r="AR47" s="106"/>
      <c r="AS47" s="106"/>
      <c r="AT47" s="106"/>
      <c r="AU47" s="106">
        <v>766.58476658476638</v>
      </c>
      <c r="AV47" s="106"/>
      <c r="AW47" s="106">
        <v>766.58476658476638</v>
      </c>
      <c r="AX47" s="106"/>
      <c r="AY47" s="106">
        <v>766.58476658476638</v>
      </c>
    </row>
    <row r="48" spans="1:52">
      <c r="A48" s="106"/>
      <c r="B48" s="161" t="s">
        <v>344</v>
      </c>
      <c r="C48" s="106"/>
      <c r="D48" s="106"/>
      <c r="E48" s="106">
        <v>433.41523341523288</v>
      </c>
      <c r="F48" s="106"/>
      <c r="G48" s="106">
        <v>433.41523341523288</v>
      </c>
      <c r="H48" s="106"/>
      <c r="I48" s="106">
        <v>433.41523341523288</v>
      </c>
      <c r="J48" s="106"/>
      <c r="K48" s="106">
        <v>433.41523341523288</v>
      </c>
      <c r="L48" s="106"/>
      <c r="M48" s="106">
        <v>433.41523341523288</v>
      </c>
      <c r="N48" s="106"/>
      <c r="O48" s="106">
        <v>433.41523341523288</v>
      </c>
      <c r="P48" s="106"/>
      <c r="Q48" s="106">
        <v>433.41523341523288</v>
      </c>
      <c r="R48" s="106"/>
      <c r="S48" s="106">
        <v>433.41523341523288</v>
      </c>
      <c r="T48" s="106"/>
      <c r="U48" s="106">
        <v>433.41523341523288</v>
      </c>
      <c r="V48" s="106"/>
      <c r="W48" s="106">
        <v>433.41523341523288</v>
      </c>
      <c r="X48" s="106"/>
      <c r="Y48" s="106">
        <v>433.41523341523288</v>
      </c>
      <c r="Z48" s="106"/>
      <c r="AA48" s="106">
        <v>433.41523341523288</v>
      </c>
      <c r="AB48" s="106"/>
      <c r="AC48" s="106">
        <v>433.41523341523288</v>
      </c>
      <c r="AD48" s="106"/>
      <c r="AE48" s="106">
        <v>433.41523341523288</v>
      </c>
      <c r="AF48" s="106"/>
      <c r="AG48" s="106">
        <v>433.41523341523288</v>
      </c>
      <c r="AH48" s="106"/>
      <c r="AI48" s="106">
        <v>433.41523341523288</v>
      </c>
      <c r="AJ48" s="106"/>
      <c r="AK48" s="106">
        <v>433.41523341523288</v>
      </c>
      <c r="AL48" s="106"/>
      <c r="AM48" s="106">
        <v>433.41523341523288</v>
      </c>
      <c r="AN48" s="106"/>
      <c r="AO48" s="106">
        <v>433.41523341523288</v>
      </c>
      <c r="AP48" s="106"/>
      <c r="AQ48" s="106">
        <v>433.41523341523288</v>
      </c>
      <c r="AR48" s="106"/>
      <c r="AS48" s="106"/>
      <c r="AT48" s="106"/>
      <c r="AU48" s="106">
        <v>433.41523341523288</v>
      </c>
      <c r="AV48" s="106"/>
      <c r="AW48" s="106">
        <v>433.41523341523288</v>
      </c>
      <c r="AX48" s="106"/>
      <c r="AY48" s="106">
        <v>433.41523341523288</v>
      </c>
    </row>
    <row r="49" spans="1:52">
      <c r="A49" s="106"/>
      <c r="B49" s="161" t="s">
        <v>345</v>
      </c>
      <c r="C49" s="106"/>
      <c r="D49" s="106"/>
      <c r="E49" s="106">
        <v>40</v>
      </c>
      <c r="F49" s="106"/>
      <c r="G49" s="106">
        <v>40</v>
      </c>
      <c r="H49" s="106"/>
      <c r="I49" s="106">
        <v>40</v>
      </c>
      <c r="J49" s="106"/>
      <c r="K49" s="106">
        <v>40</v>
      </c>
      <c r="L49" s="106"/>
      <c r="M49" s="106">
        <v>40</v>
      </c>
      <c r="N49" s="106"/>
      <c r="O49" s="106">
        <v>40</v>
      </c>
      <c r="P49" s="106"/>
      <c r="Q49" s="106">
        <v>40</v>
      </c>
      <c r="R49" s="106"/>
      <c r="S49" s="106">
        <v>40</v>
      </c>
      <c r="T49" s="106"/>
      <c r="U49" s="106">
        <v>40</v>
      </c>
      <c r="V49" s="106"/>
      <c r="W49" s="106">
        <v>40</v>
      </c>
      <c r="X49" s="106"/>
      <c r="Y49" s="106">
        <v>40</v>
      </c>
      <c r="Z49" s="106"/>
      <c r="AA49" s="106">
        <v>40</v>
      </c>
      <c r="AB49" s="106"/>
      <c r="AC49" s="106">
        <v>40</v>
      </c>
      <c r="AD49" s="106"/>
      <c r="AE49" s="106">
        <v>40</v>
      </c>
      <c r="AF49" s="106"/>
      <c r="AG49" s="106">
        <v>40</v>
      </c>
      <c r="AH49" s="106"/>
      <c r="AI49" s="106">
        <v>40</v>
      </c>
      <c r="AJ49" s="106"/>
      <c r="AK49" s="106">
        <v>40</v>
      </c>
      <c r="AL49" s="106"/>
      <c r="AM49" s="106">
        <v>40</v>
      </c>
      <c r="AN49" s="106"/>
      <c r="AO49" s="106">
        <v>40</v>
      </c>
      <c r="AP49" s="106"/>
      <c r="AQ49" s="106">
        <v>40</v>
      </c>
      <c r="AR49" s="106"/>
      <c r="AS49" s="106"/>
      <c r="AT49" s="106"/>
      <c r="AU49" s="106">
        <v>40</v>
      </c>
      <c r="AV49" s="106"/>
      <c r="AW49" s="106">
        <v>40</v>
      </c>
      <c r="AX49" s="106"/>
      <c r="AY49" s="106">
        <v>40</v>
      </c>
    </row>
    <row r="50" spans="1:52">
      <c r="A50" s="106"/>
      <c r="B50" s="161" t="s">
        <v>346</v>
      </c>
      <c r="C50" s="106"/>
      <c r="D50" s="106">
        <f>D44-D47</f>
        <v>0</v>
      </c>
      <c r="E50" s="106">
        <f t="shared" ref="E50:AY50" si="15">E44-E47</f>
        <v>633.12523341523365</v>
      </c>
      <c r="F50" s="106">
        <f t="shared" si="15"/>
        <v>1399.71</v>
      </c>
      <c r="G50" s="106">
        <f t="shared" si="15"/>
        <v>633.12523341523365</v>
      </c>
      <c r="H50" s="106">
        <f t="shared" si="15"/>
        <v>1399.71</v>
      </c>
      <c r="I50" s="106">
        <f t="shared" si="15"/>
        <v>633.12523341523365</v>
      </c>
      <c r="J50" s="106">
        <f t="shared" si="15"/>
        <v>1399.71</v>
      </c>
      <c r="K50" s="106">
        <f t="shared" si="15"/>
        <v>633.12523341523365</v>
      </c>
      <c r="L50" s="106">
        <f t="shared" si="15"/>
        <v>1399.71</v>
      </c>
      <c r="M50" s="106">
        <f t="shared" si="15"/>
        <v>633.12523341523365</v>
      </c>
      <c r="N50" s="106">
        <f t="shared" si="15"/>
        <v>1399.71</v>
      </c>
      <c r="O50" s="106">
        <f t="shared" si="15"/>
        <v>633.12523341523365</v>
      </c>
      <c r="P50" s="106">
        <f t="shared" si="15"/>
        <v>1399.71</v>
      </c>
      <c r="Q50" s="106">
        <f t="shared" si="15"/>
        <v>633.12523341523365</v>
      </c>
      <c r="R50" s="106">
        <f t="shared" si="15"/>
        <v>1399.71</v>
      </c>
      <c r="S50" s="106">
        <f t="shared" si="15"/>
        <v>633.12523341523365</v>
      </c>
      <c r="T50" s="106">
        <f t="shared" si="15"/>
        <v>1399.71</v>
      </c>
      <c r="U50" s="106">
        <f t="shared" si="15"/>
        <v>633.12523341523365</v>
      </c>
      <c r="V50" s="106">
        <f t="shared" si="15"/>
        <v>1399.71</v>
      </c>
      <c r="W50" s="106">
        <f t="shared" si="15"/>
        <v>633.12523341523365</v>
      </c>
      <c r="X50" s="106">
        <f t="shared" si="15"/>
        <v>1399.71</v>
      </c>
      <c r="Y50" s="106">
        <f t="shared" si="15"/>
        <v>633.12523341523365</v>
      </c>
      <c r="Z50" s="106">
        <f t="shared" si="15"/>
        <v>1399.71</v>
      </c>
      <c r="AA50" s="106">
        <f t="shared" si="15"/>
        <v>633.12523341523365</v>
      </c>
      <c r="AB50" s="106">
        <f t="shared" si="15"/>
        <v>1399.71</v>
      </c>
      <c r="AC50" s="106">
        <f t="shared" si="15"/>
        <v>633.12523341523365</v>
      </c>
      <c r="AD50" s="106">
        <f t="shared" si="15"/>
        <v>1399.71</v>
      </c>
      <c r="AE50" s="106">
        <f t="shared" si="15"/>
        <v>633.12523341523365</v>
      </c>
      <c r="AF50" s="106">
        <f t="shared" si="15"/>
        <v>1399.71</v>
      </c>
      <c r="AG50" s="106">
        <f t="shared" si="15"/>
        <v>633.12523341523365</v>
      </c>
      <c r="AH50" s="106">
        <f t="shared" si="15"/>
        <v>1399.71</v>
      </c>
      <c r="AI50" s="106">
        <f t="shared" si="15"/>
        <v>633.12523341523365</v>
      </c>
      <c r="AJ50" s="106">
        <f t="shared" si="15"/>
        <v>1399.71</v>
      </c>
      <c r="AK50" s="106">
        <f t="shared" si="15"/>
        <v>633.12523341523365</v>
      </c>
      <c r="AL50" s="106">
        <f t="shared" si="15"/>
        <v>0</v>
      </c>
      <c r="AM50" s="106">
        <f t="shared" si="15"/>
        <v>633.12523341523365</v>
      </c>
      <c r="AN50" s="106">
        <f t="shared" si="15"/>
        <v>1399.71</v>
      </c>
      <c r="AO50" s="106">
        <f t="shared" si="15"/>
        <v>633.12523341523365</v>
      </c>
      <c r="AP50" s="106">
        <f t="shared" si="15"/>
        <v>1399.71</v>
      </c>
      <c r="AQ50" s="106">
        <f t="shared" si="15"/>
        <v>633.12523341523365</v>
      </c>
      <c r="AR50" s="106">
        <f t="shared" si="15"/>
        <v>0</v>
      </c>
      <c r="AS50" s="106">
        <f t="shared" si="15"/>
        <v>0</v>
      </c>
      <c r="AT50" s="106">
        <f t="shared" si="15"/>
        <v>0</v>
      </c>
      <c r="AU50" s="106">
        <f t="shared" si="15"/>
        <v>633.12523341523365</v>
      </c>
      <c r="AV50" s="106">
        <f t="shared" si="15"/>
        <v>1399.71</v>
      </c>
      <c r="AW50" s="106">
        <f t="shared" si="15"/>
        <v>633.12523341523365</v>
      </c>
      <c r="AX50" s="106">
        <f t="shared" si="15"/>
        <v>1399.71</v>
      </c>
      <c r="AY50" s="106">
        <f t="shared" si="15"/>
        <v>633.12523341523365</v>
      </c>
    </row>
    <row r="51" spans="1:52">
      <c r="A51" s="106"/>
      <c r="B51" s="161" t="s">
        <v>347</v>
      </c>
      <c r="C51" s="106"/>
      <c r="D51" s="106">
        <f>D45-D48</f>
        <v>0</v>
      </c>
      <c r="E51" s="106">
        <f t="shared" ref="E51:AY51" si="16">E45-E48</f>
        <v>357.95926658476714</v>
      </c>
      <c r="F51" s="106">
        <f t="shared" si="16"/>
        <v>791.37450000000001</v>
      </c>
      <c r="G51" s="106">
        <f t="shared" si="16"/>
        <v>357.95926658476714</v>
      </c>
      <c r="H51" s="106">
        <f t="shared" si="16"/>
        <v>791.37450000000001</v>
      </c>
      <c r="I51" s="106">
        <f t="shared" si="16"/>
        <v>357.95926658476714</v>
      </c>
      <c r="J51" s="106">
        <f t="shared" si="16"/>
        <v>791.37450000000001</v>
      </c>
      <c r="K51" s="106">
        <f t="shared" si="16"/>
        <v>357.95926658476714</v>
      </c>
      <c r="L51" s="106">
        <f t="shared" si="16"/>
        <v>791.37450000000001</v>
      </c>
      <c r="M51" s="106">
        <f t="shared" si="16"/>
        <v>357.95926658476714</v>
      </c>
      <c r="N51" s="106">
        <f t="shared" si="16"/>
        <v>791.37450000000001</v>
      </c>
      <c r="O51" s="106">
        <f t="shared" si="16"/>
        <v>357.95926658476714</v>
      </c>
      <c r="P51" s="106">
        <f t="shared" si="16"/>
        <v>791.37450000000001</v>
      </c>
      <c r="Q51" s="106">
        <f t="shared" si="16"/>
        <v>357.95926658476714</v>
      </c>
      <c r="R51" s="106">
        <f t="shared" si="16"/>
        <v>791.37450000000001</v>
      </c>
      <c r="S51" s="106">
        <f t="shared" si="16"/>
        <v>357.95926658476714</v>
      </c>
      <c r="T51" s="106">
        <f t="shared" si="16"/>
        <v>791.37450000000001</v>
      </c>
      <c r="U51" s="106">
        <f t="shared" si="16"/>
        <v>357.95926658476714</v>
      </c>
      <c r="V51" s="106">
        <f t="shared" si="16"/>
        <v>791.37450000000001</v>
      </c>
      <c r="W51" s="106">
        <f t="shared" si="16"/>
        <v>357.95926658476714</v>
      </c>
      <c r="X51" s="106">
        <f t="shared" si="16"/>
        <v>791.37450000000001</v>
      </c>
      <c r="Y51" s="106">
        <f t="shared" si="16"/>
        <v>357.95926658476714</v>
      </c>
      <c r="Z51" s="106">
        <f t="shared" si="16"/>
        <v>791.37450000000001</v>
      </c>
      <c r="AA51" s="106">
        <f t="shared" si="16"/>
        <v>357.95926658476714</v>
      </c>
      <c r="AB51" s="106">
        <f t="shared" si="16"/>
        <v>791.37450000000001</v>
      </c>
      <c r="AC51" s="106">
        <f t="shared" si="16"/>
        <v>357.95926658476714</v>
      </c>
      <c r="AD51" s="106">
        <f t="shared" si="16"/>
        <v>791.37450000000001</v>
      </c>
      <c r="AE51" s="106">
        <f t="shared" si="16"/>
        <v>357.95926658476714</v>
      </c>
      <c r="AF51" s="106">
        <f t="shared" si="16"/>
        <v>791.37450000000001</v>
      </c>
      <c r="AG51" s="106">
        <f t="shared" si="16"/>
        <v>357.95926658476714</v>
      </c>
      <c r="AH51" s="106">
        <f t="shared" si="16"/>
        <v>791.37450000000001</v>
      </c>
      <c r="AI51" s="106">
        <f t="shared" si="16"/>
        <v>357.95926658476714</v>
      </c>
      <c r="AJ51" s="106">
        <f t="shared" si="16"/>
        <v>791.37450000000001</v>
      </c>
      <c r="AK51" s="106">
        <f t="shared" si="16"/>
        <v>357.95926658476714</v>
      </c>
      <c r="AL51" s="106">
        <f t="shared" si="16"/>
        <v>0</v>
      </c>
      <c r="AM51" s="106">
        <f t="shared" si="16"/>
        <v>357.95926658476714</v>
      </c>
      <c r="AN51" s="106">
        <f t="shared" si="16"/>
        <v>791.37450000000001</v>
      </c>
      <c r="AO51" s="106">
        <f t="shared" si="16"/>
        <v>357.95926658476714</v>
      </c>
      <c r="AP51" s="106">
        <f t="shared" si="16"/>
        <v>791.37450000000001</v>
      </c>
      <c r="AQ51" s="106">
        <f t="shared" si="16"/>
        <v>357.95926658476714</v>
      </c>
      <c r="AR51" s="106">
        <f t="shared" si="16"/>
        <v>0</v>
      </c>
      <c r="AS51" s="106">
        <f t="shared" si="16"/>
        <v>0</v>
      </c>
      <c r="AT51" s="106">
        <f t="shared" si="16"/>
        <v>0</v>
      </c>
      <c r="AU51" s="106">
        <f t="shared" si="16"/>
        <v>357.95926658476714</v>
      </c>
      <c r="AV51" s="106">
        <f t="shared" si="16"/>
        <v>791.37450000000001</v>
      </c>
      <c r="AW51" s="106">
        <f t="shared" si="16"/>
        <v>357.95926658476714</v>
      </c>
      <c r="AX51" s="106">
        <f t="shared" si="16"/>
        <v>791.37450000000001</v>
      </c>
      <c r="AY51" s="106">
        <f t="shared" si="16"/>
        <v>357.95926658476714</v>
      </c>
    </row>
    <row r="52" spans="1:52">
      <c r="A52" s="106"/>
      <c r="B52" s="161" t="s">
        <v>348</v>
      </c>
      <c r="C52" s="106"/>
      <c r="D52" s="106">
        <v>1</v>
      </c>
      <c r="E52" s="106">
        <v>2</v>
      </c>
      <c r="F52" s="106">
        <v>2</v>
      </c>
      <c r="G52" s="106">
        <v>2</v>
      </c>
      <c r="H52" s="106">
        <v>1</v>
      </c>
      <c r="I52" s="106">
        <v>1</v>
      </c>
      <c r="J52" s="106">
        <v>2</v>
      </c>
      <c r="K52" s="106">
        <v>1</v>
      </c>
      <c r="L52" s="106">
        <v>1</v>
      </c>
      <c r="M52" s="106">
        <v>1</v>
      </c>
      <c r="N52" s="106">
        <v>1</v>
      </c>
      <c r="O52" s="106">
        <v>1</v>
      </c>
      <c r="P52" s="106">
        <v>1</v>
      </c>
      <c r="Q52" s="106">
        <v>1</v>
      </c>
      <c r="R52" s="106">
        <v>2</v>
      </c>
      <c r="S52" s="106">
        <v>2</v>
      </c>
      <c r="T52" s="106">
        <v>1</v>
      </c>
      <c r="U52" s="106">
        <v>1</v>
      </c>
      <c r="V52" s="106">
        <v>1</v>
      </c>
      <c r="W52" s="106">
        <v>2</v>
      </c>
      <c r="X52" s="106">
        <v>2</v>
      </c>
      <c r="Y52" s="106">
        <v>1</v>
      </c>
      <c r="Z52" s="106">
        <v>1</v>
      </c>
      <c r="AA52" s="106">
        <v>1</v>
      </c>
      <c r="AB52" s="106">
        <v>1</v>
      </c>
      <c r="AC52" s="106">
        <v>1</v>
      </c>
      <c r="AD52" s="106">
        <v>1</v>
      </c>
      <c r="AE52" s="106">
        <v>1</v>
      </c>
      <c r="AF52" s="106">
        <v>1</v>
      </c>
      <c r="AG52" s="106">
        <v>2</v>
      </c>
      <c r="AH52" s="106">
        <v>2</v>
      </c>
      <c r="AI52" s="106">
        <v>1</v>
      </c>
      <c r="AJ52" s="106">
        <v>2</v>
      </c>
      <c r="AK52" s="106">
        <v>2</v>
      </c>
      <c r="AL52" s="106">
        <v>1</v>
      </c>
      <c r="AM52" s="106">
        <v>3</v>
      </c>
      <c r="AN52" s="106">
        <v>2</v>
      </c>
      <c r="AO52" s="106">
        <v>2</v>
      </c>
      <c r="AP52" s="106">
        <v>1</v>
      </c>
      <c r="AQ52" s="106">
        <v>1</v>
      </c>
      <c r="AR52" s="106">
        <v>1</v>
      </c>
      <c r="AS52" s="106">
        <v>2</v>
      </c>
      <c r="AT52" s="106">
        <v>1</v>
      </c>
      <c r="AU52" s="106">
        <v>1</v>
      </c>
      <c r="AV52" s="106">
        <v>1</v>
      </c>
      <c r="AW52" s="106">
        <v>2</v>
      </c>
      <c r="AX52" s="106">
        <v>2</v>
      </c>
      <c r="AY52" s="106">
        <v>3</v>
      </c>
    </row>
    <row r="53" spans="1:52">
      <c r="A53" s="106"/>
      <c r="B53" s="174" t="s">
        <v>349</v>
      </c>
      <c r="C53" s="106"/>
      <c r="D53" s="106">
        <v>0</v>
      </c>
      <c r="E53" s="106">
        <v>712800</v>
      </c>
      <c r="F53" s="106">
        <v>0</v>
      </c>
      <c r="G53" s="106">
        <v>712800</v>
      </c>
      <c r="H53" s="106">
        <v>0</v>
      </c>
      <c r="I53" s="106">
        <v>712800</v>
      </c>
      <c r="J53" s="106">
        <v>0</v>
      </c>
      <c r="K53" s="106">
        <v>712800</v>
      </c>
      <c r="L53" s="106">
        <v>0</v>
      </c>
      <c r="M53" s="106">
        <v>712800</v>
      </c>
      <c r="N53" s="106">
        <v>0</v>
      </c>
      <c r="O53" s="106">
        <v>712800</v>
      </c>
      <c r="P53" s="106">
        <v>0</v>
      </c>
      <c r="Q53" s="106">
        <v>712800</v>
      </c>
      <c r="R53" s="106">
        <v>0</v>
      </c>
      <c r="S53" s="106">
        <v>712800</v>
      </c>
      <c r="T53" s="106">
        <v>0</v>
      </c>
      <c r="U53" s="106">
        <v>712800</v>
      </c>
      <c r="V53" s="106">
        <v>0</v>
      </c>
      <c r="W53" s="106">
        <v>712800</v>
      </c>
      <c r="X53" s="106">
        <v>0</v>
      </c>
      <c r="Y53" s="106">
        <v>712800</v>
      </c>
      <c r="Z53" s="106">
        <v>0</v>
      </c>
      <c r="AA53" s="106">
        <v>712800</v>
      </c>
      <c r="AB53" s="106">
        <v>0</v>
      </c>
      <c r="AC53" s="106">
        <v>712800</v>
      </c>
      <c r="AD53" s="106">
        <v>0</v>
      </c>
      <c r="AE53" s="106">
        <v>712800</v>
      </c>
      <c r="AF53" s="106">
        <v>0</v>
      </c>
      <c r="AG53" s="106">
        <v>712800</v>
      </c>
      <c r="AH53" s="106">
        <v>0</v>
      </c>
      <c r="AI53" s="106">
        <v>712800</v>
      </c>
      <c r="AJ53" s="106">
        <v>0</v>
      </c>
      <c r="AK53" s="106">
        <v>712800</v>
      </c>
      <c r="AL53" s="106">
        <v>0</v>
      </c>
      <c r="AM53" s="106">
        <v>712800</v>
      </c>
      <c r="AN53" s="106">
        <v>0</v>
      </c>
      <c r="AO53" s="106">
        <v>712800</v>
      </c>
      <c r="AP53" s="106">
        <v>0</v>
      </c>
      <c r="AQ53" s="106">
        <v>712800</v>
      </c>
      <c r="AR53" s="106">
        <v>0</v>
      </c>
      <c r="AS53" s="106">
        <v>0</v>
      </c>
      <c r="AT53" s="106">
        <v>0</v>
      </c>
      <c r="AU53" s="106">
        <v>712800</v>
      </c>
      <c r="AV53" s="106">
        <v>0</v>
      </c>
      <c r="AW53" s="106">
        <v>712800</v>
      </c>
      <c r="AX53" s="106">
        <v>0</v>
      </c>
      <c r="AY53" s="106">
        <v>712800</v>
      </c>
      <c r="AZ53" s="96">
        <f>SUM($D$53:$AY$53)</f>
        <v>16394400</v>
      </c>
    </row>
    <row r="54" spans="1:52">
      <c r="A54" s="121"/>
      <c r="B54" s="136" t="s">
        <v>350</v>
      </c>
      <c r="C54" s="121"/>
      <c r="D54" s="121">
        <v>0</v>
      </c>
      <c r="E54" s="121">
        <v>318881.43787500029</v>
      </c>
      <c r="F54" s="121">
        <v>704981.43787499995</v>
      </c>
      <c r="G54" s="121">
        <v>318881.43787500029</v>
      </c>
      <c r="H54" s="121">
        <v>704981.43787499995</v>
      </c>
      <c r="I54" s="121">
        <v>318881.43787500029</v>
      </c>
      <c r="J54" s="121">
        <v>704981.43787499995</v>
      </c>
      <c r="K54" s="121">
        <v>318881.43787500029</v>
      </c>
      <c r="L54" s="121">
        <v>704981.43787499995</v>
      </c>
      <c r="M54" s="121">
        <v>318881.43787500029</v>
      </c>
      <c r="N54" s="121">
        <v>704981.43787499995</v>
      </c>
      <c r="O54" s="121">
        <v>318881.43787500029</v>
      </c>
      <c r="P54" s="121">
        <v>704981.43787499995</v>
      </c>
      <c r="Q54" s="121">
        <v>318881.43787500029</v>
      </c>
      <c r="R54" s="121">
        <v>704981.43787499995</v>
      </c>
      <c r="S54" s="121">
        <v>318881.43787500029</v>
      </c>
      <c r="T54" s="121">
        <v>704981.43787499995</v>
      </c>
      <c r="U54" s="121">
        <v>318881.43787500029</v>
      </c>
      <c r="V54" s="121">
        <v>704981.43787499995</v>
      </c>
      <c r="W54" s="121">
        <v>318881.43787500029</v>
      </c>
      <c r="X54" s="121">
        <v>704981.43787499995</v>
      </c>
      <c r="Y54" s="121">
        <v>318881.43787500029</v>
      </c>
      <c r="Z54" s="121">
        <v>704981.43787499995</v>
      </c>
      <c r="AA54" s="121">
        <v>318881.43787500029</v>
      </c>
      <c r="AB54" s="121">
        <v>704981.43787499995</v>
      </c>
      <c r="AC54" s="121">
        <v>318881.43787500029</v>
      </c>
      <c r="AD54" s="121">
        <v>704981.43787499995</v>
      </c>
      <c r="AE54" s="121">
        <v>318881.43787500029</v>
      </c>
      <c r="AF54" s="121">
        <v>704981.43787499995</v>
      </c>
      <c r="AG54" s="121">
        <v>318881.43787500029</v>
      </c>
      <c r="AH54" s="121">
        <v>704981.43787499995</v>
      </c>
      <c r="AI54" s="121">
        <v>318881.43787500029</v>
      </c>
      <c r="AJ54" s="121">
        <v>704981.43787499995</v>
      </c>
      <c r="AK54" s="121">
        <v>318881.43787500029</v>
      </c>
      <c r="AL54" s="121">
        <v>0</v>
      </c>
      <c r="AM54" s="121">
        <v>318881.43787500029</v>
      </c>
      <c r="AN54" s="121">
        <v>704981.43787499995</v>
      </c>
      <c r="AO54" s="121">
        <v>318881.43787500029</v>
      </c>
      <c r="AP54" s="121">
        <v>704981.43787499995</v>
      </c>
      <c r="AQ54" s="121">
        <v>318881.43787500029</v>
      </c>
      <c r="AR54" s="121">
        <v>0</v>
      </c>
      <c r="AS54" s="121">
        <v>0</v>
      </c>
      <c r="AT54" s="121">
        <v>0</v>
      </c>
      <c r="AU54" s="121">
        <v>318881.43787500029</v>
      </c>
      <c r="AV54" s="121">
        <v>704981.43787499995</v>
      </c>
      <c r="AW54" s="121">
        <v>318881.43787500029</v>
      </c>
      <c r="AX54" s="121">
        <v>704981.43787499995</v>
      </c>
      <c r="AY54" s="121">
        <v>318881.43787500029</v>
      </c>
      <c r="AZ54" s="96">
        <f>SUM($D$54:$AY$54)</f>
        <v>21433901.828625001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96" customWidth="1"/>
    <col min="2" max="2" width="12.6640625" style="96" customWidth="1"/>
    <col min="3" max="16384" width="8.83203125" style="96"/>
  </cols>
  <sheetData>
    <row r="1" spans="1:54">
      <c r="A1" s="98" t="s">
        <v>283</v>
      </c>
    </row>
    <row r="2" spans="1:54">
      <c r="A2" s="96" t="s">
        <v>284</v>
      </c>
      <c r="B2" s="103" t="s">
        <v>22</v>
      </c>
    </row>
    <row r="3" spans="1:54">
      <c r="A3" s="96" t="s">
        <v>285</v>
      </c>
      <c r="B3" s="104">
        <v>50000</v>
      </c>
      <c r="C3" s="105"/>
    </row>
    <row r="4" spans="1:54">
      <c r="B4" s="106"/>
      <c r="C4" s="106"/>
    </row>
    <row r="5" spans="1:54">
      <c r="C5" s="107" t="s">
        <v>286</v>
      </c>
    </row>
    <row r="6" spans="1:54">
      <c r="C6" s="108">
        <v>0</v>
      </c>
      <c r="D6" s="108">
        <v>1</v>
      </c>
      <c r="E6" s="108">
        <v>2</v>
      </c>
      <c r="F6" s="108">
        <v>3</v>
      </c>
      <c r="G6" s="108">
        <v>4</v>
      </c>
      <c r="H6" s="108">
        <v>5</v>
      </c>
      <c r="I6" s="108">
        <v>6</v>
      </c>
      <c r="J6" s="108">
        <v>7</v>
      </c>
      <c r="K6" s="108">
        <v>8</v>
      </c>
      <c r="L6" s="108">
        <v>9</v>
      </c>
      <c r="M6" s="108">
        <v>10</v>
      </c>
      <c r="N6" s="108">
        <v>11</v>
      </c>
      <c r="O6" s="108">
        <v>12</v>
      </c>
      <c r="P6" s="108">
        <v>13</v>
      </c>
      <c r="Q6" s="108">
        <v>14</v>
      </c>
      <c r="R6" s="108">
        <v>15</v>
      </c>
      <c r="S6" s="108">
        <v>16</v>
      </c>
      <c r="T6" s="108">
        <v>17</v>
      </c>
      <c r="U6" s="108">
        <v>18</v>
      </c>
      <c r="V6" s="108">
        <v>19</v>
      </c>
      <c r="W6" s="108">
        <v>20</v>
      </c>
      <c r="X6" s="108">
        <v>21</v>
      </c>
      <c r="Y6" s="108">
        <v>22</v>
      </c>
      <c r="Z6" s="108">
        <v>23</v>
      </c>
      <c r="AA6" s="108">
        <v>24</v>
      </c>
      <c r="AB6" s="108">
        <v>25</v>
      </c>
      <c r="AC6" s="108">
        <v>26</v>
      </c>
      <c r="AD6" s="108">
        <v>27</v>
      </c>
      <c r="AE6" s="108">
        <v>28</v>
      </c>
      <c r="AF6" s="108">
        <v>29</v>
      </c>
      <c r="AG6" s="108">
        <v>30</v>
      </c>
      <c r="AH6" s="108">
        <v>31</v>
      </c>
      <c r="AI6" s="108">
        <v>32</v>
      </c>
      <c r="AJ6" s="108">
        <v>33</v>
      </c>
      <c r="AK6" s="108">
        <v>34</v>
      </c>
      <c r="AL6" s="108">
        <v>35</v>
      </c>
      <c r="AM6" s="108">
        <v>36</v>
      </c>
      <c r="AN6" s="108">
        <v>37</v>
      </c>
      <c r="AO6" s="108">
        <v>38</v>
      </c>
      <c r="AP6" s="108">
        <v>39</v>
      </c>
      <c r="AQ6" s="108">
        <v>40</v>
      </c>
      <c r="AR6" s="108">
        <v>41</v>
      </c>
      <c r="AS6" s="108">
        <v>42</v>
      </c>
      <c r="AT6" s="108">
        <v>43</v>
      </c>
      <c r="AU6" s="108">
        <v>44</v>
      </c>
      <c r="AV6" s="108">
        <v>45</v>
      </c>
      <c r="AW6" s="108">
        <v>46</v>
      </c>
      <c r="AX6" s="108">
        <v>47</v>
      </c>
      <c r="AY6" s="108">
        <v>48</v>
      </c>
    </row>
    <row r="7" spans="1:54">
      <c r="B7" s="106"/>
      <c r="C7" s="109" t="s">
        <v>287</v>
      </c>
      <c r="D7" s="108" t="s">
        <v>288</v>
      </c>
      <c r="E7" s="108" t="s">
        <v>288</v>
      </c>
      <c r="F7" s="108" t="s">
        <v>288</v>
      </c>
      <c r="G7" s="108" t="s">
        <v>288</v>
      </c>
      <c r="H7" s="108" t="s">
        <v>288</v>
      </c>
      <c r="I7" s="108" t="s">
        <v>288</v>
      </c>
      <c r="J7" s="108" t="s">
        <v>288</v>
      </c>
      <c r="K7" s="108" t="s">
        <v>288</v>
      </c>
      <c r="L7" s="108" t="s">
        <v>288</v>
      </c>
      <c r="M7" s="108" t="s">
        <v>288</v>
      </c>
      <c r="N7" s="108" t="s">
        <v>288</v>
      </c>
      <c r="O7" s="108" t="s">
        <v>288</v>
      </c>
      <c r="P7" s="108" t="s">
        <v>288</v>
      </c>
      <c r="Q7" s="108" t="s">
        <v>288</v>
      </c>
      <c r="R7" s="108" t="s">
        <v>288</v>
      </c>
      <c r="S7" s="108" t="s">
        <v>288</v>
      </c>
      <c r="T7" s="108" t="s">
        <v>288</v>
      </c>
      <c r="U7" s="108" t="s">
        <v>288</v>
      </c>
      <c r="V7" s="108" t="s">
        <v>288</v>
      </c>
      <c r="W7" s="108" t="s">
        <v>288</v>
      </c>
      <c r="X7" s="108" t="s">
        <v>288</v>
      </c>
      <c r="Y7" s="108" t="s">
        <v>288</v>
      </c>
      <c r="Z7" s="108" t="s">
        <v>288</v>
      </c>
      <c r="AA7" s="108" t="s">
        <v>288</v>
      </c>
      <c r="AB7" s="108" t="s">
        <v>288</v>
      </c>
      <c r="AC7" s="108" t="s">
        <v>288</v>
      </c>
      <c r="AD7" s="108" t="s">
        <v>288</v>
      </c>
      <c r="AE7" s="108" t="s">
        <v>288</v>
      </c>
      <c r="AF7" s="108" t="s">
        <v>288</v>
      </c>
      <c r="AG7" s="108" t="s">
        <v>288</v>
      </c>
      <c r="AH7" s="108" t="s">
        <v>288</v>
      </c>
      <c r="AI7" s="108" t="s">
        <v>288</v>
      </c>
      <c r="AJ7" s="108" t="s">
        <v>288</v>
      </c>
      <c r="AK7" s="108" t="s">
        <v>288</v>
      </c>
      <c r="AL7" s="108" t="s">
        <v>288</v>
      </c>
      <c r="AM7" s="108" t="s">
        <v>288</v>
      </c>
      <c r="AN7" s="108" t="s">
        <v>288</v>
      </c>
      <c r="AO7" s="108" t="s">
        <v>288</v>
      </c>
      <c r="AP7" s="108" t="s">
        <v>288</v>
      </c>
      <c r="AQ7" s="108" t="s">
        <v>288</v>
      </c>
      <c r="AR7" s="108" t="s">
        <v>288</v>
      </c>
      <c r="AS7" s="108" t="s">
        <v>288</v>
      </c>
      <c r="AT7" s="108" t="s">
        <v>288</v>
      </c>
      <c r="AU7" s="108" t="s">
        <v>288</v>
      </c>
      <c r="AV7" s="108" t="s">
        <v>288</v>
      </c>
      <c r="AW7" s="108" t="s">
        <v>288</v>
      </c>
      <c r="AX7" s="108" t="s">
        <v>288</v>
      </c>
      <c r="AY7" s="107" t="s">
        <v>289</v>
      </c>
      <c r="AZ7" s="107" t="s">
        <v>290</v>
      </c>
    </row>
    <row r="8" spans="1:54">
      <c r="A8" s="98" t="s">
        <v>291</v>
      </c>
      <c r="B8" s="110"/>
      <c r="AY8" s="106"/>
    </row>
    <row r="9" spans="1:54">
      <c r="A9" s="111" t="s">
        <v>125</v>
      </c>
      <c r="B9" s="112">
        <v>1</v>
      </c>
      <c r="C9" s="113" t="s">
        <v>292</v>
      </c>
      <c r="D9" s="113">
        <v>2538</v>
      </c>
      <c r="E9" s="113">
        <v>2538</v>
      </c>
      <c r="F9" s="113">
        <v>2398.8581985365258</v>
      </c>
      <c r="G9" s="113">
        <v>2538</v>
      </c>
      <c r="H9" s="113">
        <v>2538</v>
      </c>
      <c r="I9" s="113">
        <v>2538</v>
      </c>
      <c r="J9" s="113">
        <v>2538</v>
      </c>
      <c r="K9" s="113">
        <v>2538</v>
      </c>
      <c r="L9" s="113">
        <v>2538</v>
      </c>
      <c r="M9" s="113">
        <v>2538</v>
      </c>
      <c r="N9" s="113">
        <v>2538</v>
      </c>
      <c r="O9" s="113">
        <v>2538</v>
      </c>
      <c r="P9" s="113">
        <v>2538</v>
      </c>
      <c r="Q9" s="113">
        <v>2538</v>
      </c>
      <c r="R9" s="113">
        <v>2538</v>
      </c>
      <c r="S9" s="113">
        <v>2479.8363163501936</v>
      </c>
      <c r="T9" s="113">
        <v>2480.5981963367935</v>
      </c>
      <c r="U9" s="113">
        <v>2538</v>
      </c>
      <c r="V9" s="113">
        <v>2538</v>
      </c>
      <c r="W9" s="113">
        <v>2538</v>
      </c>
      <c r="X9" s="113">
        <v>2538</v>
      </c>
      <c r="Y9" s="113">
        <v>2538</v>
      </c>
      <c r="Z9" s="113">
        <v>2538</v>
      </c>
      <c r="AA9" s="113">
        <v>2538</v>
      </c>
      <c r="AB9" s="113">
        <v>2538</v>
      </c>
      <c r="AC9" s="113">
        <v>2538</v>
      </c>
      <c r="AD9" s="113">
        <v>2538</v>
      </c>
      <c r="AE9" s="113">
        <v>2538</v>
      </c>
      <c r="AF9" s="113">
        <v>2538</v>
      </c>
      <c r="AG9" s="113">
        <v>2538</v>
      </c>
      <c r="AH9" s="113">
        <v>2538</v>
      </c>
      <c r="AI9" s="113">
        <v>2538</v>
      </c>
      <c r="AJ9" s="113">
        <v>2538</v>
      </c>
      <c r="AK9" s="113">
        <v>2538</v>
      </c>
      <c r="AL9" s="113">
        <v>2538</v>
      </c>
      <c r="AM9" s="113">
        <v>2538</v>
      </c>
      <c r="AN9" s="113">
        <v>2419.2348964555017</v>
      </c>
      <c r="AO9" s="113">
        <v>2419.7937137778081</v>
      </c>
      <c r="AP9" s="113">
        <v>2538</v>
      </c>
      <c r="AQ9" s="113">
        <v>2538</v>
      </c>
      <c r="AR9" s="113">
        <v>2538</v>
      </c>
      <c r="AS9" s="113">
        <v>2538</v>
      </c>
      <c r="AT9" s="113">
        <v>2538</v>
      </c>
      <c r="AU9" s="113">
        <v>2538</v>
      </c>
      <c r="AV9" s="113">
        <v>2538</v>
      </c>
      <c r="AW9" s="113">
        <v>2538</v>
      </c>
      <c r="AX9" s="113">
        <v>2538</v>
      </c>
      <c r="AY9" s="113">
        <v>2538</v>
      </c>
    </row>
    <row r="10" spans="1:54">
      <c r="A10" s="114" t="s">
        <v>133</v>
      </c>
      <c r="B10" s="115">
        <v>1</v>
      </c>
      <c r="C10" s="102" t="s">
        <v>292</v>
      </c>
      <c r="E10" s="96">
        <v>0</v>
      </c>
      <c r="F10" s="96">
        <v>390.33376123234927</v>
      </c>
      <c r="G10" s="96">
        <v>80.102695763799744</v>
      </c>
      <c r="H10" s="96">
        <v>1152.8400000000001</v>
      </c>
      <c r="I10" s="96">
        <v>1143.2426957637997</v>
      </c>
      <c r="J10" s="96">
        <v>1063.1399999999999</v>
      </c>
      <c r="K10" s="96">
        <v>89.7</v>
      </c>
      <c r="L10" s="96">
        <v>1063.1399999999999</v>
      </c>
      <c r="M10" s="96">
        <v>219.7</v>
      </c>
      <c r="N10" s="96">
        <v>1152.8400000000001</v>
      </c>
      <c r="O10" s="96">
        <v>1152.8399999999999</v>
      </c>
      <c r="P10" s="96">
        <v>480.03376123234932</v>
      </c>
      <c r="Q10" s="96">
        <v>80.102695763799744</v>
      </c>
      <c r="R10" s="96">
        <v>1152.8400000000001</v>
      </c>
      <c r="S10" s="96">
        <v>1152.8399999999999</v>
      </c>
      <c r="T10" s="96">
        <v>933.14</v>
      </c>
      <c r="U10" s="96">
        <v>1152.8400000000001</v>
      </c>
      <c r="V10" s="96">
        <v>480.03376123234926</v>
      </c>
      <c r="W10" s="96">
        <v>1143.2426957637997</v>
      </c>
      <c r="X10" s="96">
        <v>390.33376123234927</v>
      </c>
      <c r="Y10" s="96">
        <v>1143.2426957637997</v>
      </c>
      <c r="Z10" s="96">
        <v>1152.8399999999999</v>
      </c>
      <c r="AA10" s="96">
        <v>210.10269576379977</v>
      </c>
      <c r="AB10" s="96">
        <v>390.33376123234927</v>
      </c>
      <c r="AC10" s="96">
        <v>219.70000000000005</v>
      </c>
      <c r="AD10" s="96">
        <v>260.33376123234927</v>
      </c>
      <c r="AE10" s="96">
        <v>219.70000000000005</v>
      </c>
      <c r="AF10" s="96">
        <v>480.03376123234926</v>
      </c>
      <c r="AG10" s="96">
        <v>89.7</v>
      </c>
      <c r="AH10" s="96">
        <v>1152.8400000000001</v>
      </c>
      <c r="AI10" s="96">
        <v>219.7</v>
      </c>
      <c r="AJ10" s="96">
        <v>1152.8400000000001</v>
      </c>
      <c r="AK10" s="96">
        <v>1152.8399999999999</v>
      </c>
      <c r="AL10" s="96">
        <v>390.33376123234927</v>
      </c>
      <c r="AM10" s="96">
        <v>210.10269576379974</v>
      </c>
      <c r="AN10" s="96">
        <v>1063.1399999999999</v>
      </c>
      <c r="AO10" s="96">
        <v>1152.8399999999999</v>
      </c>
      <c r="AP10" s="96">
        <v>480.03376123234932</v>
      </c>
      <c r="AQ10" s="96">
        <v>89.7</v>
      </c>
      <c r="AR10" s="96">
        <v>480.03376123234932</v>
      </c>
      <c r="AS10" s="96">
        <v>80.102695763799744</v>
      </c>
      <c r="AT10" s="96">
        <v>219.70000000000005</v>
      </c>
      <c r="AU10" s="96">
        <v>80.102695763799744</v>
      </c>
      <c r="AV10" s="96">
        <v>480.03376123234932</v>
      </c>
      <c r="AW10" s="96">
        <v>80.102695763799744</v>
      </c>
      <c r="AX10" s="96">
        <v>1063.1399999999999</v>
      </c>
      <c r="AY10" s="96">
        <v>1152.8399999999999</v>
      </c>
      <c r="AZ10" s="96">
        <v>390.33376123234927</v>
      </c>
    </row>
    <row r="11" spans="1:54">
      <c r="B11" s="115">
        <v>2</v>
      </c>
      <c r="C11" s="102" t="s">
        <v>292</v>
      </c>
      <c r="F11" s="96">
        <v>0</v>
      </c>
      <c r="G11" s="96">
        <v>672.80623876765071</v>
      </c>
      <c r="H11" s="96">
        <v>1072.7373042362003</v>
      </c>
      <c r="I11" s="96">
        <v>0</v>
      </c>
      <c r="J11" s="96">
        <v>9.5973042362002587</v>
      </c>
      <c r="K11" s="96">
        <v>89.7</v>
      </c>
      <c r="L11" s="96">
        <v>933.14</v>
      </c>
      <c r="M11" s="96">
        <v>89.7</v>
      </c>
      <c r="N11" s="96">
        <v>933.14</v>
      </c>
      <c r="Q11" s="96">
        <v>672.80623876765071</v>
      </c>
      <c r="R11" s="96">
        <v>1072.7373042362003</v>
      </c>
      <c r="W11" s="96">
        <v>672.80623876765071</v>
      </c>
      <c r="Y11" s="96">
        <v>89.7</v>
      </c>
      <c r="AB11" s="96">
        <v>942.7373042362002</v>
      </c>
      <c r="AC11" s="96">
        <v>672.80623876765071</v>
      </c>
      <c r="AD11" s="96">
        <v>933.14</v>
      </c>
      <c r="AE11" s="96">
        <v>892.50623876765076</v>
      </c>
      <c r="AF11" s="96">
        <v>933.14</v>
      </c>
      <c r="AG11" s="96">
        <v>672.80623876765071</v>
      </c>
      <c r="AH11" s="96">
        <v>0</v>
      </c>
      <c r="AJ11" s="96">
        <v>933.14</v>
      </c>
      <c r="AM11" s="96">
        <v>762.50623876765076</v>
      </c>
      <c r="AN11" s="96">
        <v>0</v>
      </c>
      <c r="AO11" s="96">
        <v>89.7</v>
      </c>
      <c r="AQ11" s="96">
        <v>672.80623876765071</v>
      </c>
      <c r="AR11" s="96">
        <v>933.14</v>
      </c>
      <c r="AS11" s="96">
        <v>672.80623876765071</v>
      </c>
      <c r="AT11" s="96">
        <v>130</v>
      </c>
      <c r="AU11" s="96">
        <v>0</v>
      </c>
      <c r="AV11" s="96">
        <v>9.5973042362002587</v>
      </c>
      <c r="AW11" s="96">
        <v>672.80623876765071</v>
      </c>
      <c r="AX11" s="96">
        <v>933.14</v>
      </c>
      <c r="AY11" s="96">
        <v>89.7</v>
      </c>
      <c r="BA11" s="96">
        <v>672.80623876765071</v>
      </c>
    </row>
    <row r="12" spans="1:54">
      <c r="B12" s="116">
        <v>3</v>
      </c>
      <c r="C12" s="102" t="s">
        <v>292</v>
      </c>
      <c r="V12" s="96">
        <v>89.7</v>
      </c>
      <c r="Y12" s="96">
        <v>9.5973042362002587</v>
      </c>
      <c r="Z12" s="96">
        <v>672.80623876765071</v>
      </c>
      <c r="AA12" s="96">
        <v>9.5973042362002587</v>
      </c>
      <c r="AD12" s="96">
        <v>89.7</v>
      </c>
      <c r="AG12" s="96">
        <v>0</v>
      </c>
      <c r="AI12" s="96">
        <v>933.14</v>
      </c>
      <c r="AJ12" s="96">
        <v>0</v>
      </c>
      <c r="AO12" s="96">
        <v>9.5973042362002587</v>
      </c>
      <c r="AS12" s="96">
        <v>130</v>
      </c>
      <c r="AU12" s="96">
        <v>9.5973042362002587</v>
      </c>
      <c r="AV12" s="96">
        <v>0</v>
      </c>
      <c r="AW12" s="96">
        <v>130</v>
      </c>
      <c r="AY12" s="96">
        <v>139.59730423620027</v>
      </c>
      <c r="BB12" s="96">
        <v>89.7</v>
      </c>
    </row>
    <row r="13" spans="1:54">
      <c r="B13" s="116">
        <v>4</v>
      </c>
      <c r="C13" s="102" t="s">
        <v>292</v>
      </c>
    </row>
    <row r="14" spans="1:54">
      <c r="A14" s="111" t="s">
        <v>134</v>
      </c>
      <c r="B14" s="117">
        <v>1</v>
      </c>
      <c r="C14" s="113" t="s">
        <v>292</v>
      </c>
      <c r="D14" s="113"/>
      <c r="E14" s="113">
        <f t="shared" ref="E14:AZ14" si="0">D$172*SUM(D$122:D$169)</f>
        <v>0</v>
      </c>
      <c r="F14" s="113">
        <f t="shared" si="0"/>
        <v>0</v>
      </c>
      <c r="G14" s="113">
        <f t="shared" si="0"/>
        <v>58.324871630295256</v>
      </c>
      <c r="H14" s="113">
        <f t="shared" si="0"/>
        <v>123.32937978177149</v>
      </c>
      <c r="I14" s="113">
        <f t="shared" si="0"/>
        <v>383.06945171019572</v>
      </c>
      <c r="J14" s="113">
        <f t="shared" si="0"/>
        <v>357.07078342748639</v>
      </c>
      <c r="K14" s="113">
        <f t="shared" si="0"/>
        <v>332.52629775391159</v>
      </c>
      <c r="L14" s="113">
        <f t="shared" si="0"/>
        <v>176.77102412466817</v>
      </c>
      <c r="M14" s="113">
        <f t="shared" si="0"/>
        <v>352.03681968754182</v>
      </c>
      <c r="N14" s="113">
        <f t="shared" si="0"/>
        <v>211.16731886397199</v>
      </c>
      <c r="O14" s="113">
        <f t="shared" si="0"/>
        <v>396.51067320478029</v>
      </c>
      <c r="P14" s="113">
        <f t="shared" si="0"/>
        <v>362.31817248290736</v>
      </c>
      <c r="Q14" s="113">
        <f t="shared" si="0"/>
        <v>248.2411890894723</v>
      </c>
      <c r="R14" s="113">
        <f t="shared" si="0"/>
        <v>196.87261938330164</v>
      </c>
      <c r="S14" s="113">
        <f t="shared" si="0"/>
        <v>365.91868510214897</v>
      </c>
      <c r="T14" s="113">
        <f t="shared" si="0"/>
        <v>338.03467123588854</v>
      </c>
      <c r="U14" s="113">
        <f t="shared" si="0"/>
        <v>286.59968475538813</v>
      </c>
      <c r="V14" s="113">
        <f t="shared" si="0"/>
        <v>247.2198406433551</v>
      </c>
      <c r="W14" s="113">
        <f t="shared" si="0"/>
        <v>133.59955809640613</v>
      </c>
      <c r="X14" s="113">
        <f t="shared" si="0"/>
        <v>271.3596196405648</v>
      </c>
      <c r="Y14" s="113">
        <f t="shared" si="0"/>
        <v>98.745092974315881</v>
      </c>
      <c r="Z14" s="113">
        <f t="shared" si="0"/>
        <v>220.88571508202108</v>
      </c>
      <c r="AA14" s="113">
        <f t="shared" si="0"/>
        <v>392.66350484798505</v>
      </c>
      <c r="AB14" s="113">
        <f t="shared" si="0"/>
        <v>269.97464722299014</v>
      </c>
      <c r="AC14" s="113">
        <f t="shared" si="0"/>
        <v>360.27383341552826</v>
      </c>
      <c r="AD14" s="113">
        <f t="shared" si="0"/>
        <v>357.05271176057448</v>
      </c>
      <c r="AE14" s="113">
        <f t="shared" si="0"/>
        <v>406.57266986269741</v>
      </c>
      <c r="AF14" s="113">
        <f t="shared" si="0"/>
        <v>423.79014727359288</v>
      </c>
      <c r="AG14" s="113">
        <f t="shared" si="0"/>
        <v>473.01387472181028</v>
      </c>
      <c r="AH14" s="113">
        <f t="shared" si="0"/>
        <v>384.44574067497189</v>
      </c>
      <c r="AI14" s="113">
        <f t="shared" si="0"/>
        <v>370.87291847248031</v>
      </c>
      <c r="AJ14" s="113">
        <f t="shared" si="0"/>
        <v>361.37194293073617</v>
      </c>
      <c r="AK14" s="113">
        <f t="shared" si="0"/>
        <v>491.45391005151521</v>
      </c>
      <c r="AL14" s="113">
        <f t="shared" si="0"/>
        <v>441.57863703606068</v>
      </c>
      <c r="AM14" s="113">
        <f t="shared" si="0"/>
        <v>303.82991755553775</v>
      </c>
      <c r="AN14" s="113">
        <f t="shared" si="0"/>
        <v>293.21116192944123</v>
      </c>
      <c r="AO14" s="113">
        <f t="shared" si="0"/>
        <v>292.40546335060884</v>
      </c>
      <c r="AP14" s="113">
        <f t="shared" si="0"/>
        <v>307.78203307456607</v>
      </c>
      <c r="AQ14" s="113">
        <f t="shared" si="0"/>
        <v>205.57554478249151</v>
      </c>
      <c r="AR14" s="113">
        <f t="shared" si="0"/>
        <v>171.73890971744879</v>
      </c>
      <c r="AS14" s="113">
        <f t="shared" si="0"/>
        <v>241.37800843250935</v>
      </c>
      <c r="AT14" s="113">
        <f t="shared" si="0"/>
        <v>144.37271449608255</v>
      </c>
      <c r="AU14" s="113">
        <f t="shared" si="0"/>
        <v>52.253250000000008</v>
      </c>
      <c r="AV14" s="113">
        <f t="shared" si="0"/>
        <v>13.403249999999996</v>
      </c>
      <c r="AW14" s="113">
        <f t="shared" si="0"/>
        <v>73.162180359435183</v>
      </c>
      <c r="AX14" s="113">
        <f t="shared" si="0"/>
        <v>147.45818494732072</v>
      </c>
      <c r="AY14" s="113">
        <f t="shared" si="0"/>
        <v>357.98201226794293</v>
      </c>
      <c r="AZ14" s="106">
        <f t="shared" si="0"/>
        <v>416.94849578744351</v>
      </c>
      <c r="BA14" s="103">
        <f>SUM($E14:$AZ14)</f>
        <v>12915.167133642168</v>
      </c>
    </row>
    <row r="15" spans="1:54">
      <c r="A15" s="118" t="s">
        <v>123</v>
      </c>
      <c r="B15" s="119">
        <v>1</v>
      </c>
      <c r="C15" s="120" t="s">
        <v>292</v>
      </c>
      <c r="D15" s="120">
        <v>0</v>
      </c>
      <c r="E15" s="120">
        <v>0</v>
      </c>
      <c r="F15" s="120">
        <v>194.41623876765087</v>
      </c>
      <c r="G15" s="120">
        <v>39.897304236200242</v>
      </c>
      <c r="H15" s="120">
        <v>574.20299999999997</v>
      </c>
      <c r="I15" s="120">
        <v>569.42280423620025</v>
      </c>
      <c r="J15" s="120">
        <v>529.52549999999997</v>
      </c>
      <c r="K15" s="120">
        <v>44.677499999999988</v>
      </c>
      <c r="L15" s="120">
        <v>529.52549999999997</v>
      </c>
      <c r="M15" s="120">
        <v>109.42749999999998</v>
      </c>
      <c r="N15" s="120">
        <v>574.20299999999997</v>
      </c>
      <c r="O15" s="120">
        <v>574.20299999999997</v>
      </c>
      <c r="P15" s="120">
        <v>239.09373876765085</v>
      </c>
      <c r="Q15" s="120">
        <v>39.897304236200242</v>
      </c>
      <c r="R15" s="120">
        <v>574.20299999999997</v>
      </c>
      <c r="S15" s="120">
        <v>574.20299999999997</v>
      </c>
      <c r="T15" s="120">
        <v>464.77549999999997</v>
      </c>
      <c r="U15" s="120">
        <v>574.20299999999997</v>
      </c>
      <c r="V15" s="120">
        <v>239.09373876765085</v>
      </c>
      <c r="W15" s="120">
        <v>569.42280423620025</v>
      </c>
      <c r="X15" s="120">
        <v>194.41623876765087</v>
      </c>
      <c r="Y15" s="120">
        <v>569.42280423620025</v>
      </c>
      <c r="Z15" s="120">
        <v>574.20299999999997</v>
      </c>
      <c r="AA15" s="120">
        <v>104.64730423620024</v>
      </c>
      <c r="AB15" s="120">
        <v>194.41623876765087</v>
      </c>
      <c r="AC15" s="120">
        <v>109.42749999999998</v>
      </c>
      <c r="AD15" s="120">
        <v>129.66623876765087</v>
      </c>
      <c r="AE15" s="120">
        <v>109.42749999999998</v>
      </c>
      <c r="AF15" s="120">
        <v>239.09373876765085</v>
      </c>
      <c r="AG15" s="120">
        <v>44.677499999999988</v>
      </c>
      <c r="AH15" s="120">
        <v>574.20299999999997</v>
      </c>
      <c r="AI15" s="120">
        <v>109.42749999999998</v>
      </c>
      <c r="AJ15" s="120">
        <v>574.20299999999997</v>
      </c>
      <c r="AK15" s="120">
        <v>574.20299999999997</v>
      </c>
      <c r="AL15" s="120">
        <v>194.41623876765087</v>
      </c>
      <c r="AM15" s="120">
        <v>104.64730423620024</v>
      </c>
      <c r="AN15" s="120">
        <v>529.52549999999997</v>
      </c>
      <c r="AO15" s="120">
        <v>574.20299999999997</v>
      </c>
      <c r="AP15" s="120">
        <v>239.09373876765085</v>
      </c>
      <c r="AQ15" s="120">
        <v>44.677499999999988</v>
      </c>
      <c r="AR15" s="120">
        <v>239.09373876765085</v>
      </c>
      <c r="AS15" s="120">
        <v>39.897304236200242</v>
      </c>
      <c r="AT15" s="120">
        <v>109.42749999999998</v>
      </c>
      <c r="AU15" s="120">
        <v>39.897304236200242</v>
      </c>
      <c r="AV15" s="120">
        <v>239.09373876765085</v>
      </c>
      <c r="AW15" s="120">
        <v>39.897304236200242</v>
      </c>
      <c r="AX15" s="120">
        <v>529.52549999999997</v>
      </c>
      <c r="AY15" s="120">
        <v>574.20299999999997</v>
      </c>
      <c r="AZ15" s="96">
        <v>194.41623876765087</v>
      </c>
    </row>
    <row r="16" spans="1:54">
      <c r="A16" s="106"/>
      <c r="B16" s="115">
        <v>2</v>
      </c>
      <c r="C16" s="105" t="s">
        <v>292</v>
      </c>
      <c r="D16" s="102"/>
      <c r="E16" s="106"/>
      <c r="F16" s="106">
        <v>0</v>
      </c>
      <c r="G16" s="106">
        <v>335.10926123234913</v>
      </c>
      <c r="H16" s="106">
        <v>534.30569576379969</v>
      </c>
      <c r="I16" s="106">
        <v>0</v>
      </c>
      <c r="J16" s="106">
        <v>4.7801957637997461</v>
      </c>
      <c r="K16" s="106">
        <v>44.677499999999988</v>
      </c>
      <c r="L16" s="106">
        <v>464.77549999999997</v>
      </c>
      <c r="M16" s="106">
        <v>44.677499999999988</v>
      </c>
      <c r="N16" s="106">
        <v>464.77549999999997</v>
      </c>
      <c r="O16" s="106"/>
      <c r="P16" s="106"/>
      <c r="Q16" s="106">
        <v>335.10926123234913</v>
      </c>
      <c r="R16" s="106">
        <v>534.30569576379969</v>
      </c>
      <c r="S16" s="106"/>
      <c r="T16" s="106"/>
      <c r="U16" s="106"/>
      <c r="V16" s="106"/>
      <c r="W16" s="106">
        <v>335.10926123234913</v>
      </c>
      <c r="X16" s="106"/>
      <c r="Y16" s="106">
        <v>44.677499999999988</v>
      </c>
      <c r="Z16" s="106"/>
      <c r="AA16" s="106"/>
      <c r="AB16" s="106">
        <v>469.55569576379969</v>
      </c>
      <c r="AC16" s="106">
        <v>335.10926123234913</v>
      </c>
      <c r="AD16" s="106">
        <v>464.77549999999997</v>
      </c>
      <c r="AE16" s="106">
        <v>444.53676123234914</v>
      </c>
      <c r="AF16" s="106">
        <v>464.77549999999997</v>
      </c>
      <c r="AG16" s="106">
        <v>335.10926123234913</v>
      </c>
      <c r="AH16" s="106">
        <v>0</v>
      </c>
      <c r="AI16" s="106"/>
      <c r="AJ16" s="106">
        <v>464.77549999999997</v>
      </c>
      <c r="AK16" s="106"/>
      <c r="AL16" s="106"/>
      <c r="AM16" s="106">
        <v>379.78676123234914</v>
      </c>
      <c r="AN16" s="106">
        <v>0</v>
      </c>
      <c r="AO16" s="106">
        <v>44.677499999999988</v>
      </c>
      <c r="AP16" s="106"/>
      <c r="AQ16" s="106">
        <v>335.10926123234913</v>
      </c>
      <c r="AR16" s="106">
        <v>464.77549999999997</v>
      </c>
      <c r="AS16" s="106">
        <v>335.10926123234913</v>
      </c>
      <c r="AT16" s="106">
        <v>64.75</v>
      </c>
      <c r="AU16" s="106">
        <v>0</v>
      </c>
      <c r="AV16" s="106">
        <v>4.7801957637997461</v>
      </c>
      <c r="AW16" s="106">
        <v>335.10926123234913</v>
      </c>
      <c r="AX16" s="106">
        <v>464.77549999999997</v>
      </c>
      <c r="AY16" s="106">
        <v>44.677499999999988</v>
      </c>
      <c r="BA16" s="96">
        <v>335.10926123234913</v>
      </c>
    </row>
    <row r="17" spans="1:54">
      <c r="A17" s="106"/>
      <c r="B17" s="115">
        <v>3</v>
      </c>
      <c r="C17" s="105" t="s">
        <v>292</v>
      </c>
      <c r="D17" s="102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>
        <v>44.677499999999988</v>
      </c>
      <c r="W17" s="106"/>
      <c r="X17" s="106"/>
      <c r="Y17" s="106">
        <v>4.7801957637997461</v>
      </c>
      <c r="Z17" s="106">
        <v>335.10926123234913</v>
      </c>
      <c r="AA17" s="106">
        <v>4.7801957637997461</v>
      </c>
      <c r="AB17" s="106"/>
      <c r="AC17" s="106"/>
      <c r="AD17" s="106">
        <v>44.677499999999988</v>
      </c>
      <c r="AE17" s="106"/>
      <c r="AF17" s="106"/>
      <c r="AG17" s="106">
        <v>0</v>
      </c>
      <c r="AH17" s="106"/>
      <c r="AI17" s="106">
        <v>464.77549999999997</v>
      </c>
      <c r="AJ17" s="106">
        <v>0</v>
      </c>
      <c r="AK17" s="106"/>
      <c r="AL17" s="106"/>
      <c r="AM17" s="106"/>
      <c r="AN17" s="106"/>
      <c r="AO17" s="106">
        <v>4.7801957637997461</v>
      </c>
      <c r="AP17" s="106"/>
      <c r="AQ17" s="106"/>
      <c r="AR17" s="106"/>
      <c r="AS17" s="106">
        <v>64.75</v>
      </c>
      <c r="AT17" s="106"/>
      <c r="AU17" s="106">
        <v>4.7801957637997461</v>
      </c>
      <c r="AV17" s="106">
        <v>0</v>
      </c>
      <c r="AW17" s="106">
        <v>64.75</v>
      </c>
      <c r="AX17" s="106"/>
      <c r="AY17" s="106">
        <v>69.530195763799753</v>
      </c>
      <c r="BB17" s="96">
        <v>44.677499999999988</v>
      </c>
    </row>
    <row r="18" spans="1:54">
      <c r="A18" s="121"/>
      <c r="B18" s="112">
        <v>4</v>
      </c>
      <c r="C18" s="121" t="s">
        <v>292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</row>
    <row r="20" spans="1:54">
      <c r="A20" s="98" t="s">
        <v>293</v>
      </c>
    </row>
    <row r="21" spans="1:54">
      <c r="A21" s="122" t="s">
        <v>125</v>
      </c>
      <c r="B21" s="119">
        <v>1</v>
      </c>
      <c r="C21" s="120" t="s">
        <v>292</v>
      </c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</row>
    <row r="22" spans="1:54">
      <c r="A22" s="105"/>
      <c r="B22" s="116">
        <v>2</v>
      </c>
      <c r="C22" s="106" t="s">
        <v>292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</row>
    <row r="23" spans="1:54">
      <c r="A23" s="105"/>
      <c r="B23" s="123">
        <v>3</v>
      </c>
      <c r="C23" s="106" t="s">
        <v>292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</row>
    <row r="24" spans="1:54">
      <c r="A24" s="124"/>
      <c r="B24" s="125">
        <v>4</v>
      </c>
      <c r="C24" s="124" t="s">
        <v>292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  <c r="AM24" s="121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1">
        <v>0</v>
      </c>
      <c r="AU24" s="121">
        <v>0</v>
      </c>
      <c r="AV24" s="121">
        <v>0</v>
      </c>
      <c r="AW24" s="121">
        <v>0</v>
      </c>
      <c r="AX24" s="121">
        <v>0</v>
      </c>
      <c r="AY24" s="121">
        <v>0</v>
      </c>
    </row>
    <row r="25" spans="1:54">
      <c r="A25" s="122" t="s">
        <v>133</v>
      </c>
      <c r="B25" s="119">
        <v>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</row>
    <row r="26" spans="1:54">
      <c r="A26" s="105"/>
      <c r="B26" s="115">
        <v>2</v>
      </c>
      <c r="C26" s="105" t="s">
        <v>292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</row>
    <row r="27" spans="1:54">
      <c r="A27" s="105"/>
      <c r="B27" s="116">
        <v>3</v>
      </c>
      <c r="C27" s="105" t="s">
        <v>292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</row>
    <row r="28" spans="1:54">
      <c r="A28" s="105"/>
      <c r="B28" s="116">
        <v>4</v>
      </c>
      <c r="C28" s="105" t="s">
        <v>292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</row>
    <row r="29" spans="1:54">
      <c r="A29" s="105"/>
      <c r="B29" s="123">
        <v>5</v>
      </c>
      <c r="C29" s="105" t="s">
        <v>292</v>
      </c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</row>
    <row r="30" spans="1:54">
      <c r="A30" s="105"/>
      <c r="B30" s="123">
        <v>6</v>
      </c>
      <c r="C30" s="105" t="s">
        <v>292</v>
      </c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</row>
    <row r="31" spans="1:54">
      <c r="A31" s="105"/>
      <c r="B31" s="126">
        <v>7</v>
      </c>
      <c r="C31" s="105" t="s">
        <v>292</v>
      </c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</row>
    <row r="32" spans="1:54">
      <c r="A32" s="124"/>
      <c r="B32" s="125">
        <v>8</v>
      </c>
      <c r="C32" s="124" t="s">
        <v>292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</row>
    <row r="33" spans="1:51">
      <c r="A33" s="127" t="s">
        <v>134</v>
      </c>
      <c r="B33" s="115">
        <v>1</v>
      </c>
      <c r="C33" s="105" t="s">
        <v>292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</row>
    <row r="34" spans="1:51">
      <c r="A34" s="105"/>
      <c r="B34" s="115">
        <v>2</v>
      </c>
      <c r="C34" s="105" t="s">
        <v>292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</row>
    <row r="35" spans="1:51">
      <c r="A35" s="105"/>
      <c r="B35" s="115">
        <v>3</v>
      </c>
      <c r="C35" s="105" t="s">
        <v>292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</row>
    <row r="36" spans="1:51">
      <c r="A36" s="105"/>
      <c r="B36" s="116">
        <v>4</v>
      </c>
      <c r="C36" s="105" t="s">
        <v>292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</row>
    <row r="37" spans="1:51">
      <c r="A37" s="105"/>
      <c r="B37" s="116">
        <v>5</v>
      </c>
      <c r="C37" s="105" t="s">
        <v>292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</row>
    <row r="38" spans="1:51">
      <c r="A38" s="105"/>
      <c r="B38" s="116">
        <v>6</v>
      </c>
      <c r="C38" s="105" t="s">
        <v>292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</row>
    <row r="39" spans="1:51">
      <c r="A39" s="105"/>
      <c r="B39" s="123">
        <v>7</v>
      </c>
      <c r="C39" s="105" t="s">
        <v>292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</row>
    <row r="40" spans="1:51">
      <c r="A40" s="105"/>
      <c r="B40" s="123">
        <v>8</v>
      </c>
      <c r="C40" s="105" t="s">
        <v>292</v>
      </c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</row>
    <row r="41" spans="1:51">
      <c r="A41" s="105"/>
      <c r="B41" s="123">
        <v>9</v>
      </c>
      <c r="C41" s="105" t="s">
        <v>292</v>
      </c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</row>
    <row r="42" spans="1:51">
      <c r="A42" s="105"/>
      <c r="B42" s="126">
        <v>10</v>
      </c>
      <c r="C42" s="105" t="s">
        <v>292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</row>
    <row r="43" spans="1:51">
      <c r="A43" s="105"/>
      <c r="B43" s="126">
        <v>11</v>
      </c>
      <c r="C43" s="105" t="s">
        <v>292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</row>
    <row r="44" spans="1:51">
      <c r="A44" s="105"/>
      <c r="B44" s="126">
        <v>12</v>
      </c>
      <c r="C44" s="124" t="s">
        <v>292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</row>
    <row r="45" spans="1:51">
      <c r="A45" s="122" t="s">
        <v>123</v>
      </c>
      <c r="B45" s="119">
        <v>1</v>
      </c>
      <c r="C45" s="105" t="s">
        <v>292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</row>
    <row r="46" spans="1:51">
      <c r="A46" s="105"/>
      <c r="B46" s="115">
        <v>2</v>
      </c>
      <c r="C46" s="105" t="s">
        <v>292</v>
      </c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</row>
    <row r="47" spans="1:51">
      <c r="A47" s="105"/>
      <c r="B47" s="115">
        <v>3</v>
      </c>
      <c r="C47" s="105" t="s">
        <v>292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</row>
    <row r="48" spans="1:51">
      <c r="A48" s="105"/>
      <c r="B48" s="115">
        <v>4</v>
      </c>
      <c r="C48" s="105" t="s">
        <v>292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</row>
    <row r="49" spans="1:51">
      <c r="A49" s="105"/>
      <c r="B49" s="115">
        <v>5</v>
      </c>
      <c r="C49" s="105" t="s">
        <v>292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</row>
    <row r="50" spans="1:51">
      <c r="A50" s="105"/>
      <c r="B50" s="115">
        <v>6</v>
      </c>
      <c r="C50" s="105" t="s">
        <v>292</v>
      </c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</row>
    <row r="51" spans="1:51">
      <c r="A51" s="105"/>
      <c r="B51" s="115">
        <v>7</v>
      </c>
      <c r="C51" s="105" t="s">
        <v>292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</row>
    <row r="52" spans="1:51">
      <c r="A52" s="105"/>
      <c r="B52" s="115">
        <v>8</v>
      </c>
      <c r="C52" s="105" t="s">
        <v>292</v>
      </c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</row>
    <row r="53" spans="1:51">
      <c r="A53" s="105"/>
      <c r="B53" s="115">
        <v>9</v>
      </c>
      <c r="C53" s="105" t="s">
        <v>292</v>
      </c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</row>
    <row r="54" spans="1:51">
      <c r="A54" s="105"/>
      <c r="B54" s="115">
        <v>10</v>
      </c>
      <c r="C54" s="105" t="s">
        <v>292</v>
      </c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</row>
    <row r="55" spans="1:51">
      <c r="A55" s="105"/>
      <c r="B55" s="115">
        <v>11</v>
      </c>
      <c r="C55" s="105" t="s">
        <v>292</v>
      </c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</row>
    <row r="56" spans="1:51">
      <c r="A56" s="105"/>
      <c r="B56" s="115">
        <v>12</v>
      </c>
      <c r="C56" s="105" t="s">
        <v>292</v>
      </c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</row>
    <row r="57" spans="1:51">
      <c r="A57" s="105"/>
      <c r="B57" s="116">
        <v>13</v>
      </c>
      <c r="C57" s="105" t="s">
        <v>292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</row>
    <row r="58" spans="1:51">
      <c r="A58" s="105"/>
      <c r="B58" s="116">
        <v>14</v>
      </c>
      <c r="C58" s="105" t="s">
        <v>292</v>
      </c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</row>
    <row r="59" spans="1:51">
      <c r="A59" s="105"/>
      <c r="B59" s="116">
        <v>15</v>
      </c>
      <c r="C59" s="105" t="s">
        <v>292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</row>
    <row r="60" spans="1:51">
      <c r="A60" s="105"/>
      <c r="B60" s="116">
        <v>16</v>
      </c>
      <c r="C60" s="105" t="s">
        <v>292</v>
      </c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</row>
    <row r="61" spans="1:51">
      <c r="A61" s="105"/>
      <c r="B61" s="116">
        <v>17</v>
      </c>
      <c r="C61" s="105" t="s">
        <v>292</v>
      </c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</row>
    <row r="62" spans="1:51">
      <c r="A62" s="105"/>
      <c r="B62" s="116">
        <v>18</v>
      </c>
      <c r="C62" s="105" t="s">
        <v>292</v>
      </c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</row>
    <row r="63" spans="1:51">
      <c r="A63" s="105"/>
      <c r="B63" s="116">
        <v>19</v>
      </c>
      <c r="C63" s="105" t="s">
        <v>292</v>
      </c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</row>
    <row r="64" spans="1:51">
      <c r="A64" s="105"/>
      <c r="B64" s="116">
        <v>20</v>
      </c>
      <c r="C64" s="105" t="s">
        <v>292</v>
      </c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</row>
    <row r="65" spans="1:51">
      <c r="A65" s="105"/>
      <c r="B65" s="116">
        <v>21</v>
      </c>
      <c r="C65" s="105" t="s">
        <v>292</v>
      </c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</row>
    <row r="66" spans="1:51">
      <c r="A66" s="105"/>
      <c r="B66" s="116">
        <v>22</v>
      </c>
      <c r="C66" s="105" t="s">
        <v>292</v>
      </c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</row>
    <row r="67" spans="1:51">
      <c r="A67" s="105"/>
      <c r="B67" s="116">
        <v>23</v>
      </c>
      <c r="C67" s="105" t="s">
        <v>292</v>
      </c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</row>
    <row r="68" spans="1:51">
      <c r="A68" s="105"/>
      <c r="B68" s="116">
        <v>24</v>
      </c>
      <c r="C68" s="105" t="s">
        <v>292</v>
      </c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</row>
    <row r="69" spans="1:51">
      <c r="A69" s="105"/>
      <c r="B69" s="123">
        <v>25</v>
      </c>
      <c r="C69" s="105" t="s">
        <v>292</v>
      </c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</row>
    <row r="70" spans="1:51">
      <c r="A70" s="105"/>
      <c r="B70" s="123">
        <v>26</v>
      </c>
      <c r="C70" s="105" t="s">
        <v>292</v>
      </c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</row>
    <row r="71" spans="1:51">
      <c r="A71" s="105"/>
      <c r="B71" s="123">
        <v>27</v>
      </c>
      <c r="C71" s="105" t="s">
        <v>292</v>
      </c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</row>
    <row r="72" spans="1:51">
      <c r="A72" s="105"/>
      <c r="B72" s="123">
        <v>28</v>
      </c>
      <c r="C72" s="105" t="s">
        <v>292</v>
      </c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</row>
    <row r="73" spans="1:51">
      <c r="A73" s="105"/>
      <c r="B73" s="123">
        <v>29</v>
      </c>
      <c r="C73" s="105" t="s">
        <v>292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</row>
    <row r="74" spans="1:51">
      <c r="A74" s="105"/>
      <c r="B74" s="123">
        <v>30</v>
      </c>
      <c r="C74" s="105" t="s">
        <v>292</v>
      </c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</row>
    <row r="75" spans="1:51">
      <c r="A75" s="105"/>
      <c r="B75" s="123">
        <v>31</v>
      </c>
      <c r="C75" s="105" t="s">
        <v>292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</row>
    <row r="76" spans="1:51">
      <c r="A76" s="105"/>
      <c r="B76" s="123">
        <v>32</v>
      </c>
      <c r="C76" s="105" t="s">
        <v>292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</row>
    <row r="77" spans="1:51">
      <c r="A77" s="105"/>
      <c r="B77" s="123">
        <v>33</v>
      </c>
      <c r="C77" s="105" t="s">
        <v>292</v>
      </c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</row>
    <row r="78" spans="1:51">
      <c r="A78" s="105"/>
      <c r="B78" s="123">
        <v>34</v>
      </c>
      <c r="C78" s="105" t="s">
        <v>292</v>
      </c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</row>
    <row r="79" spans="1:51">
      <c r="A79" s="105"/>
      <c r="B79" s="123">
        <v>35</v>
      </c>
      <c r="C79" s="105" t="s">
        <v>292</v>
      </c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</row>
    <row r="80" spans="1:51">
      <c r="A80" s="105"/>
      <c r="B80" s="123">
        <v>36</v>
      </c>
      <c r="C80" s="105" t="s">
        <v>292</v>
      </c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</row>
    <row r="81" spans="1:52">
      <c r="A81" s="105"/>
      <c r="B81" s="126">
        <v>37</v>
      </c>
      <c r="C81" s="105" t="s">
        <v>292</v>
      </c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</row>
    <row r="82" spans="1:52">
      <c r="A82" s="105"/>
      <c r="B82" s="126">
        <v>38</v>
      </c>
      <c r="C82" s="105" t="s">
        <v>292</v>
      </c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</row>
    <row r="83" spans="1:52">
      <c r="A83" s="105"/>
      <c r="B83" s="126">
        <v>39</v>
      </c>
      <c r="C83" s="105" t="s">
        <v>292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</row>
    <row r="84" spans="1:52">
      <c r="A84" s="105"/>
      <c r="B84" s="126">
        <v>40</v>
      </c>
      <c r="C84" s="105" t="s">
        <v>292</v>
      </c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</row>
    <row r="85" spans="1:52">
      <c r="A85" s="105"/>
      <c r="B85" s="126">
        <v>41</v>
      </c>
      <c r="C85" s="105" t="s">
        <v>292</v>
      </c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</row>
    <row r="86" spans="1:52">
      <c r="A86" s="105"/>
      <c r="B86" s="126">
        <v>42</v>
      </c>
      <c r="C86" s="105" t="s">
        <v>292</v>
      </c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</row>
    <row r="87" spans="1:52">
      <c r="A87" s="105"/>
      <c r="B87" s="126">
        <v>43</v>
      </c>
      <c r="C87" s="105" t="s">
        <v>292</v>
      </c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</row>
    <row r="88" spans="1:52">
      <c r="A88" s="105"/>
      <c r="B88" s="126">
        <v>44</v>
      </c>
      <c r="C88" s="105" t="s">
        <v>292</v>
      </c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</row>
    <row r="89" spans="1:52">
      <c r="A89" s="105"/>
      <c r="B89" s="126">
        <v>45</v>
      </c>
      <c r="C89" s="105" t="s">
        <v>292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</row>
    <row r="90" spans="1:52">
      <c r="A90" s="105"/>
      <c r="B90" s="126">
        <v>46</v>
      </c>
      <c r="C90" s="105" t="s">
        <v>292</v>
      </c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</row>
    <row r="91" spans="1:52">
      <c r="A91" s="105"/>
      <c r="B91" s="126">
        <v>47</v>
      </c>
      <c r="C91" s="105" t="s">
        <v>292</v>
      </c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</row>
    <row r="92" spans="1:52">
      <c r="A92" s="124"/>
      <c r="B92" s="125">
        <v>48</v>
      </c>
      <c r="C92" s="124" t="s">
        <v>292</v>
      </c>
      <c r="D92" s="121">
        <v>0</v>
      </c>
      <c r="E92" s="121">
        <v>0</v>
      </c>
      <c r="F92" s="121">
        <v>0</v>
      </c>
      <c r="G92" s="121">
        <v>0</v>
      </c>
      <c r="H92" s="121">
        <v>0</v>
      </c>
      <c r="I92" s="121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  <c r="AM92" s="121">
        <v>0</v>
      </c>
      <c r="AN92" s="121">
        <v>0</v>
      </c>
      <c r="AO92" s="121">
        <v>0</v>
      </c>
      <c r="AP92" s="121">
        <v>0</v>
      </c>
      <c r="AQ92" s="121">
        <v>0</v>
      </c>
      <c r="AR92" s="121">
        <v>0</v>
      </c>
      <c r="AS92" s="121">
        <v>0</v>
      </c>
      <c r="AT92" s="121">
        <v>0</v>
      </c>
      <c r="AU92" s="121">
        <v>0</v>
      </c>
      <c r="AV92" s="121">
        <v>0</v>
      </c>
      <c r="AW92" s="121">
        <v>0</v>
      </c>
      <c r="AX92" s="121">
        <v>0</v>
      </c>
      <c r="AY92" s="121">
        <v>0</v>
      </c>
      <c r="AZ92" s="103">
        <f>SUM(D21:AY92)</f>
        <v>0</v>
      </c>
    </row>
    <row r="94" spans="1:52">
      <c r="A94" s="98" t="s">
        <v>294</v>
      </c>
      <c r="B94" s="102"/>
      <c r="C94" s="102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</row>
    <row r="95" spans="1:52">
      <c r="A95" s="122" t="s">
        <v>125</v>
      </c>
      <c r="B95" s="119">
        <v>1</v>
      </c>
      <c r="C95" s="120"/>
      <c r="D95" s="106">
        <v>2538</v>
      </c>
      <c r="E95" s="106">
        <v>2538</v>
      </c>
      <c r="F95" s="106">
        <v>2398.8581985365258</v>
      </c>
      <c r="G95" s="106">
        <v>2538</v>
      </c>
      <c r="H95" s="106">
        <v>2538</v>
      </c>
      <c r="I95" s="106">
        <v>2538</v>
      </c>
      <c r="J95" s="106">
        <v>2538</v>
      </c>
      <c r="K95" s="106">
        <v>2538</v>
      </c>
      <c r="L95" s="106">
        <v>2538</v>
      </c>
      <c r="M95" s="106">
        <v>2538</v>
      </c>
      <c r="N95" s="106">
        <v>2538</v>
      </c>
      <c r="O95" s="106">
        <v>2538</v>
      </c>
      <c r="P95" s="106">
        <v>2538</v>
      </c>
      <c r="Q95" s="106">
        <v>2538</v>
      </c>
      <c r="R95" s="106">
        <v>2538</v>
      </c>
      <c r="S95" s="106">
        <v>2479.8363163501936</v>
      </c>
      <c r="T95" s="106">
        <v>2480.5981963367935</v>
      </c>
      <c r="U95" s="106">
        <v>2538</v>
      </c>
      <c r="V95" s="106">
        <v>2538</v>
      </c>
      <c r="W95" s="106">
        <v>2538</v>
      </c>
      <c r="X95" s="106">
        <v>2538</v>
      </c>
      <c r="Y95" s="106">
        <v>2538</v>
      </c>
      <c r="Z95" s="106">
        <v>2538</v>
      </c>
      <c r="AA95" s="106">
        <v>2538</v>
      </c>
      <c r="AB95" s="106">
        <v>2538</v>
      </c>
      <c r="AC95" s="106">
        <v>2538</v>
      </c>
      <c r="AD95" s="106">
        <v>2538</v>
      </c>
      <c r="AE95" s="106">
        <v>2538</v>
      </c>
      <c r="AF95" s="106">
        <v>2538</v>
      </c>
      <c r="AG95" s="106">
        <v>2538</v>
      </c>
      <c r="AH95" s="106">
        <v>2538</v>
      </c>
      <c r="AI95" s="106">
        <v>2538</v>
      </c>
      <c r="AJ95" s="106">
        <v>2538</v>
      </c>
      <c r="AK95" s="106">
        <v>2538</v>
      </c>
      <c r="AL95" s="106">
        <v>2538</v>
      </c>
      <c r="AM95" s="106">
        <v>2538</v>
      </c>
      <c r="AN95" s="106">
        <v>2419.2348964555017</v>
      </c>
      <c r="AO95" s="106">
        <v>2419.7937137778081</v>
      </c>
      <c r="AP95" s="106">
        <v>2538</v>
      </c>
      <c r="AQ95" s="106">
        <v>2538</v>
      </c>
      <c r="AR95" s="106">
        <v>2538</v>
      </c>
      <c r="AS95" s="106">
        <v>2538</v>
      </c>
      <c r="AT95" s="106">
        <v>2538</v>
      </c>
      <c r="AU95" s="106">
        <v>2538</v>
      </c>
      <c r="AV95" s="106">
        <v>2538</v>
      </c>
      <c r="AW95" s="106">
        <v>2538</v>
      </c>
      <c r="AX95" s="106">
        <v>2538</v>
      </c>
      <c r="AY95" s="106">
        <v>2538</v>
      </c>
    </row>
    <row r="96" spans="1:52">
      <c r="A96" s="105"/>
      <c r="B96" s="116">
        <v>2</v>
      </c>
      <c r="C96" s="106"/>
      <c r="D96" s="106">
        <v>0</v>
      </c>
      <c r="E96" s="106">
        <v>2424</v>
      </c>
      <c r="F96" s="106">
        <v>2538</v>
      </c>
      <c r="G96" s="106">
        <v>2398.8581985365258</v>
      </c>
      <c r="H96" s="106">
        <v>2538</v>
      </c>
      <c r="I96" s="106">
        <v>2538</v>
      </c>
      <c r="J96" s="106">
        <v>2538</v>
      </c>
      <c r="K96" s="106">
        <v>2538</v>
      </c>
      <c r="L96" s="106">
        <v>2538</v>
      </c>
      <c r="M96" s="106">
        <v>2538</v>
      </c>
      <c r="N96" s="106">
        <v>2538</v>
      </c>
      <c r="O96" s="106">
        <v>2538</v>
      </c>
      <c r="P96" s="106">
        <v>2538</v>
      </c>
      <c r="Q96" s="106">
        <v>2538</v>
      </c>
      <c r="R96" s="106">
        <v>2538</v>
      </c>
      <c r="S96" s="106">
        <v>2538</v>
      </c>
      <c r="T96" s="106">
        <v>2479.8363163501936</v>
      </c>
      <c r="U96" s="106">
        <v>2480.5981963367935</v>
      </c>
      <c r="V96" s="106">
        <v>2538</v>
      </c>
      <c r="W96" s="106">
        <v>2538</v>
      </c>
      <c r="X96" s="106">
        <v>2538</v>
      </c>
      <c r="Y96" s="106">
        <v>2538</v>
      </c>
      <c r="Z96" s="106">
        <v>2538</v>
      </c>
      <c r="AA96" s="106">
        <v>2538</v>
      </c>
      <c r="AB96" s="106">
        <v>2538</v>
      </c>
      <c r="AC96" s="106">
        <v>2538</v>
      </c>
      <c r="AD96" s="106">
        <v>2538</v>
      </c>
      <c r="AE96" s="106">
        <v>2538</v>
      </c>
      <c r="AF96" s="106">
        <v>2538</v>
      </c>
      <c r="AG96" s="106">
        <v>2538</v>
      </c>
      <c r="AH96" s="106">
        <v>2538</v>
      </c>
      <c r="AI96" s="106">
        <v>2538</v>
      </c>
      <c r="AJ96" s="106">
        <v>2538</v>
      </c>
      <c r="AK96" s="106">
        <v>2538</v>
      </c>
      <c r="AL96" s="106">
        <v>2538</v>
      </c>
      <c r="AM96" s="106">
        <v>2538</v>
      </c>
      <c r="AN96" s="106">
        <v>2538</v>
      </c>
      <c r="AO96" s="106">
        <v>2419.2348964555017</v>
      </c>
      <c r="AP96" s="106">
        <v>2419.7937137778081</v>
      </c>
      <c r="AQ96" s="106">
        <v>2538</v>
      </c>
      <c r="AR96" s="106">
        <v>2538</v>
      </c>
      <c r="AS96" s="106">
        <v>2538</v>
      </c>
      <c r="AT96" s="106">
        <v>2538</v>
      </c>
      <c r="AU96" s="106">
        <v>2538</v>
      </c>
      <c r="AV96" s="106">
        <v>2538</v>
      </c>
      <c r="AW96" s="106">
        <v>2538</v>
      </c>
      <c r="AX96" s="106">
        <v>2538</v>
      </c>
      <c r="AY96" s="106">
        <v>2538</v>
      </c>
    </row>
    <row r="97" spans="1:52">
      <c r="A97" s="105"/>
      <c r="B97" s="123">
        <v>3</v>
      </c>
      <c r="C97" s="106"/>
      <c r="D97" s="106">
        <v>0</v>
      </c>
      <c r="E97" s="106">
        <v>0</v>
      </c>
      <c r="F97" s="106">
        <v>2297</v>
      </c>
      <c r="G97" s="106">
        <v>2538</v>
      </c>
      <c r="H97" s="106">
        <v>2398.8581985365258</v>
      </c>
      <c r="I97" s="106">
        <v>2538</v>
      </c>
      <c r="J97" s="106">
        <v>2538</v>
      </c>
      <c r="K97" s="106">
        <v>2538</v>
      </c>
      <c r="L97" s="106">
        <v>2538</v>
      </c>
      <c r="M97" s="106">
        <v>2538</v>
      </c>
      <c r="N97" s="106">
        <v>2538</v>
      </c>
      <c r="O97" s="106">
        <v>2538</v>
      </c>
      <c r="P97" s="106">
        <v>2538</v>
      </c>
      <c r="Q97" s="106">
        <v>2538</v>
      </c>
      <c r="R97" s="106">
        <v>2538</v>
      </c>
      <c r="S97" s="106">
        <v>2538</v>
      </c>
      <c r="T97" s="106">
        <v>2538</v>
      </c>
      <c r="U97" s="106">
        <v>2479.8363163501936</v>
      </c>
      <c r="V97" s="106">
        <v>2480.5981963367935</v>
      </c>
      <c r="W97" s="106">
        <v>2538</v>
      </c>
      <c r="X97" s="106">
        <v>2538</v>
      </c>
      <c r="Y97" s="106">
        <v>2538</v>
      </c>
      <c r="Z97" s="106">
        <v>2538</v>
      </c>
      <c r="AA97" s="106">
        <v>2538</v>
      </c>
      <c r="AB97" s="106">
        <v>2538</v>
      </c>
      <c r="AC97" s="106">
        <v>2538</v>
      </c>
      <c r="AD97" s="106">
        <v>2538</v>
      </c>
      <c r="AE97" s="106">
        <v>2538</v>
      </c>
      <c r="AF97" s="106">
        <v>2538</v>
      </c>
      <c r="AG97" s="106">
        <v>2538</v>
      </c>
      <c r="AH97" s="106">
        <v>2538</v>
      </c>
      <c r="AI97" s="106">
        <v>2538</v>
      </c>
      <c r="AJ97" s="106">
        <v>2538</v>
      </c>
      <c r="AK97" s="106">
        <v>2538</v>
      </c>
      <c r="AL97" s="106">
        <v>2538</v>
      </c>
      <c r="AM97" s="106">
        <v>2538</v>
      </c>
      <c r="AN97" s="106">
        <v>2538</v>
      </c>
      <c r="AO97" s="106">
        <v>2538</v>
      </c>
      <c r="AP97" s="106">
        <v>2419.2348964555017</v>
      </c>
      <c r="AQ97" s="106">
        <v>2419.7937137778081</v>
      </c>
      <c r="AR97" s="106">
        <v>2538</v>
      </c>
      <c r="AS97" s="106">
        <v>2538</v>
      </c>
      <c r="AT97" s="106">
        <v>2538</v>
      </c>
      <c r="AU97" s="106">
        <v>2538</v>
      </c>
      <c r="AV97" s="106">
        <v>2538</v>
      </c>
      <c r="AW97" s="106">
        <v>2538</v>
      </c>
      <c r="AX97" s="106">
        <v>2538</v>
      </c>
      <c r="AY97" s="106">
        <v>2538</v>
      </c>
    </row>
    <row r="98" spans="1:52">
      <c r="A98" s="105"/>
      <c r="B98" s="126">
        <v>4</v>
      </c>
      <c r="C98" s="102"/>
      <c r="D98" s="106">
        <v>0</v>
      </c>
      <c r="E98" s="106">
        <v>0</v>
      </c>
      <c r="F98" s="106">
        <v>0</v>
      </c>
      <c r="G98" s="106">
        <v>2185</v>
      </c>
      <c r="H98" s="106">
        <v>2538</v>
      </c>
      <c r="I98" s="106">
        <v>2398.8581985365258</v>
      </c>
      <c r="J98" s="106">
        <v>2538</v>
      </c>
      <c r="K98" s="106">
        <v>2538</v>
      </c>
      <c r="L98" s="106">
        <v>2538</v>
      </c>
      <c r="M98" s="106">
        <v>2538</v>
      </c>
      <c r="N98" s="106">
        <v>2538</v>
      </c>
      <c r="O98" s="106">
        <v>2538</v>
      </c>
      <c r="P98" s="106">
        <v>2538</v>
      </c>
      <c r="Q98" s="106">
        <v>2538</v>
      </c>
      <c r="R98" s="106">
        <v>2538</v>
      </c>
      <c r="S98" s="106">
        <v>2538</v>
      </c>
      <c r="T98" s="106">
        <v>2538</v>
      </c>
      <c r="U98" s="106">
        <v>2538</v>
      </c>
      <c r="V98" s="106">
        <v>2479.8363163501936</v>
      </c>
      <c r="W98" s="106">
        <v>2480.5981963367935</v>
      </c>
      <c r="X98" s="106">
        <v>2538</v>
      </c>
      <c r="Y98" s="106">
        <v>2538</v>
      </c>
      <c r="Z98" s="106">
        <v>2538</v>
      </c>
      <c r="AA98" s="106">
        <v>2538</v>
      </c>
      <c r="AB98" s="106">
        <v>2538</v>
      </c>
      <c r="AC98" s="106">
        <v>2538</v>
      </c>
      <c r="AD98" s="106">
        <v>2538</v>
      </c>
      <c r="AE98" s="106">
        <v>2538</v>
      </c>
      <c r="AF98" s="106">
        <v>2538</v>
      </c>
      <c r="AG98" s="106">
        <v>2538</v>
      </c>
      <c r="AH98" s="106">
        <v>2538</v>
      </c>
      <c r="AI98" s="106">
        <v>2538</v>
      </c>
      <c r="AJ98" s="106">
        <v>2538</v>
      </c>
      <c r="AK98" s="106">
        <v>2538</v>
      </c>
      <c r="AL98" s="106">
        <v>2538</v>
      </c>
      <c r="AM98" s="106">
        <v>2538</v>
      </c>
      <c r="AN98" s="106">
        <v>2538</v>
      </c>
      <c r="AO98" s="106">
        <v>2538</v>
      </c>
      <c r="AP98" s="106">
        <v>2538</v>
      </c>
      <c r="AQ98" s="106">
        <v>2419.2348964555017</v>
      </c>
      <c r="AR98" s="106">
        <v>2419.7937137778081</v>
      </c>
      <c r="AS98" s="106">
        <v>2538</v>
      </c>
      <c r="AT98" s="106">
        <v>2538</v>
      </c>
      <c r="AU98" s="106">
        <v>2538</v>
      </c>
      <c r="AV98" s="106">
        <v>2538</v>
      </c>
      <c r="AW98" s="106">
        <v>2538</v>
      </c>
      <c r="AX98" s="106">
        <v>2538</v>
      </c>
      <c r="AY98" s="106">
        <v>2538</v>
      </c>
    </row>
    <row r="99" spans="1:52">
      <c r="A99" s="124"/>
      <c r="B99" s="128" t="s">
        <v>295</v>
      </c>
      <c r="C99" s="121"/>
      <c r="D99" s="121">
        <v>0</v>
      </c>
      <c r="E99" s="121">
        <v>0</v>
      </c>
      <c r="F99" s="121">
        <v>0</v>
      </c>
      <c r="G99" s="121">
        <v>0</v>
      </c>
      <c r="H99" s="121">
        <v>2085</v>
      </c>
      <c r="I99" s="121">
        <v>2325</v>
      </c>
      <c r="J99" s="121">
        <v>2128.8581985365258</v>
      </c>
      <c r="K99" s="121">
        <v>2301</v>
      </c>
      <c r="L99" s="121">
        <v>2248</v>
      </c>
      <c r="M99" s="121">
        <v>2263</v>
      </c>
      <c r="N99" s="121">
        <v>2304</v>
      </c>
      <c r="O99" s="121">
        <v>2299</v>
      </c>
      <c r="P99" s="121">
        <v>2272</v>
      </c>
      <c r="Q99" s="121">
        <v>2219</v>
      </c>
      <c r="R99" s="121">
        <v>2269</v>
      </c>
      <c r="S99" s="121">
        <v>2254</v>
      </c>
      <c r="T99" s="121">
        <v>2242</v>
      </c>
      <c r="U99" s="121">
        <v>2129</v>
      </c>
      <c r="V99" s="121">
        <v>2199</v>
      </c>
      <c r="W99" s="121">
        <v>1982.8363163501936</v>
      </c>
      <c r="X99" s="121">
        <v>2145.5981963367935</v>
      </c>
      <c r="Y99" s="121">
        <v>2383</v>
      </c>
      <c r="Z99" s="121">
        <v>2404</v>
      </c>
      <c r="AA99" s="121">
        <v>2401</v>
      </c>
      <c r="AB99" s="121">
        <v>2442</v>
      </c>
      <c r="AC99" s="121">
        <v>2410</v>
      </c>
      <c r="AD99" s="121">
        <v>2427</v>
      </c>
      <c r="AE99" s="121">
        <v>2418</v>
      </c>
      <c r="AF99" s="121">
        <v>2392</v>
      </c>
      <c r="AG99" s="121">
        <v>2300</v>
      </c>
      <c r="AH99" s="121">
        <v>2303</v>
      </c>
      <c r="AI99" s="121">
        <v>2277</v>
      </c>
      <c r="AJ99" s="121">
        <v>2281</v>
      </c>
      <c r="AK99" s="121">
        <v>2265</v>
      </c>
      <c r="AL99" s="121">
        <v>2301</v>
      </c>
      <c r="AM99" s="121">
        <v>2284</v>
      </c>
      <c r="AN99" s="121">
        <v>2234</v>
      </c>
      <c r="AO99" s="121">
        <v>2260</v>
      </c>
      <c r="AP99" s="121">
        <v>2212</v>
      </c>
      <c r="AQ99" s="121">
        <v>2244</v>
      </c>
      <c r="AR99" s="121">
        <v>2145.2348964555017</v>
      </c>
      <c r="AS99" s="121">
        <v>1918.7937137778081</v>
      </c>
      <c r="AT99" s="121">
        <v>2132</v>
      </c>
      <c r="AU99" s="121">
        <v>2196</v>
      </c>
      <c r="AV99" s="121">
        <v>2043</v>
      </c>
      <c r="AW99" s="121">
        <v>2404</v>
      </c>
      <c r="AX99" s="121">
        <v>2401</v>
      </c>
      <c r="AY99" s="121">
        <v>2399</v>
      </c>
      <c r="AZ99" s="103">
        <f>SUM($D99:$AY99)</f>
        <v>99543.32132145681</v>
      </c>
    </row>
    <row r="100" spans="1:52">
      <c r="A100" s="127" t="s">
        <v>133</v>
      </c>
      <c r="B100" s="115">
        <v>1</v>
      </c>
      <c r="C100" s="102"/>
      <c r="D100" s="102">
        <v>0</v>
      </c>
      <c r="E100" s="102">
        <v>0</v>
      </c>
      <c r="F100" s="102">
        <v>390.33376123234927</v>
      </c>
      <c r="G100" s="102">
        <v>80.102695763799744</v>
      </c>
      <c r="H100" s="102">
        <v>1152.8400000000001</v>
      </c>
      <c r="I100" s="102">
        <v>1143.2426957637997</v>
      </c>
      <c r="J100" s="102">
        <v>1063.1399999999999</v>
      </c>
      <c r="K100" s="102">
        <v>89.7</v>
      </c>
      <c r="L100" s="102">
        <v>1063.1399999999999</v>
      </c>
      <c r="M100" s="102">
        <v>219.7</v>
      </c>
      <c r="N100" s="102">
        <v>1152.8400000000001</v>
      </c>
      <c r="O100" s="102">
        <v>1152.8399999999999</v>
      </c>
      <c r="P100" s="102">
        <v>480.03376123234932</v>
      </c>
      <c r="Q100" s="102">
        <v>80.102695763799744</v>
      </c>
      <c r="R100" s="102">
        <v>1152.8400000000001</v>
      </c>
      <c r="S100" s="102">
        <v>1152.8399999999999</v>
      </c>
      <c r="T100" s="102">
        <v>933.14</v>
      </c>
      <c r="U100" s="102">
        <v>1152.8400000000001</v>
      </c>
      <c r="V100" s="102">
        <v>480.03376123234926</v>
      </c>
      <c r="W100" s="102">
        <v>1143.2426957637997</v>
      </c>
      <c r="X100" s="102">
        <v>390.33376123234927</v>
      </c>
      <c r="Y100" s="102">
        <v>1143.2426957637997</v>
      </c>
      <c r="Z100" s="102">
        <v>1152.8399999999999</v>
      </c>
      <c r="AA100" s="102">
        <v>210.10269576379977</v>
      </c>
      <c r="AB100" s="102">
        <v>390.33376123234927</v>
      </c>
      <c r="AC100" s="102">
        <v>219.70000000000005</v>
      </c>
      <c r="AD100" s="102">
        <v>260.33376123234927</v>
      </c>
      <c r="AE100" s="102">
        <v>219.70000000000005</v>
      </c>
      <c r="AF100" s="102">
        <v>480.03376123234926</v>
      </c>
      <c r="AG100" s="102">
        <v>89.7</v>
      </c>
      <c r="AH100" s="102">
        <v>1152.8400000000001</v>
      </c>
      <c r="AI100" s="102">
        <v>219.7</v>
      </c>
      <c r="AJ100" s="102">
        <v>1152.8400000000001</v>
      </c>
      <c r="AK100" s="102">
        <v>1152.8399999999999</v>
      </c>
      <c r="AL100" s="102">
        <v>390.33376123234927</v>
      </c>
      <c r="AM100" s="102">
        <v>210.10269576379974</v>
      </c>
      <c r="AN100" s="102">
        <v>1063.1399999999999</v>
      </c>
      <c r="AO100" s="102">
        <v>1152.8399999999999</v>
      </c>
      <c r="AP100" s="102">
        <v>480.03376123234932</v>
      </c>
      <c r="AQ100" s="102">
        <v>89.7</v>
      </c>
      <c r="AR100" s="102">
        <v>480.03376123234932</v>
      </c>
      <c r="AS100" s="102">
        <v>80.102695763799744</v>
      </c>
      <c r="AT100" s="102">
        <v>219.70000000000005</v>
      </c>
      <c r="AU100" s="102">
        <v>80.102695763799744</v>
      </c>
      <c r="AV100" s="102">
        <v>480.03376123234932</v>
      </c>
      <c r="AW100" s="102">
        <v>80.102695763799744</v>
      </c>
      <c r="AX100" s="102">
        <v>1063.1399999999999</v>
      </c>
      <c r="AY100" s="102">
        <v>1152.8399999999999</v>
      </c>
    </row>
    <row r="101" spans="1:52">
      <c r="A101" s="105"/>
      <c r="B101" s="115">
        <v>2</v>
      </c>
      <c r="C101" s="102"/>
      <c r="D101" s="102">
        <v>0</v>
      </c>
      <c r="E101" s="102">
        <v>0</v>
      </c>
      <c r="F101" s="102">
        <v>0</v>
      </c>
      <c r="G101" s="102">
        <v>784.13999999999987</v>
      </c>
      <c r="H101" s="102">
        <v>1152.8400000000001</v>
      </c>
      <c r="I101" s="102">
        <v>1152.8400000000001</v>
      </c>
      <c r="J101" s="102">
        <v>1152.8399999999999</v>
      </c>
      <c r="K101" s="102">
        <v>1152.8399999999999</v>
      </c>
      <c r="L101" s="102">
        <v>1022.84</v>
      </c>
      <c r="M101" s="102">
        <v>1152.8399999999999</v>
      </c>
      <c r="N101" s="102">
        <v>1152.8399999999999</v>
      </c>
      <c r="O101" s="102">
        <v>1152.8400000000001</v>
      </c>
      <c r="P101" s="102">
        <v>1152.8399999999999</v>
      </c>
      <c r="Q101" s="102">
        <v>1152.8400000000001</v>
      </c>
      <c r="R101" s="102">
        <v>1152.8400000000001</v>
      </c>
      <c r="S101" s="102">
        <v>1152.8400000000001</v>
      </c>
      <c r="T101" s="102">
        <v>1152.8399999999999</v>
      </c>
      <c r="U101" s="102">
        <v>933.14</v>
      </c>
      <c r="V101" s="102">
        <v>1152.8400000000001</v>
      </c>
      <c r="W101" s="102">
        <v>1152.8399999999999</v>
      </c>
      <c r="X101" s="102">
        <v>1143.2426957637997</v>
      </c>
      <c r="Y101" s="102">
        <v>480.03376123234926</v>
      </c>
      <c r="Z101" s="102">
        <v>1143.2426957637997</v>
      </c>
      <c r="AA101" s="102">
        <v>1152.8399999999999</v>
      </c>
      <c r="AB101" s="102">
        <v>1152.8399999999999</v>
      </c>
      <c r="AC101" s="102">
        <v>1063.1399999999999</v>
      </c>
      <c r="AD101" s="102">
        <v>1152.8400000000001</v>
      </c>
      <c r="AE101" s="102">
        <v>1152.8400000000001</v>
      </c>
      <c r="AF101" s="102">
        <v>1152.8400000000001</v>
      </c>
      <c r="AG101" s="102">
        <v>1152.8399999999999</v>
      </c>
      <c r="AH101" s="102">
        <v>89.7</v>
      </c>
      <c r="AI101" s="102">
        <v>1152.8400000000001</v>
      </c>
      <c r="AJ101" s="102">
        <v>1152.8399999999999</v>
      </c>
      <c r="AK101" s="102">
        <v>1152.8400000000001</v>
      </c>
      <c r="AL101" s="102">
        <v>1152.8399999999999</v>
      </c>
      <c r="AM101" s="102">
        <v>1152.8400000000001</v>
      </c>
      <c r="AN101" s="102">
        <v>210.10269576379974</v>
      </c>
      <c r="AO101" s="102">
        <v>1152.8399999999999</v>
      </c>
      <c r="AP101" s="102">
        <v>1152.8399999999999</v>
      </c>
      <c r="AQ101" s="102">
        <v>1152.8400000000001</v>
      </c>
      <c r="AR101" s="102">
        <v>1022.84</v>
      </c>
      <c r="AS101" s="102">
        <v>1152.8400000000001</v>
      </c>
      <c r="AT101" s="102">
        <v>210.10269576379974</v>
      </c>
      <c r="AU101" s="102">
        <v>219.70000000000005</v>
      </c>
      <c r="AV101" s="102">
        <v>89.7</v>
      </c>
      <c r="AW101" s="102">
        <v>1152.8400000000001</v>
      </c>
      <c r="AX101" s="102">
        <v>1013.2426957637997</v>
      </c>
      <c r="AY101" s="102">
        <v>1152.8399999999999</v>
      </c>
    </row>
    <row r="102" spans="1:52">
      <c r="A102" s="105"/>
      <c r="B102" s="116">
        <v>3</v>
      </c>
      <c r="C102" s="102"/>
      <c r="D102" s="102">
        <v>0</v>
      </c>
      <c r="E102" s="102">
        <v>0</v>
      </c>
      <c r="F102" s="102">
        <v>0</v>
      </c>
      <c r="G102" s="102">
        <v>0</v>
      </c>
      <c r="H102" s="102">
        <v>480.13999999999987</v>
      </c>
      <c r="I102" s="102">
        <v>1152.8400000000001</v>
      </c>
      <c r="J102" s="102">
        <v>1152.8400000000001</v>
      </c>
      <c r="K102" s="102">
        <v>1152.8399999999999</v>
      </c>
      <c r="L102" s="102">
        <v>1152.8399999999999</v>
      </c>
      <c r="M102" s="102">
        <v>1022.84</v>
      </c>
      <c r="N102" s="102">
        <v>1152.8399999999999</v>
      </c>
      <c r="O102" s="102">
        <v>1152.8399999999999</v>
      </c>
      <c r="P102" s="102">
        <v>1152.8400000000001</v>
      </c>
      <c r="Q102" s="102">
        <v>1152.8399999999999</v>
      </c>
      <c r="R102" s="102">
        <v>1152.8400000000001</v>
      </c>
      <c r="S102" s="102">
        <v>1152.8400000000001</v>
      </c>
      <c r="T102" s="102">
        <v>1152.8400000000001</v>
      </c>
      <c r="U102" s="102">
        <v>1152.8399999999999</v>
      </c>
      <c r="V102" s="102">
        <v>1022.84</v>
      </c>
      <c r="W102" s="102">
        <v>1152.8400000000001</v>
      </c>
      <c r="X102" s="102">
        <v>1152.8399999999999</v>
      </c>
      <c r="Y102" s="102">
        <v>1152.8399999999999</v>
      </c>
      <c r="Z102" s="102">
        <v>1152.8399999999999</v>
      </c>
      <c r="AA102" s="102">
        <v>1152.8399999999999</v>
      </c>
      <c r="AB102" s="102">
        <v>1152.8399999999999</v>
      </c>
      <c r="AC102" s="102">
        <v>1152.8399999999999</v>
      </c>
      <c r="AD102" s="102">
        <v>1152.8399999999999</v>
      </c>
      <c r="AE102" s="102">
        <v>1152.8400000000001</v>
      </c>
      <c r="AF102" s="102">
        <v>1152.8400000000001</v>
      </c>
      <c r="AG102" s="102">
        <v>1152.8400000000001</v>
      </c>
      <c r="AH102" s="102">
        <v>1152.8399999999999</v>
      </c>
      <c r="AI102" s="102">
        <v>1022.84</v>
      </c>
      <c r="AJ102" s="102">
        <v>1152.8400000000001</v>
      </c>
      <c r="AK102" s="102">
        <v>1152.8399999999999</v>
      </c>
      <c r="AL102" s="102">
        <v>1152.8400000000001</v>
      </c>
      <c r="AM102" s="102">
        <v>1152.8399999999999</v>
      </c>
      <c r="AN102" s="102">
        <v>1152.8400000000001</v>
      </c>
      <c r="AO102" s="102">
        <v>219.7</v>
      </c>
      <c r="AP102" s="102">
        <v>1152.8399999999999</v>
      </c>
      <c r="AQ102" s="102">
        <v>1152.8399999999999</v>
      </c>
      <c r="AR102" s="102">
        <v>1152.8400000000001</v>
      </c>
      <c r="AS102" s="102">
        <v>1152.8400000000001</v>
      </c>
      <c r="AT102" s="102">
        <v>1152.8400000000001</v>
      </c>
      <c r="AU102" s="102">
        <v>219.7</v>
      </c>
      <c r="AV102" s="102">
        <v>219.70000000000005</v>
      </c>
      <c r="AW102" s="102">
        <v>219.7</v>
      </c>
      <c r="AX102" s="102">
        <v>1152.8400000000001</v>
      </c>
      <c r="AY102" s="102">
        <v>1152.8399999999999</v>
      </c>
    </row>
    <row r="103" spans="1:52">
      <c r="A103" s="105"/>
      <c r="B103" s="116">
        <v>4</v>
      </c>
      <c r="C103" s="102"/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138.13999999999987</v>
      </c>
      <c r="J103" s="102">
        <v>886.98</v>
      </c>
      <c r="K103" s="102">
        <v>1152.8400000000001</v>
      </c>
      <c r="L103" s="102">
        <v>1152.8399999999999</v>
      </c>
      <c r="M103" s="102">
        <v>1152.8399999999999</v>
      </c>
      <c r="N103" s="102">
        <v>1022.84</v>
      </c>
      <c r="O103" s="102">
        <v>1152.8399999999999</v>
      </c>
      <c r="P103" s="102">
        <v>1152.8399999999999</v>
      </c>
      <c r="Q103" s="102">
        <v>1152.8400000000001</v>
      </c>
      <c r="R103" s="102">
        <v>1152.8399999999999</v>
      </c>
      <c r="S103" s="102">
        <v>1152.8400000000001</v>
      </c>
      <c r="T103" s="102">
        <v>1152.8400000000001</v>
      </c>
      <c r="U103" s="102">
        <v>1152.8400000000001</v>
      </c>
      <c r="V103" s="102">
        <v>1152.8399999999999</v>
      </c>
      <c r="W103" s="102">
        <v>1022.84</v>
      </c>
      <c r="X103" s="102">
        <v>1152.8400000000001</v>
      </c>
      <c r="Y103" s="102">
        <v>1152.8399999999999</v>
      </c>
      <c r="Z103" s="102">
        <v>1152.8399999999999</v>
      </c>
      <c r="AA103" s="102">
        <v>1152.8399999999999</v>
      </c>
      <c r="AB103" s="102">
        <v>1152.8399999999999</v>
      </c>
      <c r="AC103" s="102">
        <v>1152.8399999999999</v>
      </c>
      <c r="AD103" s="102">
        <v>1152.8399999999999</v>
      </c>
      <c r="AE103" s="102">
        <v>1152.8399999999999</v>
      </c>
      <c r="AF103" s="102">
        <v>1152.8400000000001</v>
      </c>
      <c r="AG103" s="102">
        <v>1152.8400000000001</v>
      </c>
      <c r="AH103" s="102">
        <v>1152.8400000000001</v>
      </c>
      <c r="AI103" s="102">
        <v>1152.8399999999999</v>
      </c>
      <c r="AJ103" s="102">
        <v>1022.84</v>
      </c>
      <c r="AK103" s="102">
        <v>1152.8400000000001</v>
      </c>
      <c r="AL103" s="102">
        <v>1152.8399999999999</v>
      </c>
      <c r="AM103" s="102">
        <v>1152.8400000000001</v>
      </c>
      <c r="AN103" s="102">
        <v>1152.8399999999999</v>
      </c>
      <c r="AO103" s="102">
        <v>1152.8400000000001</v>
      </c>
      <c r="AP103" s="102">
        <v>219.7</v>
      </c>
      <c r="AQ103" s="102">
        <v>1152.8399999999999</v>
      </c>
      <c r="AR103" s="102">
        <v>1152.8399999999999</v>
      </c>
      <c r="AS103" s="102">
        <v>1152.8400000000001</v>
      </c>
      <c r="AT103" s="102">
        <v>1152.8400000000001</v>
      </c>
      <c r="AU103" s="102">
        <v>1152.8400000000001</v>
      </c>
      <c r="AV103" s="102">
        <v>219.7</v>
      </c>
      <c r="AW103" s="102">
        <v>219.70000000000005</v>
      </c>
      <c r="AX103" s="102">
        <v>219.7</v>
      </c>
      <c r="AY103" s="102">
        <v>1152.8400000000001</v>
      </c>
    </row>
    <row r="104" spans="1:52">
      <c r="A104" s="105"/>
      <c r="B104" s="123">
        <v>5</v>
      </c>
      <c r="C104" s="102"/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538.98</v>
      </c>
      <c r="L104" s="102">
        <v>1152.8400000000001</v>
      </c>
      <c r="M104" s="102">
        <v>1152.8399999999999</v>
      </c>
      <c r="N104" s="102">
        <v>1152.8399999999999</v>
      </c>
      <c r="O104" s="102">
        <v>1022.84</v>
      </c>
      <c r="P104" s="102">
        <v>1152.8399999999999</v>
      </c>
      <c r="Q104" s="102">
        <v>1152.8399999999999</v>
      </c>
      <c r="R104" s="102">
        <v>1152.8400000000001</v>
      </c>
      <c r="S104" s="102">
        <v>1152.8399999999999</v>
      </c>
      <c r="T104" s="102">
        <v>1152.8400000000001</v>
      </c>
      <c r="U104" s="102">
        <v>1152.8400000000001</v>
      </c>
      <c r="V104" s="102">
        <v>1152.8400000000001</v>
      </c>
      <c r="W104" s="102">
        <v>1152.8399999999999</v>
      </c>
      <c r="X104" s="102">
        <v>1022.84</v>
      </c>
      <c r="Y104" s="102">
        <v>1152.8400000000001</v>
      </c>
      <c r="Z104" s="102">
        <v>1152.8399999999999</v>
      </c>
      <c r="AA104" s="102">
        <v>1152.8399999999999</v>
      </c>
      <c r="AB104" s="102">
        <v>1152.8399999999999</v>
      </c>
      <c r="AC104" s="102">
        <v>1152.8399999999999</v>
      </c>
      <c r="AD104" s="102">
        <v>1152.8399999999999</v>
      </c>
      <c r="AE104" s="102">
        <v>1152.8399999999999</v>
      </c>
      <c r="AF104" s="102">
        <v>1152.8399999999999</v>
      </c>
      <c r="AG104" s="102">
        <v>1152.8400000000001</v>
      </c>
      <c r="AH104" s="102">
        <v>1152.8400000000001</v>
      </c>
      <c r="AI104" s="102">
        <v>1152.8400000000001</v>
      </c>
      <c r="AJ104" s="102">
        <v>1152.8399999999999</v>
      </c>
      <c r="AK104" s="102">
        <v>1022.84</v>
      </c>
      <c r="AL104" s="102">
        <v>1152.8400000000001</v>
      </c>
      <c r="AM104" s="102">
        <v>1152.8399999999999</v>
      </c>
      <c r="AN104" s="102">
        <v>1152.8400000000001</v>
      </c>
      <c r="AO104" s="102">
        <v>1152.8399999999999</v>
      </c>
      <c r="AP104" s="102">
        <v>1152.8400000000001</v>
      </c>
      <c r="AQ104" s="102">
        <v>219.7</v>
      </c>
      <c r="AR104" s="102">
        <v>1152.8399999999999</v>
      </c>
      <c r="AS104" s="102">
        <v>1152.8399999999999</v>
      </c>
      <c r="AT104" s="102">
        <v>1152.8400000000001</v>
      </c>
      <c r="AU104" s="102">
        <v>1152.8400000000001</v>
      </c>
      <c r="AV104" s="102">
        <v>1152.8400000000001</v>
      </c>
      <c r="AW104" s="102">
        <v>219.7</v>
      </c>
      <c r="AX104" s="102">
        <v>219.70000000000005</v>
      </c>
      <c r="AY104" s="102">
        <v>219.7</v>
      </c>
    </row>
    <row r="105" spans="1:52">
      <c r="A105" s="105"/>
      <c r="B105" s="123">
        <v>6</v>
      </c>
      <c r="C105" s="102"/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80.980000000000018</v>
      </c>
      <c r="M105" s="102">
        <v>771.82000000000016</v>
      </c>
      <c r="N105" s="102">
        <v>1152.8399999999999</v>
      </c>
      <c r="O105" s="102">
        <v>1152.8399999999999</v>
      </c>
      <c r="P105" s="102">
        <v>1022.84</v>
      </c>
      <c r="Q105" s="102">
        <v>1152.8399999999999</v>
      </c>
      <c r="R105" s="102">
        <v>1152.8399999999999</v>
      </c>
      <c r="S105" s="102">
        <v>1152.8400000000001</v>
      </c>
      <c r="T105" s="102">
        <v>1152.8399999999999</v>
      </c>
      <c r="U105" s="102">
        <v>1152.8400000000001</v>
      </c>
      <c r="V105" s="102">
        <v>1152.8400000000001</v>
      </c>
      <c r="W105" s="102">
        <v>1152.8400000000001</v>
      </c>
      <c r="X105" s="102">
        <v>1152.8399999999999</v>
      </c>
      <c r="Y105" s="102">
        <v>1022.84</v>
      </c>
      <c r="Z105" s="102">
        <v>1152.8400000000001</v>
      </c>
      <c r="AA105" s="102">
        <v>1152.8399999999999</v>
      </c>
      <c r="AB105" s="102">
        <v>1152.8399999999999</v>
      </c>
      <c r="AC105" s="102">
        <v>1152.8399999999999</v>
      </c>
      <c r="AD105" s="102">
        <v>1152.8399999999999</v>
      </c>
      <c r="AE105" s="102">
        <v>1152.8399999999999</v>
      </c>
      <c r="AF105" s="102">
        <v>1152.8399999999999</v>
      </c>
      <c r="AG105" s="102">
        <v>1152.8399999999999</v>
      </c>
      <c r="AH105" s="102">
        <v>1152.8400000000001</v>
      </c>
      <c r="AI105" s="102">
        <v>1152.8400000000001</v>
      </c>
      <c r="AJ105" s="102">
        <v>1152.8400000000001</v>
      </c>
      <c r="AK105" s="102">
        <v>1152.8399999999999</v>
      </c>
      <c r="AL105" s="102">
        <v>1022.84</v>
      </c>
      <c r="AM105" s="102">
        <v>1152.8400000000001</v>
      </c>
      <c r="AN105" s="102">
        <v>1152.8399999999999</v>
      </c>
      <c r="AO105" s="102">
        <v>1152.8400000000001</v>
      </c>
      <c r="AP105" s="102">
        <v>1152.8399999999999</v>
      </c>
      <c r="AQ105" s="102">
        <v>1152.8400000000001</v>
      </c>
      <c r="AR105" s="102">
        <v>219.7</v>
      </c>
      <c r="AS105" s="102">
        <v>1152.8399999999999</v>
      </c>
      <c r="AT105" s="102">
        <v>1152.8399999999999</v>
      </c>
      <c r="AU105" s="102">
        <v>1152.8400000000001</v>
      </c>
      <c r="AV105" s="102">
        <v>1152.8400000000001</v>
      </c>
      <c r="AW105" s="102">
        <v>1152.8400000000001</v>
      </c>
      <c r="AX105" s="102">
        <v>219.7</v>
      </c>
      <c r="AY105" s="102">
        <v>219.70000000000005</v>
      </c>
    </row>
    <row r="106" spans="1:52">
      <c r="A106" s="105"/>
      <c r="B106" s="126">
        <v>7</v>
      </c>
      <c r="C106" s="102"/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228.82000000000016</v>
      </c>
      <c r="O106" s="102">
        <v>887.66000000000008</v>
      </c>
      <c r="P106" s="102">
        <v>1152.8399999999999</v>
      </c>
      <c r="Q106" s="102">
        <v>1022.84</v>
      </c>
      <c r="R106" s="102">
        <v>1152.8399999999999</v>
      </c>
      <c r="S106" s="102">
        <v>1152.8399999999999</v>
      </c>
      <c r="T106" s="102">
        <v>1152.8400000000001</v>
      </c>
      <c r="U106" s="102">
        <v>1152.8399999999999</v>
      </c>
      <c r="V106" s="102">
        <v>1152.8400000000001</v>
      </c>
      <c r="W106" s="102">
        <v>1152.8400000000001</v>
      </c>
      <c r="X106" s="102">
        <v>1152.8400000000001</v>
      </c>
      <c r="Y106" s="102">
        <v>1152.8399999999999</v>
      </c>
      <c r="Z106" s="102">
        <v>1022.84</v>
      </c>
      <c r="AA106" s="102">
        <v>1152.8400000000001</v>
      </c>
      <c r="AB106" s="102">
        <v>1152.8399999999999</v>
      </c>
      <c r="AC106" s="102">
        <v>1152.8399999999999</v>
      </c>
      <c r="AD106" s="102">
        <v>1152.8399999999999</v>
      </c>
      <c r="AE106" s="102">
        <v>1152.8399999999999</v>
      </c>
      <c r="AF106" s="102">
        <v>1152.8399999999999</v>
      </c>
      <c r="AG106" s="102">
        <v>1152.8399999999999</v>
      </c>
      <c r="AH106" s="102">
        <v>1152.8399999999999</v>
      </c>
      <c r="AI106" s="102">
        <v>1152.8400000000001</v>
      </c>
      <c r="AJ106" s="102">
        <v>1152.8400000000001</v>
      </c>
      <c r="AK106" s="102">
        <v>1152.8400000000001</v>
      </c>
      <c r="AL106" s="102">
        <v>1152.8399999999999</v>
      </c>
      <c r="AM106" s="102">
        <v>1022.84</v>
      </c>
      <c r="AN106" s="102">
        <v>1152.8400000000001</v>
      </c>
      <c r="AO106" s="102">
        <v>1152.8399999999999</v>
      </c>
      <c r="AP106" s="102">
        <v>1152.8400000000001</v>
      </c>
      <c r="AQ106" s="102">
        <v>1152.8399999999999</v>
      </c>
      <c r="AR106" s="102">
        <v>1152.8400000000001</v>
      </c>
      <c r="AS106" s="102">
        <v>219.7</v>
      </c>
      <c r="AT106" s="102">
        <v>1152.8399999999999</v>
      </c>
      <c r="AU106" s="102">
        <v>1152.8399999999999</v>
      </c>
      <c r="AV106" s="102">
        <v>1152.8400000000001</v>
      </c>
      <c r="AW106" s="102">
        <v>1152.8400000000001</v>
      </c>
      <c r="AX106" s="102">
        <v>1152.8400000000001</v>
      </c>
      <c r="AY106" s="102">
        <v>219.7</v>
      </c>
    </row>
    <row r="107" spans="1:52">
      <c r="A107" s="105"/>
      <c r="B107" s="126">
        <v>8</v>
      </c>
      <c r="C107" s="102"/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445.66000000000008</v>
      </c>
      <c r="Q107" s="102">
        <v>1035.5</v>
      </c>
      <c r="R107" s="102">
        <v>1022.84</v>
      </c>
      <c r="S107" s="102">
        <v>1152.8399999999999</v>
      </c>
      <c r="T107" s="102">
        <v>1152.8399999999999</v>
      </c>
      <c r="U107" s="102">
        <v>1152.8400000000001</v>
      </c>
      <c r="V107" s="102">
        <v>1152.8399999999999</v>
      </c>
      <c r="W107" s="102">
        <v>1152.8400000000001</v>
      </c>
      <c r="X107" s="102">
        <v>1152.8400000000001</v>
      </c>
      <c r="Y107" s="102">
        <v>1152.8400000000001</v>
      </c>
      <c r="Z107" s="102">
        <v>1152.8399999999999</v>
      </c>
      <c r="AA107" s="102">
        <v>1022.84</v>
      </c>
      <c r="AB107" s="102">
        <v>1152.8400000000001</v>
      </c>
      <c r="AC107" s="102">
        <v>1152.8399999999999</v>
      </c>
      <c r="AD107" s="102">
        <v>1152.8399999999999</v>
      </c>
      <c r="AE107" s="102">
        <v>1152.8399999999999</v>
      </c>
      <c r="AF107" s="102">
        <v>1152.8399999999999</v>
      </c>
      <c r="AG107" s="102">
        <v>1152.8399999999999</v>
      </c>
      <c r="AH107" s="102">
        <v>1152.8399999999999</v>
      </c>
      <c r="AI107" s="102">
        <v>1152.8399999999999</v>
      </c>
      <c r="AJ107" s="102">
        <v>1152.8400000000001</v>
      </c>
      <c r="AK107" s="102">
        <v>1152.8400000000001</v>
      </c>
      <c r="AL107" s="102">
        <v>1152.8400000000001</v>
      </c>
      <c r="AM107" s="102">
        <v>1152.8399999999999</v>
      </c>
      <c r="AN107" s="102">
        <v>1022.84</v>
      </c>
      <c r="AO107" s="102">
        <v>1152.8400000000001</v>
      </c>
      <c r="AP107" s="102">
        <v>1152.8399999999999</v>
      </c>
      <c r="AQ107" s="102">
        <v>1152.8400000000001</v>
      </c>
      <c r="AR107" s="102">
        <v>1152.8399999999999</v>
      </c>
      <c r="AS107" s="102">
        <v>1152.8400000000001</v>
      </c>
      <c r="AT107" s="102">
        <v>219.7</v>
      </c>
      <c r="AU107" s="102">
        <v>907.54</v>
      </c>
      <c r="AV107" s="102">
        <v>1152.8399999999999</v>
      </c>
      <c r="AW107" s="102">
        <v>1152.8400000000001</v>
      </c>
      <c r="AX107" s="102">
        <v>1152.8400000000001</v>
      </c>
      <c r="AY107" s="102">
        <v>1152.8400000000001</v>
      </c>
    </row>
    <row r="108" spans="1:52">
      <c r="A108" s="124"/>
      <c r="B108" s="128" t="s">
        <v>295</v>
      </c>
      <c r="C108" s="110"/>
      <c r="D108" s="121">
        <v>0</v>
      </c>
      <c r="E108" s="121">
        <v>0</v>
      </c>
      <c r="F108" s="121">
        <v>0</v>
      </c>
      <c r="G108" s="121">
        <v>0</v>
      </c>
      <c r="H108" s="121">
        <v>0</v>
      </c>
      <c r="I108" s="121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417.5</v>
      </c>
      <c r="S108" s="121">
        <v>380.84000000000003</v>
      </c>
      <c r="T108" s="121">
        <v>623.83999999999992</v>
      </c>
      <c r="U108" s="121">
        <v>735.83999999999992</v>
      </c>
      <c r="V108" s="121">
        <v>646.84000000000015</v>
      </c>
      <c r="W108" s="121">
        <v>718.83999999999992</v>
      </c>
      <c r="X108" s="121">
        <v>676.84000000000015</v>
      </c>
      <c r="Y108" s="121">
        <v>826.84000000000015</v>
      </c>
      <c r="Z108" s="121">
        <v>829.84000000000015</v>
      </c>
      <c r="AA108" s="121">
        <v>850.83999999999992</v>
      </c>
      <c r="AB108" s="121">
        <v>695.84</v>
      </c>
      <c r="AC108" s="121">
        <v>878.84000000000015</v>
      </c>
      <c r="AD108" s="121">
        <v>915.83999999999992</v>
      </c>
      <c r="AE108" s="121">
        <v>829.83999999999992</v>
      </c>
      <c r="AF108" s="121">
        <v>922.83999999999992</v>
      </c>
      <c r="AG108" s="121">
        <v>740.83999999999992</v>
      </c>
      <c r="AH108" s="121">
        <v>792.83999999999992</v>
      </c>
      <c r="AI108" s="121">
        <v>790.83999999999992</v>
      </c>
      <c r="AJ108" s="121">
        <v>738.83999999999992</v>
      </c>
      <c r="AK108" s="121">
        <v>538.84000000000015</v>
      </c>
      <c r="AL108" s="121">
        <v>641.84000000000015</v>
      </c>
      <c r="AM108" s="121">
        <v>558.84000000000015</v>
      </c>
      <c r="AN108" s="121">
        <v>562.83999999999992</v>
      </c>
      <c r="AO108" s="121">
        <v>396.84000000000003</v>
      </c>
      <c r="AP108" s="121">
        <v>406.84000000000015</v>
      </c>
      <c r="AQ108" s="121">
        <v>614.83999999999992</v>
      </c>
      <c r="AR108" s="121">
        <v>426.84000000000015</v>
      </c>
      <c r="AS108" s="121">
        <v>655.83999999999992</v>
      </c>
      <c r="AT108" s="121">
        <v>779.84000000000015</v>
      </c>
      <c r="AU108" s="121">
        <v>0</v>
      </c>
      <c r="AV108" s="121">
        <v>497.53999999999996</v>
      </c>
      <c r="AW108" s="121">
        <v>788.83999999999992</v>
      </c>
      <c r="AX108" s="121">
        <v>813.84000000000015</v>
      </c>
      <c r="AY108" s="121">
        <v>870.84000000000015</v>
      </c>
      <c r="AZ108" s="103">
        <f>SUM($D108:$AY108)</f>
        <v>22569.080000000005</v>
      </c>
    </row>
    <row r="109" spans="1:52">
      <c r="A109" s="127" t="s">
        <v>134</v>
      </c>
      <c r="B109" s="115">
        <v>1</v>
      </c>
      <c r="C109" s="102"/>
      <c r="D109" s="102">
        <v>0</v>
      </c>
      <c r="E109" s="102">
        <v>0</v>
      </c>
      <c r="F109" s="102">
        <v>0</v>
      </c>
      <c r="G109" s="102">
        <v>58.324871630295256</v>
      </c>
      <c r="H109" s="102">
        <v>123.32937978177149</v>
      </c>
      <c r="I109" s="102">
        <v>383.06945171019572</v>
      </c>
      <c r="J109" s="102">
        <v>357.07078342748639</v>
      </c>
      <c r="K109" s="102">
        <v>332.52629775391159</v>
      </c>
      <c r="L109" s="102">
        <v>176.77102412466817</v>
      </c>
      <c r="M109" s="102">
        <v>352.03681968754182</v>
      </c>
      <c r="N109" s="102">
        <v>211.16731886397199</v>
      </c>
      <c r="O109" s="102">
        <v>396.51067320478029</v>
      </c>
      <c r="P109" s="102">
        <v>362.31817248290736</v>
      </c>
      <c r="Q109" s="102">
        <v>248.2411890894723</v>
      </c>
      <c r="R109" s="102">
        <v>196.87261938330164</v>
      </c>
      <c r="S109" s="102">
        <v>365.91868510214897</v>
      </c>
      <c r="T109" s="102">
        <v>338.03467123588854</v>
      </c>
      <c r="U109" s="102">
        <v>286.59968475538813</v>
      </c>
      <c r="V109" s="102">
        <v>247.2198406433551</v>
      </c>
      <c r="W109" s="102">
        <v>133.59955809640613</v>
      </c>
      <c r="X109" s="102">
        <v>271.3596196405648</v>
      </c>
      <c r="Y109" s="102">
        <v>98.745092974315881</v>
      </c>
      <c r="Z109" s="102">
        <v>220.88571508202108</v>
      </c>
      <c r="AA109" s="102">
        <v>392.66350484798505</v>
      </c>
      <c r="AB109" s="102">
        <v>269.97464722299014</v>
      </c>
      <c r="AC109" s="102">
        <v>360.27383341552826</v>
      </c>
      <c r="AD109" s="102">
        <v>357.05271176057448</v>
      </c>
      <c r="AE109" s="102">
        <v>406.57266986269741</v>
      </c>
      <c r="AF109" s="102">
        <v>423.79014727359288</v>
      </c>
      <c r="AG109" s="102">
        <v>473.01387472181028</v>
      </c>
      <c r="AH109" s="102">
        <v>384.44574067497189</v>
      </c>
      <c r="AI109" s="102">
        <v>370.87291847248031</v>
      </c>
      <c r="AJ109" s="102">
        <v>361.37194293073617</v>
      </c>
      <c r="AK109" s="102">
        <v>491.45391005151521</v>
      </c>
      <c r="AL109" s="102">
        <v>441.57863703606068</v>
      </c>
      <c r="AM109" s="102">
        <v>303.82991755553775</v>
      </c>
      <c r="AN109" s="102">
        <v>293.21116192944123</v>
      </c>
      <c r="AO109" s="102">
        <v>292.40546335060884</v>
      </c>
      <c r="AP109" s="102">
        <v>307.78203307456607</v>
      </c>
      <c r="AQ109" s="102">
        <v>205.57554478249151</v>
      </c>
      <c r="AR109" s="102">
        <v>171.73890971744879</v>
      </c>
      <c r="AS109" s="102">
        <v>241.37800843250935</v>
      </c>
      <c r="AT109" s="102">
        <v>144.37271449608255</v>
      </c>
      <c r="AU109" s="102">
        <v>52.253250000000008</v>
      </c>
      <c r="AV109" s="102">
        <v>13.403249999999996</v>
      </c>
      <c r="AW109" s="102">
        <v>73.162180359435183</v>
      </c>
      <c r="AX109" s="102">
        <v>147.45818494732072</v>
      </c>
      <c r="AY109" s="102">
        <v>357.98201226794293</v>
      </c>
    </row>
    <row r="110" spans="1:52">
      <c r="A110" s="105"/>
      <c r="B110" s="115">
        <v>2</v>
      </c>
      <c r="C110" s="102"/>
      <c r="D110" s="102">
        <v>0</v>
      </c>
      <c r="E110" s="102">
        <v>0</v>
      </c>
      <c r="F110" s="102">
        <v>0</v>
      </c>
      <c r="G110" s="102">
        <v>0</v>
      </c>
      <c r="H110" s="102">
        <v>0</v>
      </c>
      <c r="I110" s="102">
        <v>0</v>
      </c>
      <c r="J110" s="102">
        <v>0</v>
      </c>
      <c r="K110" s="102">
        <v>0</v>
      </c>
      <c r="L110" s="102">
        <v>0</v>
      </c>
      <c r="M110" s="102">
        <v>0</v>
      </c>
      <c r="N110" s="102">
        <v>16.036819687541822</v>
      </c>
      <c r="O110" s="102">
        <v>0</v>
      </c>
      <c r="P110" s="102">
        <v>0</v>
      </c>
      <c r="Q110" s="102">
        <v>0</v>
      </c>
      <c r="R110" s="102">
        <v>0</v>
      </c>
      <c r="S110" s="102">
        <v>0</v>
      </c>
      <c r="T110" s="102">
        <v>0</v>
      </c>
      <c r="U110" s="102">
        <v>0</v>
      </c>
      <c r="V110" s="102">
        <v>0</v>
      </c>
      <c r="W110" s="102">
        <v>0</v>
      </c>
      <c r="X110" s="102">
        <v>0</v>
      </c>
      <c r="Y110" s="102">
        <v>73.359619640564802</v>
      </c>
      <c r="Z110" s="102">
        <v>1.4210854715202004E-14</v>
      </c>
      <c r="AA110" s="102">
        <v>0</v>
      </c>
      <c r="AB110" s="102">
        <v>158.66350484798505</v>
      </c>
      <c r="AC110" s="102">
        <v>258.6381520709752</v>
      </c>
      <c r="AD110" s="102">
        <v>360.27383341552826</v>
      </c>
      <c r="AE110" s="102">
        <v>357.05271176057448</v>
      </c>
      <c r="AF110" s="102">
        <v>406.57266986269741</v>
      </c>
      <c r="AG110" s="102">
        <v>423.79014727359288</v>
      </c>
      <c r="AH110" s="102">
        <v>473.01387472181028</v>
      </c>
      <c r="AI110" s="102">
        <v>384.44574067497189</v>
      </c>
      <c r="AJ110" s="102">
        <v>370.87291847248031</v>
      </c>
      <c r="AK110" s="102">
        <v>361.37194293073617</v>
      </c>
      <c r="AL110" s="102">
        <v>491.45391005151521</v>
      </c>
      <c r="AM110" s="102">
        <v>441.57863703606068</v>
      </c>
      <c r="AN110" s="102">
        <v>303.82991755553775</v>
      </c>
      <c r="AO110" s="102">
        <v>293.21116192944123</v>
      </c>
      <c r="AP110" s="102">
        <v>292.40546335060884</v>
      </c>
      <c r="AQ110" s="102">
        <v>275.29311418109666</v>
      </c>
      <c r="AR110" s="102">
        <v>31.86865896358816</v>
      </c>
      <c r="AS110" s="102">
        <v>0</v>
      </c>
      <c r="AT110" s="102">
        <v>0</v>
      </c>
      <c r="AU110" s="102">
        <v>0</v>
      </c>
      <c r="AV110" s="102">
        <v>0</v>
      </c>
      <c r="AW110" s="102">
        <v>0</v>
      </c>
      <c r="AX110" s="102">
        <v>0</v>
      </c>
      <c r="AY110" s="102">
        <v>0</v>
      </c>
    </row>
    <row r="111" spans="1:52">
      <c r="A111" s="105"/>
      <c r="B111" s="115">
        <v>3</v>
      </c>
      <c r="C111" s="102"/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  <c r="AC111" s="102">
        <v>0</v>
      </c>
      <c r="AD111" s="102">
        <v>62.638152070975195</v>
      </c>
      <c r="AE111" s="102">
        <v>234.91198548650345</v>
      </c>
      <c r="AF111" s="102">
        <v>357.05271176057448</v>
      </c>
      <c r="AG111" s="102">
        <v>350.53736710977535</v>
      </c>
      <c r="AH111" s="102">
        <v>332.32751438336823</v>
      </c>
      <c r="AI111" s="102">
        <v>446.34138910517851</v>
      </c>
      <c r="AJ111" s="102">
        <v>384.44574067497189</v>
      </c>
      <c r="AK111" s="102">
        <v>370.87291847248031</v>
      </c>
      <c r="AL111" s="102">
        <v>361.37194293073617</v>
      </c>
      <c r="AM111" s="102">
        <v>491.45391005151521</v>
      </c>
      <c r="AN111" s="102">
        <v>441.57863703606068</v>
      </c>
      <c r="AO111" s="102">
        <v>303.82991755553775</v>
      </c>
      <c r="AP111" s="102">
        <v>207.10561775592174</v>
      </c>
      <c r="AQ111" s="102">
        <v>0</v>
      </c>
      <c r="AR111" s="102">
        <v>0</v>
      </c>
      <c r="AS111" s="102">
        <v>0</v>
      </c>
      <c r="AT111" s="102">
        <v>0</v>
      </c>
      <c r="AU111" s="102">
        <v>0</v>
      </c>
      <c r="AV111" s="102">
        <v>0</v>
      </c>
      <c r="AW111" s="102">
        <v>0</v>
      </c>
      <c r="AX111" s="102">
        <v>0</v>
      </c>
      <c r="AY111" s="102">
        <v>0</v>
      </c>
    </row>
    <row r="112" spans="1:52">
      <c r="A112" s="105"/>
      <c r="B112" s="116">
        <v>4</v>
      </c>
      <c r="C112" s="102"/>
      <c r="D112" s="102">
        <v>0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>
        <v>0</v>
      </c>
      <c r="S112" s="102">
        <v>0</v>
      </c>
      <c r="T112" s="102">
        <v>0</v>
      </c>
      <c r="U112" s="102">
        <v>0</v>
      </c>
      <c r="V112" s="102">
        <v>0</v>
      </c>
      <c r="W112" s="102">
        <v>0</v>
      </c>
      <c r="X112" s="102">
        <v>0</v>
      </c>
      <c r="Y112" s="102">
        <v>0</v>
      </c>
      <c r="Z112" s="102">
        <v>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  <c r="AF112" s="102">
        <v>22.911985486503454</v>
      </c>
      <c r="AG112" s="102">
        <v>0</v>
      </c>
      <c r="AH112" s="102">
        <v>0</v>
      </c>
      <c r="AI112" s="102">
        <v>0</v>
      </c>
      <c r="AJ112" s="102">
        <v>60.341389105178507</v>
      </c>
      <c r="AK112" s="102">
        <v>90.787129780150394</v>
      </c>
      <c r="AL112" s="102">
        <v>28.660048252630702</v>
      </c>
      <c r="AM112" s="102">
        <v>3.1991183366869791E-2</v>
      </c>
      <c r="AN112" s="102">
        <v>169.48590123488208</v>
      </c>
      <c r="AO112" s="102">
        <v>102.06453827094276</v>
      </c>
      <c r="AP112" s="102">
        <v>0</v>
      </c>
      <c r="AQ112" s="102">
        <v>0</v>
      </c>
      <c r="AR112" s="102">
        <v>0</v>
      </c>
      <c r="AS112" s="102">
        <v>0</v>
      </c>
      <c r="AT112" s="102">
        <v>0</v>
      </c>
      <c r="AU112" s="102">
        <v>0</v>
      </c>
      <c r="AV112" s="102">
        <v>0</v>
      </c>
      <c r="AW112" s="102">
        <v>0</v>
      </c>
      <c r="AX112" s="102">
        <v>0</v>
      </c>
      <c r="AY112" s="102">
        <v>0</v>
      </c>
    </row>
    <row r="113" spans="1:52">
      <c r="A113" s="105"/>
      <c r="B113" s="116">
        <v>5</v>
      </c>
      <c r="C113" s="102"/>
      <c r="D113" s="102">
        <v>0</v>
      </c>
      <c r="E113" s="102">
        <v>0</v>
      </c>
      <c r="F113" s="102">
        <v>0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>
        <v>0</v>
      </c>
      <c r="S113" s="102">
        <v>0</v>
      </c>
      <c r="T113" s="102">
        <v>0</v>
      </c>
      <c r="U113" s="102">
        <v>0</v>
      </c>
      <c r="V113" s="102">
        <v>0</v>
      </c>
      <c r="W113" s="102">
        <v>0</v>
      </c>
      <c r="X113" s="102">
        <v>0</v>
      </c>
      <c r="Y113" s="102">
        <v>0</v>
      </c>
      <c r="Z113" s="102">
        <v>0</v>
      </c>
      <c r="AA113" s="102">
        <v>0</v>
      </c>
      <c r="AB113" s="102">
        <v>0</v>
      </c>
      <c r="AC113" s="102">
        <v>0</v>
      </c>
      <c r="AD113" s="102">
        <v>0</v>
      </c>
      <c r="AE113" s="102">
        <v>0</v>
      </c>
      <c r="AF113" s="102">
        <v>0</v>
      </c>
      <c r="AG113" s="102">
        <v>0</v>
      </c>
      <c r="AH113" s="102">
        <v>0</v>
      </c>
      <c r="AI113" s="102">
        <v>0</v>
      </c>
      <c r="AJ113" s="102">
        <v>0</v>
      </c>
      <c r="AK113" s="102">
        <v>0</v>
      </c>
      <c r="AL113" s="102">
        <v>0</v>
      </c>
      <c r="AM113" s="102">
        <v>0</v>
      </c>
      <c r="AN113" s="102">
        <v>0</v>
      </c>
      <c r="AO113" s="102">
        <v>0</v>
      </c>
      <c r="AP113" s="102">
        <v>0</v>
      </c>
      <c r="AQ113" s="102">
        <v>0</v>
      </c>
      <c r="AR113" s="102">
        <v>0</v>
      </c>
      <c r="AS113" s="102">
        <v>0</v>
      </c>
      <c r="AT113" s="102">
        <v>0</v>
      </c>
      <c r="AU113" s="102">
        <v>0</v>
      </c>
      <c r="AV113" s="102">
        <v>0</v>
      </c>
      <c r="AW113" s="102">
        <v>0</v>
      </c>
      <c r="AX113" s="102">
        <v>0</v>
      </c>
      <c r="AY113" s="102">
        <v>0</v>
      </c>
    </row>
    <row r="114" spans="1:52">
      <c r="A114" s="105"/>
      <c r="B114" s="116">
        <v>6</v>
      </c>
      <c r="C114" s="102"/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</v>
      </c>
      <c r="S114" s="102">
        <v>0</v>
      </c>
      <c r="T114" s="102">
        <v>0</v>
      </c>
      <c r="U114" s="102">
        <v>0</v>
      </c>
      <c r="V114" s="102">
        <v>0</v>
      </c>
      <c r="W114" s="102">
        <v>0</v>
      </c>
      <c r="X114" s="102">
        <v>0</v>
      </c>
      <c r="Y114" s="102">
        <v>0</v>
      </c>
      <c r="Z114" s="102">
        <v>0</v>
      </c>
      <c r="AA114" s="102">
        <v>0</v>
      </c>
      <c r="AB114" s="102">
        <v>0</v>
      </c>
      <c r="AC114" s="102">
        <v>0</v>
      </c>
      <c r="AD114" s="102">
        <v>0</v>
      </c>
      <c r="AE114" s="102">
        <v>0</v>
      </c>
      <c r="AF114" s="102">
        <v>0</v>
      </c>
      <c r="AG114" s="102">
        <v>0</v>
      </c>
      <c r="AH114" s="102">
        <v>0</v>
      </c>
      <c r="AI114" s="102">
        <v>0</v>
      </c>
      <c r="AJ114" s="102">
        <v>0</v>
      </c>
      <c r="AK114" s="102">
        <v>0</v>
      </c>
      <c r="AL114" s="102">
        <v>0</v>
      </c>
      <c r="AM114" s="102">
        <v>0</v>
      </c>
      <c r="AN114" s="102">
        <v>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  <c r="AU114" s="102">
        <v>0</v>
      </c>
      <c r="AV114" s="102">
        <v>0</v>
      </c>
      <c r="AW114" s="102">
        <v>0</v>
      </c>
      <c r="AX114" s="102">
        <v>0</v>
      </c>
      <c r="AY114" s="102">
        <v>0</v>
      </c>
    </row>
    <row r="115" spans="1:52">
      <c r="A115" s="105"/>
      <c r="B115" s="123">
        <v>7</v>
      </c>
      <c r="C115" s="102"/>
      <c r="D115" s="102">
        <v>0</v>
      </c>
      <c r="E115" s="102">
        <v>0</v>
      </c>
      <c r="F115" s="102">
        <v>0</v>
      </c>
      <c r="G115" s="102">
        <v>0</v>
      </c>
      <c r="H115" s="102">
        <v>0</v>
      </c>
      <c r="I115" s="102">
        <v>0</v>
      </c>
      <c r="J115" s="102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>
        <v>0</v>
      </c>
      <c r="Q115" s="102">
        <v>0</v>
      </c>
      <c r="R115" s="102">
        <v>0</v>
      </c>
      <c r="S115" s="102">
        <v>0</v>
      </c>
      <c r="T115" s="102">
        <v>0</v>
      </c>
      <c r="U115" s="102">
        <v>0</v>
      </c>
      <c r="V115" s="102">
        <v>0</v>
      </c>
      <c r="W115" s="102">
        <v>0</v>
      </c>
      <c r="X115" s="102">
        <v>0</v>
      </c>
      <c r="Y115" s="102">
        <v>0</v>
      </c>
      <c r="Z115" s="102">
        <v>0</v>
      </c>
      <c r="AA115" s="102">
        <v>0</v>
      </c>
      <c r="AB115" s="102">
        <v>0</v>
      </c>
      <c r="AC115" s="102">
        <v>0</v>
      </c>
      <c r="AD115" s="102">
        <v>0</v>
      </c>
      <c r="AE115" s="102">
        <v>0</v>
      </c>
      <c r="AF115" s="102">
        <v>0</v>
      </c>
      <c r="AG115" s="102">
        <v>0</v>
      </c>
      <c r="AH115" s="102">
        <v>0</v>
      </c>
      <c r="AI115" s="102">
        <v>0</v>
      </c>
      <c r="AJ115" s="102">
        <v>0</v>
      </c>
      <c r="AK115" s="102">
        <v>0</v>
      </c>
      <c r="AL115" s="102">
        <v>0</v>
      </c>
      <c r="AM115" s="102">
        <v>0</v>
      </c>
      <c r="AN115" s="102">
        <v>0</v>
      </c>
      <c r="AO115" s="102">
        <v>0</v>
      </c>
      <c r="AP115" s="102">
        <v>0</v>
      </c>
      <c r="AQ115" s="102">
        <v>0</v>
      </c>
      <c r="AR115" s="102">
        <v>0</v>
      </c>
      <c r="AS115" s="102">
        <v>0</v>
      </c>
      <c r="AT115" s="102">
        <v>0</v>
      </c>
      <c r="AU115" s="102">
        <v>0</v>
      </c>
      <c r="AV115" s="102">
        <v>0</v>
      </c>
      <c r="AW115" s="102">
        <v>0</v>
      </c>
      <c r="AX115" s="102">
        <v>0</v>
      </c>
      <c r="AY115" s="102">
        <v>0</v>
      </c>
    </row>
    <row r="116" spans="1:52">
      <c r="A116" s="105"/>
      <c r="B116" s="123">
        <v>8</v>
      </c>
      <c r="C116" s="102"/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0</v>
      </c>
      <c r="S116" s="102">
        <v>0</v>
      </c>
      <c r="T116" s="102">
        <v>0</v>
      </c>
      <c r="U116" s="102">
        <v>0</v>
      </c>
      <c r="V116" s="102">
        <v>0</v>
      </c>
      <c r="W116" s="102">
        <v>0</v>
      </c>
      <c r="X116" s="102">
        <v>0</v>
      </c>
      <c r="Y116" s="102">
        <v>0</v>
      </c>
      <c r="Z116" s="102">
        <v>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v>0</v>
      </c>
      <c r="AN116" s="102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  <c r="AU116" s="102">
        <v>0</v>
      </c>
      <c r="AV116" s="102">
        <v>0</v>
      </c>
      <c r="AW116" s="102">
        <v>0</v>
      </c>
      <c r="AX116" s="102">
        <v>0</v>
      </c>
      <c r="AY116" s="102">
        <v>0</v>
      </c>
    </row>
    <row r="117" spans="1:52">
      <c r="A117" s="105"/>
      <c r="B117" s="123">
        <v>9</v>
      </c>
      <c r="C117" s="102"/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</row>
    <row r="118" spans="1:52">
      <c r="A118" s="105"/>
      <c r="B118" s="126">
        <v>10</v>
      </c>
      <c r="C118" s="102"/>
      <c r="D118" s="102">
        <v>0</v>
      </c>
      <c r="E118" s="102">
        <v>0</v>
      </c>
      <c r="F118" s="102">
        <v>0</v>
      </c>
      <c r="G118" s="102">
        <v>0</v>
      </c>
      <c r="H118" s="102">
        <v>0</v>
      </c>
      <c r="I118" s="102">
        <v>0</v>
      </c>
      <c r="J118" s="102">
        <v>0</v>
      </c>
      <c r="K118" s="102">
        <v>0</v>
      </c>
      <c r="L118" s="102">
        <v>0</v>
      </c>
      <c r="M118" s="102">
        <v>0</v>
      </c>
      <c r="N118" s="102">
        <v>0</v>
      </c>
      <c r="O118" s="102">
        <v>0</v>
      </c>
      <c r="P118" s="102">
        <v>0</v>
      </c>
      <c r="Q118" s="102">
        <v>0</v>
      </c>
      <c r="R118" s="102">
        <v>0</v>
      </c>
      <c r="S118" s="102">
        <v>0</v>
      </c>
      <c r="T118" s="102">
        <v>0</v>
      </c>
      <c r="U118" s="102">
        <v>0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0</v>
      </c>
      <c r="AD118" s="102">
        <v>0</v>
      </c>
      <c r="AE118" s="102">
        <v>0</v>
      </c>
      <c r="AF118" s="102">
        <v>0</v>
      </c>
      <c r="AG118" s="102">
        <v>0</v>
      </c>
      <c r="AH118" s="102">
        <v>0</v>
      </c>
      <c r="AI118" s="102">
        <v>0</v>
      </c>
      <c r="AJ118" s="102">
        <v>0</v>
      </c>
      <c r="AK118" s="102">
        <v>0</v>
      </c>
      <c r="AL118" s="102">
        <v>0</v>
      </c>
      <c r="AM118" s="102">
        <v>0</v>
      </c>
      <c r="AN118" s="102">
        <v>0</v>
      </c>
      <c r="AO118" s="102">
        <v>0</v>
      </c>
      <c r="AP118" s="102">
        <v>0</v>
      </c>
      <c r="AQ118" s="102">
        <v>0</v>
      </c>
      <c r="AR118" s="102">
        <v>0</v>
      </c>
      <c r="AS118" s="102">
        <v>0</v>
      </c>
      <c r="AT118" s="102">
        <v>0</v>
      </c>
      <c r="AU118" s="102">
        <v>0</v>
      </c>
      <c r="AV118" s="102">
        <v>0</v>
      </c>
      <c r="AW118" s="102">
        <v>0</v>
      </c>
      <c r="AX118" s="102">
        <v>0</v>
      </c>
      <c r="AY118" s="102">
        <v>0</v>
      </c>
    </row>
    <row r="119" spans="1:52">
      <c r="A119" s="105"/>
      <c r="B119" s="126">
        <v>11</v>
      </c>
      <c r="C119" s="102"/>
      <c r="D119" s="102">
        <v>0</v>
      </c>
      <c r="E119" s="102">
        <v>0</v>
      </c>
      <c r="F119" s="102">
        <v>0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  <c r="AU119" s="102">
        <v>0</v>
      </c>
      <c r="AV119" s="102">
        <v>0</v>
      </c>
      <c r="AW119" s="102">
        <v>0</v>
      </c>
      <c r="AX119" s="102">
        <v>0</v>
      </c>
      <c r="AY119" s="102">
        <v>0</v>
      </c>
    </row>
    <row r="120" spans="1:52">
      <c r="A120" s="105"/>
      <c r="B120" s="126">
        <v>12</v>
      </c>
      <c r="C120" s="102"/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  <c r="AY120" s="102">
        <v>0</v>
      </c>
    </row>
    <row r="121" spans="1:52">
      <c r="A121" s="124"/>
      <c r="B121" s="128" t="s">
        <v>295</v>
      </c>
      <c r="C121" s="110"/>
      <c r="D121" s="121">
        <v>0</v>
      </c>
      <c r="E121" s="121">
        <v>0</v>
      </c>
      <c r="F121" s="121">
        <v>0</v>
      </c>
      <c r="G121" s="121">
        <v>0</v>
      </c>
      <c r="H121" s="121">
        <v>0</v>
      </c>
      <c r="I121" s="121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>
        <v>0</v>
      </c>
      <c r="AJ121" s="121">
        <v>0</v>
      </c>
      <c r="AK121" s="121">
        <v>0</v>
      </c>
      <c r="AL121" s="121">
        <v>0</v>
      </c>
      <c r="AM121" s="121">
        <v>0</v>
      </c>
      <c r="AN121" s="121">
        <v>0</v>
      </c>
      <c r="AO121" s="121">
        <v>0</v>
      </c>
      <c r="AP121" s="121">
        <v>0</v>
      </c>
      <c r="AQ121" s="121">
        <v>0</v>
      </c>
      <c r="AR121" s="121">
        <v>0</v>
      </c>
      <c r="AS121" s="121">
        <v>0</v>
      </c>
      <c r="AT121" s="121">
        <v>0</v>
      </c>
      <c r="AU121" s="121">
        <v>0</v>
      </c>
      <c r="AV121" s="121">
        <v>0</v>
      </c>
      <c r="AW121" s="121">
        <v>0</v>
      </c>
      <c r="AX121" s="121">
        <v>0</v>
      </c>
      <c r="AY121" s="121">
        <v>0</v>
      </c>
      <c r="AZ121" s="103">
        <f>SUM($D121:$AY121)</f>
        <v>0</v>
      </c>
    </row>
    <row r="122" spans="1:52">
      <c r="A122" s="127" t="s">
        <v>123</v>
      </c>
      <c r="B122" s="115">
        <v>1</v>
      </c>
      <c r="C122" s="102"/>
      <c r="D122" s="102">
        <v>0</v>
      </c>
      <c r="E122" s="102">
        <v>0</v>
      </c>
      <c r="F122" s="102">
        <v>194.41623876765087</v>
      </c>
      <c r="G122" s="102">
        <v>39.897304236200242</v>
      </c>
      <c r="H122" s="102">
        <v>574.20299999999997</v>
      </c>
      <c r="I122" s="102">
        <v>569.42280423620025</v>
      </c>
      <c r="J122" s="102">
        <v>529.52549999999997</v>
      </c>
      <c r="K122" s="102">
        <v>44.677499999999988</v>
      </c>
      <c r="L122" s="102">
        <v>529.52549999999997</v>
      </c>
      <c r="M122" s="102">
        <v>109.42749999999998</v>
      </c>
      <c r="N122" s="102">
        <v>574.20299999999997</v>
      </c>
      <c r="O122" s="102">
        <v>574.20299999999997</v>
      </c>
      <c r="P122" s="102">
        <v>239.09373876765085</v>
      </c>
      <c r="Q122" s="102">
        <v>39.897304236200242</v>
      </c>
      <c r="R122" s="102">
        <v>574.20299999999997</v>
      </c>
      <c r="S122" s="102">
        <v>574.20299999999997</v>
      </c>
      <c r="T122" s="102">
        <v>464.77549999999997</v>
      </c>
      <c r="U122" s="102">
        <v>574.20299999999997</v>
      </c>
      <c r="V122" s="102">
        <v>239.09373876765085</v>
      </c>
      <c r="W122" s="102">
        <v>569.42280423620025</v>
      </c>
      <c r="X122" s="102">
        <v>194.41623876765087</v>
      </c>
      <c r="Y122" s="102">
        <v>569.42280423620025</v>
      </c>
      <c r="Z122" s="102">
        <v>574.20299999999997</v>
      </c>
      <c r="AA122" s="102">
        <v>104.64730423620024</v>
      </c>
      <c r="AB122" s="102">
        <v>194.41623876765087</v>
      </c>
      <c r="AC122" s="102">
        <v>109.42749999999998</v>
      </c>
      <c r="AD122" s="102">
        <v>129.66623876765087</v>
      </c>
      <c r="AE122" s="102">
        <v>109.42749999999998</v>
      </c>
      <c r="AF122" s="102">
        <v>239.09373876765085</v>
      </c>
      <c r="AG122" s="102">
        <v>44.677499999999988</v>
      </c>
      <c r="AH122" s="102">
        <v>574.20299999999997</v>
      </c>
      <c r="AI122" s="102">
        <v>109.42749999999998</v>
      </c>
      <c r="AJ122" s="102">
        <v>574.20299999999997</v>
      </c>
      <c r="AK122" s="102">
        <v>574.20299999999997</v>
      </c>
      <c r="AL122" s="102">
        <v>194.41623876765087</v>
      </c>
      <c r="AM122" s="102">
        <v>104.64730423620024</v>
      </c>
      <c r="AN122" s="102">
        <v>529.52549999999997</v>
      </c>
      <c r="AO122" s="102">
        <v>574.20299999999997</v>
      </c>
      <c r="AP122" s="102">
        <v>239.09373876765085</v>
      </c>
      <c r="AQ122" s="102">
        <v>44.677499999999988</v>
      </c>
      <c r="AR122" s="102">
        <v>239.09373876765085</v>
      </c>
      <c r="AS122" s="102">
        <v>39.897304236200242</v>
      </c>
      <c r="AT122" s="102">
        <v>109.42749999999998</v>
      </c>
      <c r="AU122" s="102">
        <v>39.897304236200242</v>
      </c>
      <c r="AV122" s="102">
        <v>239.09373876765085</v>
      </c>
      <c r="AW122" s="102">
        <v>39.897304236200242</v>
      </c>
      <c r="AX122" s="102">
        <v>529.52549999999997</v>
      </c>
      <c r="AY122" s="102">
        <v>574.20299999999997</v>
      </c>
    </row>
    <row r="123" spans="1:52">
      <c r="A123" s="105"/>
      <c r="B123" s="115">
        <v>2</v>
      </c>
      <c r="C123" s="102"/>
      <c r="D123" s="102">
        <v>0</v>
      </c>
      <c r="E123" s="102">
        <v>0</v>
      </c>
      <c r="F123" s="102">
        <v>0</v>
      </c>
      <c r="G123" s="102">
        <v>371.20062836970476</v>
      </c>
      <c r="H123" s="102">
        <v>562.23380872913981</v>
      </c>
      <c r="I123" s="102">
        <v>401.94209999999998</v>
      </c>
      <c r="J123" s="102">
        <v>403.37615872913989</v>
      </c>
      <c r="K123" s="102">
        <v>415.34534999999994</v>
      </c>
      <c r="L123" s="102">
        <v>496.04974999999996</v>
      </c>
      <c r="M123" s="102">
        <v>415.34534999999994</v>
      </c>
      <c r="N123" s="102">
        <v>541.37474999999995</v>
      </c>
      <c r="O123" s="102">
        <v>401.94209999999998</v>
      </c>
      <c r="P123" s="102">
        <v>401.94209999999998</v>
      </c>
      <c r="Q123" s="102">
        <v>502.4748783697047</v>
      </c>
      <c r="R123" s="102">
        <v>562.23380872913981</v>
      </c>
      <c r="S123" s="102">
        <v>401.94209999999998</v>
      </c>
      <c r="T123" s="102">
        <v>401.94209999999998</v>
      </c>
      <c r="U123" s="102">
        <v>249.86313547785039</v>
      </c>
      <c r="V123" s="102">
        <v>161.56062155370293</v>
      </c>
      <c r="W123" s="102">
        <v>335.10926123234913</v>
      </c>
      <c r="X123" s="102">
        <v>134.73407114673546</v>
      </c>
      <c r="Y123" s="102">
        <v>162.08271694007038</v>
      </c>
      <c r="Z123" s="102">
        <v>398.59596296534016</v>
      </c>
      <c r="AA123" s="102">
        <v>401.94209999999998</v>
      </c>
      <c r="AB123" s="102">
        <v>542.80880872913986</v>
      </c>
      <c r="AC123" s="102">
        <v>471.20062836970476</v>
      </c>
      <c r="AD123" s="102">
        <v>541.37474999999995</v>
      </c>
      <c r="AE123" s="102">
        <v>535.30312836970472</v>
      </c>
      <c r="AF123" s="102">
        <v>541.37474999999995</v>
      </c>
      <c r="AG123" s="102">
        <v>502.4748783697047</v>
      </c>
      <c r="AH123" s="102">
        <v>31.274249999999988</v>
      </c>
      <c r="AI123" s="102">
        <v>401.94209999999998</v>
      </c>
      <c r="AJ123" s="102">
        <v>541.37474999999995</v>
      </c>
      <c r="AK123" s="102">
        <v>401.94209999999998</v>
      </c>
      <c r="AL123" s="102">
        <v>401.94209999999998</v>
      </c>
      <c r="AM123" s="102">
        <v>515.87812836970477</v>
      </c>
      <c r="AN123" s="102">
        <v>73.253112965340165</v>
      </c>
      <c r="AO123" s="102">
        <v>415.34534999999994</v>
      </c>
      <c r="AP123" s="102">
        <v>401.94209999999998</v>
      </c>
      <c r="AQ123" s="102">
        <v>502.4748783697047</v>
      </c>
      <c r="AR123" s="102">
        <v>496.04974999999996</v>
      </c>
      <c r="AS123" s="102">
        <v>376.59507741740833</v>
      </c>
      <c r="AT123" s="102">
        <v>64.750000000000057</v>
      </c>
      <c r="AU123" s="102">
        <v>0</v>
      </c>
      <c r="AV123" s="102">
        <v>4.7801957637997496</v>
      </c>
      <c r="AW123" s="102">
        <v>386.87997892153555</v>
      </c>
      <c r="AX123" s="102">
        <v>492.70361296534014</v>
      </c>
      <c r="AY123" s="102">
        <v>415.34534999999994</v>
      </c>
    </row>
    <row r="124" spans="1:52">
      <c r="A124" s="105"/>
      <c r="B124" s="115">
        <v>3</v>
      </c>
      <c r="C124" s="102"/>
      <c r="D124" s="102">
        <v>0</v>
      </c>
      <c r="E124" s="102">
        <v>0</v>
      </c>
      <c r="F124" s="102">
        <v>0</v>
      </c>
      <c r="G124" s="102">
        <v>0</v>
      </c>
      <c r="H124" s="102">
        <v>140.46136363817942</v>
      </c>
      <c r="I124" s="102">
        <v>218.87104052208778</v>
      </c>
      <c r="J124" s="102">
        <v>175.51933378389896</v>
      </c>
      <c r="K124" s="102">
        <v>129.21389708222725</v>
      </c>
      <c r="L124" s="102">
        <v>147.88081562513963</v>
      </c>
      <c r="M124" s="102">
        <v>179.11821287990665</v>
      </c>
      <c r="N124" s="102">
        <v>206.12449401593457</v>
      </c>
      <c r="O124" s="102">
        <v>231.58214160969126</v>
      </c>
      <c r="P124" s="102">
        <v>186.4347915305903</v>
      </c>
      <c r="Q124" s="102">
        <v>113.86988200510052</v>
      </c>
      <c r="R124" s="102">
        <v>83.292141611356726</v>
      </c>
      <c r="S124" s="102">
        <v>150.63713745296204</v>
      </c>
      <c r="T124" s="102">
        <v>88.614682517960603</v>
      </c>
      <c r="U124" s="102">
        <v>0</v>
      </c>
      <c r="V124" s="102">
        <v>44.677499999999981</v>
      </c>
      <c r="W124" s="102">
        <v>0</v>
      </c>
      <c r="X124" s="102">
        <v>0</v>
      </c>
      <c r="Y124" s="102">
        <v>4.780195763799739</v>
      </c>
      <c r="Z124" s="102">
        <v>336.0793865279436</v>
      </c>
      <c r="AA124" s="102">
        <v>283.79736983953779</v>
      </c>
      <c r="AB124" s="102">
        <v>281.35946999999999</v>
      </c>
      <c r="AC124" s="102">
        <v>379.96616611039786</v>
      </c>
      <c r="AD124" s="102">
        <v>374.51793985879334</v>
      </c>
      <c r="AE124" s="102">
        <v>378.96232499999996</v>
      </c>
      <c r="AF124" s="102">
        <v>374.71218985879329</v>
      </c>
      <c r="AG124" s="102">
        <v>378.96232499999996</v>
      </c>
      <c r="AH124" s="102">
        <v>351.73241485879328</v>
      </c>
      <c r="AI124" s="102">
        <v>486.66747499999997</v>
      </c>
      <c r="AJ124" s="102">
        <v>281.35946999999999</v>
      </c>
      <c r="AK124" s="102">
        <v>378.96232499999996</v>
      </c>
      <c r="AL124" s="102">
        <v>281.35946999999999</v>
      </c>
      <c r="AM124" s="102">
        <v>281.35946999999999</v>
      </c>
      <c r="AN124" s="102">
        <v>361.11468985879333</v>
      </c>
      <c r="AO124" s="102">
        <v>36.391760248553709</v>
      </c>
      <c r="AP124" s="102">
        <v>44.215977173987511</v>
      </c>
      <c r="AQ124" s="102">
        <v>25.310654021791265</v>
      </c>
      <c r="AR124" s="102">
        <v>69.449872674047185</v>
      </c>
      <c r="AS124" s="102">
        <v>64.75</v>
      </c>
      <c r="AT124" s="102">
        <v>0</v>
      </c>
      <c r="AU124" s="102">
        <v>4.7801957637997461</v>
      </c>
      <c r="AV124" s="102">
        <v>0</v>
      </c>
      <c r="AW124" s="102">
        <v>64.75</v>
      </c>
      <c r="AX124" s="102">
        <v>171.04426126113634</v>
      </c>
      <c r="AY124" s="102">
        <v>400.27996929147861</v>
      </c>
    </row>
    <row r="125" spans="1:52">
      <c r="A125" s="105"/>
      <c r="B125" s="115">
        <v>4</v>
      </c>
      <c r="C125" s="102"/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109.52871666756248</v>
      </c>
      <c r="AB125" s="102">
        <v>182.3282605549702</v>
      </c>
      <c r="AC125" s="102">
        <v>196.95162899999997</v>
      </c>
      <c r="AD125" s="102">
        <v>265.9763162772785</v>
      </c>
      <c r="AE125" s="102">
        <v>262.16255790115531</v>
      </c>
      <c r="AF125" s="102">
        <v>265.27362749999998</v>
      </c>
      <c r="AG125" s="102">
        <v>262.29853290115528</v>
      </c>
      <c r="AH125" s="102">
        <v>265.27362749999998</v>
      </c>
      <c r="AI125" s="102">
        <v>206.53606810245407</v>
      </c>
      <c r="AJ125" s="102">
        <v>241.2424801717178</v>
      </c>
      <c r="AK125" s="102">
        <v>116.82136512020242</v>
      </c>
      <c r="AL125" s="102">
        <v>135.04858308414165</v>
      </c>
      <c r="AM125" s="102">
        <v>75.485637158899124</v>
      </c>
      <c r="AN125" s="102">
        <v>10.791575011229355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  <c r="AY125" s="102">
        <v>0</v>
      </c>
    </row>
    <row r="126" spans="1:52">
      <c r="A126" s="105"/>
      <c r="B126" s="115">
        <v>5</v>
      </c>
      <c r="C126" s="102"/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102">
        <v>0</v>
      </c>
      <c r="U126" s="102">
        <v>0</v>
      </c>
      <c r="V126" s="102">
        <v>0</v>
      </c>
      <c r="W126" s="102">
        <v>0</v>
      </c>
      <c r="X126" s="102">
        <v>0</v>
      </c>
      <c r="Y126" s="102">
        <v>0</v>
      </c>
      <c r="Z126" s="102">
        <v>0</v>
      </c>
      <c r="AA126" s="102">
        <v>0</v>
      </c>
      <c r="AB126" s="102">
        <v>0</v>
      </c>
      <c r="AC126" s="102">
        <v>32.629782388479128</v>
      </c>
      <c r="AD126" s="102">
        <v>43.706987971935348</v>
      </c>
      <c r="AE126" s="102">
        <v>126.77831297444969</v>
      </c>
      <c r="AF126" s="102">
        <v>156.25860961292346</v>
      </c>
      <c r="AG126" s="102">
        <v>93.072565979046402</v>
      </c>
      <c r="AH126" s="102">
        <v>13.759769216141166</v>
      </c>
      <c r="AI126" s="102">
        <v>0</v>
      </c>
      <c r="AJ126" s="102">
        <v>0</v>
      </c>
      <c r="AK126" s="102">
        <v>0</v>
      </c>
      <c r="AL126" s="102">
        <v>0</v>
      </c>
      <c r="AM126" s="102">
        <v>0</v>
      </c>
      <c r="AN126" s="102">
        <v>0</v>
      </c>
      <c r="AO126" s="102">
        <v>0</v>
      </c>
      <c r="AP126" s="102">
        <v>0</v>
      </c>
      <c r="AQ126" s="102">
        <v>0</v>
      </c>
      <c r="AR126" s="102">
        <v>0</v>
      </c>
      <c r="AS126" s="102">
        <v>0</v>
      </c>
      <c r="AT126" s="102">
        <v>0</v>
      </c>
      <c r="AU126" s="102">
        <v>0</v>
      </c>
      <c r="AV126" s="102">
        <v>0</v>
      </c>
      <c r="AW126" s="102">
        <v>0</v>
      </c>
      <c r="AX126" s="102">
        <v>0</v>
      </c>
      <c r="AY126" s="102">
        <v>0</v>
      </c>
    </row>
    <row r="127" spans="1:52">
      <c r="A127" s="105"/>
      <c r="B127" s="115">
        <v>6</v>
      </c>
      <c r="C127" s="102"/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</row>
    <row r="128" spans="1:52">
      <c r="A128" s="105"/>
      <c r="B128" s="115">
        <v>7</v>
      </c>
      <c r="C128" s="102"/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0</v>
      </c>
      <c r="S128" s="102">
        <v>0</v>
      </c>
      <c r="T128" s="102">
        <v>0</v>
      </c>
      <c r="U128" s="102">
        <v>0</v>
      </c>
      <c r="V128" s="102">
        <v>0</v>
      </c>
      <c r="W128" s="102">
        <v>0</v>
      </c>
      <c r="X128" s="102">
        <v>0</v>
      </c>
      <c r="Y128" s="102">
        <v>0</v>
      </c>
      <c r="Z128" s="102">
        <v>0</v>
      </c>
      <c r="AA128" s="102">
        <v>0</v>
      </c>
      <c r="AB128" s="102">
        <v>0</v>
      </c>
      <c r="AC128" s="102">
        <v>0</v>
      </c>
      <c r="AD128" s="102">
        <v>0</v>
      </c>
      <c r="AE128" s="102">
        <v>0</v>
      </c>
      <c r="AF128" s="102">
        <v>0</v>
      </c>
      <c r="AG128" s="102">
        <v>0</v>
      </c>
      <c r="AH128" s="102">
        <v>0</v>
      </c>
      <c r="AI128" s="102">
        <v>0</v>
      </c>
      <c r="AJ128" s="102">
        <v>0</v>
      </c>
      <c r="AK128" s="102">
        <v>0</v>
      </c>
      <c r="AL128" s="102">
        <v>0</v>
      </c>
      <c r="AM128" s="102">
        <v>0</v>
      </c>
      <c r="AN128" s="102">
        <v>0</v>
      </c>
      <c r="AO128" s="102">
        <v>0</v>
      </c>
      <c r="AP128" s="102">
        <v>0</v>
      </c>
      <c r="AQ128" s="102">
        <v>0</v>
      </c>
      <c r="AR128" s="102">
        <v>0</v>
      </c>
      <c r="AS128" s="102">
        <v>0</v>
      </c>
      <c r="AT128" s="102">
        <v>0</v>
      </c>
      <c r="AU128" s="102">
        <v>0</v>
      </c>
      <c r="AV128" s="102">
        <v>0</v>
      </c>
      <c r="AW128" s="102">
        <v>0</v>
      </c>
      <c r="AX128" s="102">
        <v>0</v>
      </c>
      <c r="AY128" s="102">
        <v>0</v>
      </c>
    </row>
    <row r="129" spans="1:51">
      <c r="A129" s="105"/>
      <c r="B129" s="115">
        <v>8</v>
      </c>
      <c r="C129" s="102"/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</row>
    <row r="130" spans="1:51">
      <c r="A130" s="105"/>
      <c r="B130" s="115">
        <v>9</v>
      </c>
      <c r="C130" s="102"/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</row>
    <row r="131" spans="1:51">
      <c r="A131" s="105"/>
      <c r="B131" s="115">
        <v>10</v>
      </c>
      <c r="C131" s="102"/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v>0</v>
      </c>
      <c r="AN131" s="102">
        <v>0</v>
      </c>
      <c r="AO131" s="102">
        <v>0</v>
      </c>
      <c r="AP131" s="102">
        <v>0</v>
      </c>
      <c r="AQ131" s="102">
        <v>0</v>
      </c>
      <c r="AR131" s="102">
        <v>0</v>
      </c>
      <c r="AS131" s="102">
        <v>0</v>
      </c>
      <c r="AT131" s="102">
        <v>0</v>
      </c>
      <c r="AU131" s="102">
        <v>0</v>
      </c>
      <c r="AV131" s="102">
        <v>0</v>
      </c>
      <c r="AW131" s="102">
        <v>0</v>
      </c>
      <c r="AX131" s="102">
        <v>0</v>
      </c>
      <c r="AY131" s="102">
        <v>0</v>
      </c>
    </row>
    <row r="132" spans="1:51">
      <c r="A132" s="105"/>
      <c r="B132" s="115">
        <v>11</v>
      </c>
      <c r="C132" s="102"/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</row>
    <row r="133" spans="1:51">
      <c r="A133" s="105"/>
      <c r="B133" s="115">
        <v>12</v>
      </c>
      <c r="C133" s="102"/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</row>
    <row r="134" spans="1:51">
      <c r="A134" s="105"/>
      <c r="B134" s="116">
        <v>13</v>
      </c>
      <c r="C134" s="102"/>
      <c r="D134" s="102">
        <v>0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02">
        <v>0</v>
      </c>
      <c r="Q134" s="102">
        <v>0</v>
      </c>
      <c r="R134" s="102">
        <v>0</v>
      </c>
      <c r="S134" s="102">
        <v>0</v>
      </c>
      <c r="T134" s="102">
        <v>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  <c r="AL134" s="102">
        <v>0</v>
      </c>
      <c r="AM134" s="102">
        <v>0</v>
      </c>
      <c r="AN134" s="102">
        <v>0</v>
      </c>
      <c r="AO134" s="102">
        <v>0</v>
      </c>
      <c r="AP134" s="102">
        <v>0</v>
      </c>
      <c r="AQ134" s="102">
        <v>0</v>
      </c>
      <c r="AR134" s="102">
        <v>0</v>
      </c>
      <c r="AS134" s="102">
        <v>0</v>
      </c>
      <c r="AT134" s="102">
        <v>0</v>
      </c>
      <c r="AU134" s="102">
        <v>0</v>
      </c>
      <c r="AV134" s="102">
        <v>0</v>
      </c>
      <c r="AW134" s="102">
        <v>0</v>
      </c>
      <c r="AX134" s="102">
        <v>0</v>
      </c>
      <c r="AY134" s="102">
        <v>0</v>
      </c>
    </row>
    <row r="135" spans="1:51">
      <c r="A135" s="105"/>
      <c r="B135" s="116">
        <v>14</v>
      </c>
      <c r="C135" s="102"/>
      <c r="D135" s="102">
        <v>0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0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v>0</v>
      </c>
      <c r="AN135" s="102">
        <v>0</v>
      </c>
      <c r="AO135" s="102">
        <v>0</v>
      </c>
      <c r="AP135" s="102">
        <v>0</v>
      </c>
      <c r="AQ135" s="102">
        <v>0</v>
      </c>
      <c r="AR135" s="102">
        <v>0</v>
      </c>
      <c r="AS135" s="102">
        <v>0</v>
      </c>
      <c r="AT135" s="102">
        <v>0</v>
      </c>
      <c r="AU135" s="102">
        <v>0</v>
      </c>
      <c r="AV135" s="102">
        <v>0</v>
      </c>
      <c r="AW135" s="102">
        <v>0</v>
      </c>
      <c r="AX135" s="102">
        <v>0</v>
      </c>
      <c r="AY135" s="102">
        <v>0</v>
      </c>
    </row>
    <row r="136" spans="1:51">
      <c r="A136" s="105"/>
      <c r="B136" s="116">
        <v>15</v>
      </c>
      <c r="C136" s="102"/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0</v>
      </c>
      <c r="S136" s="102">
        <v>0</v>
      </c>
      <c r="T136" s="102">
        <v>0</v>
      </c>
      <c r="U136" s="102">
        <v>0</v>
      </c>
      <c r="V136" s="102">
        <v>0</v>
      </c>
      <c r="W136" s="102">
        <v>0</v>
      </c>
      <c r="X136" s="102">
        <v>0</v>
      </c>
      <c r="Y136" s="102">
        <v>0</v>
      </c>
      <c r="Z136" s="102">
        <v>0</v>
      </c>
      <c r="AA136" s="102">
        <v>0</v>
      </c>
      <c r="AB136" s="102">
        <v>0</v>
      </c>
      <c r="AC136" s="102">
        <v>0</v>
      </c>
      <c r="AD136" s="102">
        <v>0</v>
      </c>
      <c r="AE136" s="102">
        <v>0</v>
      </c>
      <c r="AF136" s="102">
        <v>0</v>
      </c>
      <c r="AG136" s="102">
        <v>0</v>
      </c>
      <c r="AH136" s="102">
        <v>0</v>
      </c>
      <c r="AI136" s="102">
        <v>0</v>
      </c>
      <c r="AJ136" s="102">
        <v>0</v>
      </c>
      <c r="AK136" s="102">
        <v>0</v>
      </c>
      <c r="AL136" s="102">
        <v>0</v>
      </c>
      <c r="AM136" s="102">
        <v>0</v>
      </c>
      <c r="AN136" s="102">
        <v>0</v>
      </c>
      <c r="AO136" s="102">
        <v>0</v>
      </c>
      <c r="AP136" s="102">
        <v>0</v>
      </c>
      <c r="AQ136" s="102">
        <v>0</v>
      </c>
      <c r="AR136" s="102">
        <v>0</v>
      </c>
      <c r="AS136" s="102">
        <v>0</v>
      </c>
      <c r="AT136" s="102">
        <v>0</v>
      </c>
      <c r="AU136" s="102">
        <v>0</v>
      </c>
      <c r="AV136" s="102">
        <v>0</v>
      </c>
      <c r="AW136" s="102">
        <v>0</v>
      </c>
      <c r="AX136" s="102">
        <v>0</v>
      </c>
      <c r="AY136" s="102">
        <v>0</v>
      </c>
    </row>
    <row r="137" spans="1:51">
      <c r="A137" s="105"/>
      <c r="B137" s="116">
        <v>16</v>
      </c>
      <c r="C137" s="102"/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</row>
    <row r="138" spans="1:51">
      <c r="A138" s="105"/>
      <c r="B138" s="116">
        <v>17</v>
      </c>
      <c r="C138" s="102"/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</row>
    <row r="139" spans="1:51">
      <c r="A139" s="105"/>
      <c r="B139" s="116">
        <v>18</v>
      </c>
      <c r="C139" s="102"/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2">
        <v>0</v>
      </c>
      <c r="AN139" s="102">
        <v>0</v>
      </c>
      <c r="AO139" s="102">
        <v>0</v>
      </c>
      <c r="AP139" s="102">
        <v>0</v>
      </c>
      <c r="AQ139" s="102">
        <v>0</v>
      </c>
      <c r="AR139" s="102">
        <v>0</v>
      </c>
      <c r="AS139" s="102">
        <v>0</v>
      </c>
      <c r="AT139" s="102">
        <v>0</v>
      </c>
      <c r="AU139" s="102">
        <v>0</v>
      </c>
      <c r="AV139" s="102">
        <v>0</v>
      </c>
      <c r="AW139" s="102">
        <v>0</v>
      </c>
      <c r="AX139" s="102">
        <v>0</v>
      </c>
      <c r="AY139" s="102">
        <v>0</v>
      </c>
    </row>
    <row r="140" spans="1:51">
      <c r="A140" s="105"/>
      <c r="B140" s="116">
        <v>19</v>
      </c>
      <c r="C140" s="102"/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  <c r="U140" s="102">
        <v>0</v>
      </c>
      <c r="V140" s="102">
        <v>0</v>
      </c>
      <c r="W140" s="102">
        <v>0</v>
      </c>
      <c r="X140" s="102">
        <v>0</v>
      </c>
      <c r="Y140" s="102">
        <v>0</v>
      </c>
      <c r="Z140" s="102">
        <v>0</v>
      </c>
      <c r="AA140" s="102">
        <v>0</v>
      </c>
      <c r="AB140" s="102">
        <v>0</v>
      </c>
      <c r="AC140" s="102">
        <v>0</v>
      </c>
      <c r="AD140" s="102">
        <v>0</v>
      </c>
      <c r="AE140" s="102">
        <v>0</v>
      </c>
      <c r="AF140" s="102">
        <v>0</v>
      </c>
      <c r="AG140" s="102">
        <v>0</v>
      </c>
      <c r="AH140" s="102">
        <v>0</v>
      </c>
      <c r="AI140" s="102">
        <v>0</v>
      </c>
      <c r="AJ140" s="102">
        <v>0</v>
      </c>
      <c r="AK140" s="102">
        <v>0</v>
      </c>
      <c r="AL140" s="102">
        <v>0</v>
      </c>
      <c r="AM140" s="102">
        <v>0</v>
      </c>
      <c r="AN140" s="102">
        <v>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  <c r="AU140" s="102">
        <v>0</v>
      </c>
      <c r="AV140" s="102">
        <v>0</v>
      </c>
      <c r="AW140" s="102">
        <v>0</v>
      </c>
      <c r="AX140" s="102">
        <v>0</v>
      </c>
      <c r="AY140" s="102">
        <v>0</v>
      </c>
    </row>
    <row r="141" spans="1:51">
      <c r="A141" s="105"/>
      <c r="B141" s="116">
        <v>20</v>
      </c>
      <c r="C141" s="102"/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</v>
      </c>
      <c r="S141" s="102">
        <v>0</v>
      </c>
      <c r="T141" s="102">
        <v>0</v>
      </c>
      <c r="U141" s="102">
        <v>0</v>
      </c>
      <c r="V141" s="102">
        <v>0</v>
      </c>
      <c r="W141" s="102">
        <v>0</v>
      </c>
      <c r="X141" s="102">
        <v>0</v>
      </c>
      <c r="Y141" s="102">
        <v>0</v>
      </c>
      <c r="Z141" s="102">
        <v>0</v>
      </c>
      <c r="AA141" s="102">
        <v>0</v>
      </c>
      <c r="AB141" s="102">
        <v>0</v>
      </c>
      <c r="AC141" s="102">
        <v>0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2">
        <v>0</v>
      </c>
      <c r="AN141" s="102">
        <v>0</v>
      </c>
      <c r="AO141" s="102">
        <v>0</v>
      </c>
      <c r="AP141" s="102">
        <v>0</v>
      </c>
      <c r="AQ141" s="102">
        <v>0</v>
      </c>
      <c r="AR141" s="102">
        <v>0</v>
      </c>
      <c r="AS141" s="102">
        <v>0</v>
      </c>
      <c r="AT141" s="102">
        <v>0</v>
      </c>
      <c r="AU141" s="102">
        <v>0</v>
      </c>
      <c r="AV141" s="102">
        <v>0</v>
      </c>
      <c r="AW141" s="102">
        <v>0</v>
      </c>
      <c r="AX141" s="102">
        <v>0</v>
      </c>
      <c r="AY141" s="102">
        <v>0</v>
      </c>
    </row>
    <row r="142" spans="1:51">
      <c r="A142" s="105"/>
      <c r="B142" s="116">
        <v>21</v>
      </c>
      <c r="C142" s="102"/>
      <c r="D142" s="102">
        <v>0</v>
      </c>
      <c r="E142" s="102">
        <v>0</v>
      </c>
      <c r="F142" s="102">
        <v>0</v>
      </c>
      <c r="G142" s="102">
        <v>0</v>
      </c>
      <c r="H142" s="102">
        <v>0</v>
      </c>
      <c r="I142" s="102">
        <v>0</v>
      </c>
      <c r="J142" s="102">
        <v>0</v>
      </c>
      <c r="K142" s="102">
        <v>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0</v>
      </c>
      <c r="R142" s="102">
        <v>0</v>
      </c>
      <c r="S142" s="102">
        <v>0</v>
      </c>
      <c r="T142" s="102">
        <v>0</v>
      </c>
      <c r="U142" s="102">
        <v>0</v>
      </c>
      <c r="V142" s="102">
        <v>0</v>
      </c>
      <c r="W142" s="102">
        <v>0</v>
      </c>
      <c r="X142" s="102">
        <v>0</v>
      </c>
      <c r="Y142" s="102">
        <v>0</v>
      </c>
      <c r="Z142" s="102">
        <v>0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  <c r="AL142" s="102">
        <v>0</v>
      </c>
      <c r="AM142" s="102">
        <v>0</v>
      </c>
      <c r="AN142" s="102">
        <v>0</v>
      </c>
      <c r="AO142" s="102">
        <v>0</v>
      </c>
      <c r="AP142" s="102">
        <v>0</v>
      </c>
      <c r="AQ142" s="102">
        <v>0</v>
      </c>
      <c r="AR142" s="102">
        <v>0</v>
      </c>
      <c r="AS142" s="102">
        <v>0</v>
      </c>
      <c r="AT142" s="102">
        <v>0</v>
      </c>
      <c r="AU142" s="102">
        <v>0</v>
      </c>
      <c r="AV142" s="102">
        <v>0</v>
      </c>
      <c r="AW142" s="102">
        <v>0</v>
      </c>
      <c r="AX142" s="102">
        <v>0</v>
      </c>
      <c r="AY142" s="102">
        <v>0</v>
      </c>
    </row>
    <row r="143" spans="1:51">
      <c r="A143" s="105"/>
      <c r="B143" s="116">
        <v>22</v>
      </c>
      <c r="C143" s="102"/>
      <c r="D143" s="102">
        <v>0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2">
        <v>0</v>
      </c>
      <c r="AN143" s="102">
        <v>0</v>
      </c>
      <c r="AO143" s="102">
        <v>0</v>
      </c>
      <c r="AP143" s="102">
        <v>0</v>
      </c>
      <c r="AQ143" s="102">
        <v>0</v>
      </c>
      <c r="AR143" s="102">
        <v>0</v>
      </c>
      <c r="AS143" s="102">
        <v>0</v>
      </c>
      <c r="AT143" s="102">
        <v>0</v>
      </c>
      <c r="AU143" s="102">
        <v>0</v>
      </c>
      <c r="AV143" s="102">
        <v>0</v>
      </c>
      <c r="AW143" s="102">
        <v>0</v>
      </c>
      <c r="AX143" s="102">
        <v>0</v>
      </c>
      <c r="AY143" s="102">
        <v>0</v>
      </c>
    </row>
    <row r="144" spans="1:51">
      <c r="A144" s="105"/>
      <c r="B144" s="116">
        <v>23</v>
      </c>
      <c r="C144" s="102"/>
      <c r="D144" s="102">
        <v>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2">
        <v>0</v>
      </c>
      <c r="AN144" s="102">
        <v>0</v>
      </c>
      <c r="AO144" s="102">
        <v>0</v>
      </c>
      <c r="AP144" s="102">
        <v>0</v>
      </c>
      <c r="AQ144" s="102">
        <v>0</v>
      </c>
      <c r="AR144" s="102">
        <v>0</v>
      </c>
      <c r="AS144" s="102">
        <v>0</v>
      </c>
      <c r="AT144" s="102">
        <v>0</v>
      </c>
      <c r="AU144" s="102">
        <v>0</v>
      </c>
      <c r="AV144" s="102">
        <v>0</v>
      </c>
      <c r="AW144" s="102">
        <v>0</v>
      </c>
      <c r="AX144" s="102">
        <v>0</v>
      </c>
      <c r="AY144" s="102">
        <v>0</v>
      </c>
    </row>
    <row r="145" spans="1:51">
      <c r="A145" s="105"/>
      <c r="B145" s="116">
        <v>24</v>
      </c>
      <c r="C145" s="102"/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2">
        <v>0</v>
      </c>
      <c r="AN145" s="102">
        <v>0</v>
      </c>
      <c r="AO145" s="102">
        <v>0</v>
      </c>
      <c r="AP145" s="102">
        <v>0</v>
      </c>
      <c r="AQ145" s="102">
        <v>0</v>
      </c>
      <c r="AR145" s="102">
        <v>0</v>
      </c>
      <c r="AS145" s="102">
        <v>0</v>
      </c>
      <c r="AT145" s="102">
        <v>0</v>
      </c>
      <c r="AU145" s="102">
        <v>0</v>
      </c>
      <c r="AV145" s="102">
        <v>0</v>
      </c>
      <c r="AW145" s="102">
        <v>0</v>
      </c>
      <c r="AX145" s="102">
        <v>0</v>
      </c>
      <c r="AY145" s="102">
        <v>0</v>
      </c>
    </row>
    <row r="146" spans="1:51">
      <c r="A146" s="105"/>
      <c r="B146" s="123">
        <v>25</v>
      </c>
      <c r="C146" s="102"/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0</v>
      </c>
      <c r="S146" s="102">
        <v>0</v>
      </c>
      <c r="T146" s="102">
        <v>0</v>
      </c>
      <c r="U146" s="102">
        <v>0</v>
      </c>
      <c r="V146" s="102">
        <v>0</v>
      </c>
      <c r="W146" s="102">
        <v>0</v>
      </c>
      <c r="X146" s="102">
        <v>0</v>
      </c>
      <c r="Y146" s="102">
        <v>0</v>
      </c>
      <c r="Z146" s="102">
        <v>0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  <c r="AL146" s="102">
        <v>0</v>
      </c>
      <c r="AM146" s="102">
        <v>0</v>
      </c>
      <c r="AN146" s="102">
        <v>0</v>
      </c>
      <c r="AO146" s="102">
        <v>0</v>
      </c>
      <c r="AP146" s="102">
        <v>0</v>
      </c>
      <c r="AQ146" s="102">
        <v>0</v>
      </c>
      <c r="AR146" s="102">
        <v>0</v>
      </c>
      <c r="AS146" s="102">
        <v>0</v>
      </c>
      <c r="AT146" s="102">
        <v>0</v>
      </c>
      <c r="AU146" s="102">
        <v>0</v>
      </c>
      <c r="AV146" s="102">
        <v>0</v>
      </c>
      <c r="AW146" s="102">
        <v>0</v>
      </c>
      <c r="AX146" s="102">
        <v>0</v>
      </c>
      <c r="AY146" s="102">
        <v>0</v>
      </c>
    </row>
    <row r="147" spans="1:51">
      <c r="A147" s="105"/>
      <c r="B147" s="123">
        <v>26</v>
      </c>
      <c r="C147" s="102"/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2">
        <v>0</v>
      </c>
      <c r="AN147" s="102">
        <v>0</v>
      </c>
      <c r="AO147" s="102">
        <v>0</v>
      </c>
      <c r="AP147" s="102">
        <v>0</v>
      </c>
      <c r="AQ147" s="102">
        <v>0</v>
      </c>
      <c r="AR147" s="102">
        <v>0</v>
      </c>
      <c r="AS147" s="102">
        <v>0</v>
      </c>
      <c r="AT147" s="102">
        <v>0</v>
      </c>
      <c r="AU147" s="102">
        <v>0</v>
      </c>
      <c r="AV147" s="102">
        <v>0</v>
      </c>
      <c r="AW147" s="102">
        <v>0</v>
      </c>
      <c r="AX147" s="102">
        <v>0</v>
      </c>
      <c r="AY147" s="102">
        <v>0</v>
      </c>
    </row>
    <row r="148" spans="1:51">
      <c r="A148" s="105"/>
      <c r="B148" s="123">
        <v>27</v>
      </c>
      <c r="C148" s="102"/>
      <c r="D148" s="102">
        <v>0</v>
      </c>
      <c r="E148" s="102">
        <v>0</v>
      </c>
      <c r="F148" s="102">
        <v>0</v>
      </c>
      <c r="G148" s="102">
        <v>0</v>
      </c>
      <c r="H148" s="102">
        <v>0</v>
      </c>
      <c r="I148" s="102">
        <v>0</v>
      </c>
      <c r="J148" s="102">
        <v>0</v>
      </c>
      <c r="K148" s="102">
        <v>0</v>
      </c>
      <c r="L148" s="102">
        <v>0</v>
      </c>
      <c r="M148" s="102">
        <v>0</v>
      </c>
      <c r="N148" s="102">
        <v>0</v>
      </c>
      <c r="O148" s="102">
        <v>0</v>
      </c>
      <c r="P148" s="102">
        <v>0</v>
      </c>
      <c r="Q148" s="102">
        <v>0</v>
      </c>
      <c r="R148" s="102">
        <v>0</v>
      </c>
      <c r="S148" s="102">
        <v>0</v>
      </c>
      <c r="T148" s="102">
        <v>0</v>
      </c>
      <c r="U148" s="102">
        <v>0</v>
      </c>
      <c r="V148" s="102">
        <v>0</v>
      </c>
      <c r="W148" s="102">
        <v>0</v>
      </c>
      <c r="X148" s="102">
        <v>0</v>
      </c>
      <c r="Y148" s="102">
        <v>0</v>
      </c>
      <c r="Z148" s="102">
        <v>0</v>
      </c>
      <c r="AA148" s="102">
        <v>0</v>
      </c>
      <c r="AB148" s="102">
        <v>0</v>
      </c>
      <c r="AC148" s="102">
        <v>0</v>
      </c>
      <c r="AD148" s="102">
        <v>0</v>
      </c>
      <c r="AE148" s="102">
        <v>0</v>
      </c>
      <c r="AF148" s="102">
        <v>0</v>
      </c>
      <c r="AG148" s="102">
        <v>0</v>
      </c>
      <c r="AH148" s="102">
        <v>0</v>
      </c>
      <c r="AI148" s="102">
        <v>0</v>
      </c>
      <c r="AJ148" s="102">
        <v>0</v>
      </c>
      <c r="AK148" s="102">
        <v>0</v>
      </c>
      <c r="AL148" s="102">
        <v>0</v>
      </c>
      <c r="AM148" s="102">
        <v>0</v>
      </c>
      <c r="AN148" s="102">
        <v>0</v>
      </c>
      <c r="AO148" s="102">
        <v>0</v>
      </c>
      <c r="AP148" s="102">
        <v>0</v>
      </c>
      <c r="AQ148" s="102">
        <v>0</v>
      </c>
      <c r="AR148" s="102">
        <v>0</v>
      </c>
      <c r="AS148" s="102">
        <v>0</v>
      </c>
      <c r="AT148" s="102">
        <v>0</v>
      </c>
      <c r="AU148" s="102">
        <v>0</v>
      </c>
      <c r="AV148" s="102">
        <v>0</v>
      </c>
      <c r="AW148" s="102">
        <v>0</v>
      </c>
      <c r="AX148" s="102">
        <v>0</v>
      </c>
      <c r="AY148" s="102">
        <v>0</v>
      </c>
    </row>
    <row r="149" spans="1:51">
      <c r="A149" s="105"/>
      <c r="B149" s="123">
        <v>28</v>
      </c>
      <c r="C149" s="102"/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v>0</v>
      </c>
      <c r="AN149" s="102">
        <v>0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  <c r="AU149" s="102">
        <v>0</v>
      </c>
      <c r="AV149" s="102">
        <v>0</v>
      </c>
      <c r="AW149" s="102">
        <v>0</v>
      </c>
      <c r="AX149" s="102">
        <v>0</v>
      </c>
      <c r="AY149" s="102">
        <v>0</v>
      </c>
    </row>
    <row r="150" spans="1:51">
      <c r="A150" s="105"/>
      <c r="B150" s="123">
        <v>29</v>
      </c>
      <c r="C150" s="102"/>
      <c r="D150" s="102">
        <v>0</v>
      </c>
      <c r="E150" s="102">
        <v>0</v>
      </c>
      <c r="F150" s="102">
        <v>0</v>
      </c>
      <c r="G150" s="102">
        <v>0</v>
      </c>
      <c r="H150" s="102">
        <v>0</v>
      </c>
      <c r="I150" s="102">
        <v>0</v>
      </c>
      <c r="J150" s="102">
        <v>0</v>
      </c>
      <c r="K150" s="102">
        <v>0</v>
      </c>
      <c r="L150" s="102">
        <v>0</v>
      </c>
      <c r="M150" s="102">
        <v>0</v>
      </c>
      <c r="N150" s="102">
        <v>0</v>
      </c>
      <c r="O150" s="102">
        <v>0</v>
      </c>
      <c r="P150" s="102">
        <v>0</v>
      </c>
      <c r="Q150" s="102">
        <v>0</v>
      </c>
      <c r="R150" s="102">
        <v>0</v>
      </c>
      <c r="S150" s="102">
        <v>0</v>
      </c>
      <c r="T150" s="102">
        <v>0</v>
      </c>
      <c r="U150" s="102">
        <v>0</v>
      </c>
      <c r="V150" s="102">
        <v>0</v>
      </c>
      <c r="W150" s="102">
        <v>0</v>
      </c>
      <c r="X150" s="102">
        <v>0</v>
      </c>
      <c r="Y150" s="102">
        <v>0</v>
      </c>
      <c r="Z150" s="102">
        <v>0</v>
      </c>
      <c r="AA150" s="102">
        <v>0</v>
      </c>
      <c r="AB150" s="102">
        <v>0</v>
      </c>
      <c r="AC150" s="102">
        <v>0</v>
      </c>
      <c r="AD150" s="102">
        <v>0</v>
      </c>
      <c r="AE150" s="102">
        <v>0</v>
      </c>
      <c r="AF150" s="102">
        <v>0</v>
      </c>
      <c r="AG150" s="102">
        <v>0</v>
      </c>
      <c r="AH150" s="102">
        <v>0</v>
      </c>
      <c r="AI150" s="102">
        <v>0</v>
      </c>
      <c r="AJ150" s="102">
        <v>0</v>
      </c>
      <c r="AK150" s="102">
        <v>0</v>
      </c>
      <c r="AL150" s="102">
        <v>0</v>
      </c>
      <c r="AM150" s="102">
        <v>0</v>
      </c>
      <c r="AN150" s="102">
        <v>0</v>
      </c>
      <c r="AO150" s="102">
        <v>0</v>
      </c>
      <c r="AP150" s="102">
        <v>0</v>
      </c>
      <c r="AQ150" s="102">
        <v>0</v>
      </c>
      <c r="AR150" s="102">
        <v>0</v>
      </c>
      <c r="AS150" s="102">
        <v>0</v>
      </c>
      <c r="AT150" s="102">
        <v>0</v>
      </c>
      <c r="AU150" s="102">
        <v>0</v>
      </c>
      <c r="AV150" s="102">
        <v>0</v>
      </c>
      <c r="AW150" s="102">
        <v>0</v>
      </c>
      <c r="AX150" s="102">
        <v>0</v>
      </c>
      <c r="AY150" s="102">
        <v>0</v>
      </c>
    </row>
    <row r="151" spans="1:51">
      <c r="A151" s="105"/>
      <c r="B151" s="123">
        <v>30</v>
      </c>
      <c r="C151" s="102"/>
      <c r="D151" s="102">
        <v>0</v>
      </c>
      <c r="E151" s="102">
        <v>0</v>
      </c>
      <c r="F151" s="102">
        <v>0</v>
      </c>
      <c r="G151" s="102">
        <v>0</v>
      </c>
      <c r="H151" s="102">
        <v>0</v>
      </c>
      <c r="I151" s="102">
        <v>0</v>
      </c>
      <c r="J151" s="102">
        <v>0</v>
      </c>
      <c r="K151" s="102">
        <v>0</v>
      </c>
      <c r="L151" s="102">
        <v>0</v>
      </c>
      <c r="M151" s="102">
        <v>0</v>
      </c>
      <c r="N151" s="102">
        <v>0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0</v>
      </c>
      <c r="Y151" s="102">
        <v>0</v>
      </c>
      <c r="Z151" s="102">
        <v>0</v>
      </c>
      <c r="AA151" s="102">
        <v>0</v>
      </c>
      <c r="AB151" s="102">
        <v>0</v>
      </c>
      <c r="AC151" s="102">
        <v>0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v>0</v>
      </c>
      <c r="AN151" s="102">
        <v>0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  <c r="AU151" s="102">
        <v>0</v>
      </c>
      <c r="AV151" s="102">
        <v>0</v>
      </c>
      <c r="AW151" s="102">
        <v>0</v>
      </c>
      <c r="AX151" s="102">
        <v>0</v>
      </c>
      <c r="AY151" s="102">
        <v>0</v>
      </c>
    </row>
    <row r="152" spans="1:51">
      <c r="A152" s="105"/>
      <c r="B152" s="123">
        <v>31</v>
      </c>
      <c r="C152" s="102"/>
      <c r="D152" s="102">
        <v>0</v>
      </c>
      <c r="E152" s="102">
        <v>0</v>
      </c>
      <c r="F152" s="102">
        <v>0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v>0</v>
      </c>
      <c r="AN152" s="102">
        <v>0</v>
      </c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  <c r="AU152" s="102">
        <v>0</v>
      </c>
      <c r="AV152" s="102">
        <v>0</v>
      </c>
      <c r="AW152" s="102">
        <v>0</v>
      </c>
      <c r="AX152" s="102">
        <v>0</v>
      </c>
      <c r="AY152" s="102">
        <v>0</v>
      </c>
    </row>
    <row r="153" spans="1:51">
      <c r="A153" s="105"/>
      <c r="B153" s="123">
        <v>32</v>
      </c>
      <c r="C153" s="102"/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0</v>
      </c>
      <c r="U153" s="102">
        <v>0</v>
      </c>
      <c r="V153" s="102">
        <v>0</v>
      </c>
      <c r="W153" s="102">
        <v>0</v>
      </c>
      <c r="X153" s="102">
        <v>0</v>
      </c>
      <c r="Y153" s="102">
        <v>0</v>
      </c>
      <c r="Z153" s="102">
        <v>0</v>
      </c>
      <c r="AA153" s="102">
        <v>0</v>
      </c>
      <c r="AB153" s="102">
        <v>0</v>
      </c>
      <c r="AC153" s="102">
        <v>0</v>
      </c>
      <c r="AD153" s="102">
        <v>0</v>
      </c>
      <c r="AE153" s="102">
        <v>0</v>
      </c>
      <c r="AF153" s="102">
        <v>0</v>
      </c>
      <c r="AG153" s="102">
        <v>0</v>
      </c>
      <c r="AH153" s="102">
        <v>0</v>
      </c>
      <c r="AI153" s="102">
        <v>0</v>
      </c>
      <c r="AJ153" s="102">
        <v>0</v>
      </c>
      <c r="AK153" s="102">
        <v>0</v>
      </c>
      <c r="AL153" s="102">
        <v>0</v>
      </c>
      <c r="AM153" s="102">
        <v>0</v>
      </c>
      <c r="AN153" s="102">
        <v>0</v>
      </c>
      <c r="AO153" s="102">
        <v>0</v>
      </c>
      <c r="AP153" s="102">
        <v>0</v>
      </c>
      <c r="AQ153" s="102">
        <v>0</v>
      </c>
      <c r="AR153" s="102">
        <v>0</v>
      </c>
      <c r="AS153" s="102">
        <v>0</v>
      </c>
      <c r="AT153" s="102">
        <v>0</v>
      </c>
      <c r="AU153" s="102">
        <v>0</v>
      </c>
      <c r="AV153" s="102">
        <v>0</v>
      </c>
      <c r="AW153" s="102">
        <v>0</v>
      </c>
      <c r="AX153" s="102">
        <v>0</v>
      </c>
      <c r="AY153" s="102">
        <v>0</v>
      </c>
    </row>
    <row r="154" spans="1:51">
      <c r="A154" s="105"/>
      <c r="B154" s="123">
        <v>33</v>
      </c>
      <c r="C154" s="102"/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</row>
    <row r="155" spans="1:51">
      <c r="A155" s="105"/>
      <c r="B155" s="123">
        <v>34</v>
      </c>
      <c r="C155" s="102"/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</row>
    <row r="156" spans="1:51">
      <c r="A156" s="105"/>
      <c r="B156" s="123">
        <v>35</v>
      </c>
      <c r="C156" s="102"/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</v>
      </c>
      <c r="U156" s="102">
        <v>0</v>
      </c>
      <c r="V156" s="102">
        <v>0</v>
      </c>
      <c r="W156" s="102">
        <v>0</v>
      </c>
      <c r="X156" s="102">
        <v>0</v>
      </c>
      <c r="Y156" s="102">
        <v>0</v>
      </c>
      <c r="Z156" s="102">
        <v>0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  <c r="AL156" s="102">
        <v>0</v>
      </c>
      <c r="AM156" s="102">
        <v>0</v>
      </c>
      <c r="AN156" s="102">
        <v>0</v>
      </c>
      <c r="AO156" s="102">
        <v>0</v>
      </c>
      <c r="AP156" s="102">
        <v>0</v>
      </c>
      <c r="AQ156" s="102">
        <v>0</v>
      </c>
      <c r="AR156" s="102">
        <v>0</v>
      </c>
      <c r="AS156" s="102">
        <v>0</v>
      </c>
      <c r="AT156" s="102">
        <v>0</v>
      </c>
      <c r="AU156" s="102">
        <v>0</v>
      </c>
      <c r="AV156" s="102">
        <v>0</v>
      </c>
      <c r="AW156" s="102">
        <v>0</v>
      </c>
      <c r="AX156" s="102">
        <v>0</v>
      </c>
      <c r="AY156" s="102">
        <v>0</v>
      </c>
    </row>
    <row r="157" spans="1:51">
      <c r="A157" s="105"/>
      <c r="B157" s="123">
        <v>36</v>
      </c>
      <c r="C157" s="102"/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</row>
    <row r="158" spans="1:51">
      <c r="A158" s="105"/>
      <c r="B158" s="126">
        <v>37</v>
      </c>
      <c r="C158" s="102"/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0</v>
      </c>
      <c r="S158" s="102">
        <v>0</v>
      </c>
      <c r="T158" s="102">
        <v>0</v>
      </c>
      <c r="U158" s="102">
        <v>0</v>
      </c>
      <c r="V158" s="102">
        <v>0</v>
      </c>
      <c r="W158" s="102">
        <v>0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0</v>
      </c>
      <c r="AG158" s="102">
        <v>0</v>
      </c>
      <c r="AH158" s="102">
        <v>0</v>
      </c>
      <c r="AI158" s="102">
        <v>0</v>
      </c>
      <c r="AJ158" s="102">
        <v>0</v>
      </c>
      <c r="AK158" s="102">
        <v>0</v>
      </c>
      <c r="AL158" s="102">
        <v>0</v>
      </c>
      <c r="AM158" s="102">
        <v>0</v>
      </c>
      <c r="AN158" s="102">
        <v>0</v>
      </c>
      <c r="AO158" s="102">
        <v>0</v>
      </c>
      <c r="AP158" s="102">
        <v>0</v>
      </c>
      <c r="AQ158" s="102">
        <v>0</v>
      </c>
      <c r="AR158" s="102">
        <v>0</v>
      </c>
      <c r="AS158" s="102">
        <v>0</v>
      </c>
      <c r="AT158" s="102">
        <v>0</v>
      </c>
      <c r="AU158" s="102">
        <v>0</v>
      </c>
      <c r="AV158" s="102">
        <v>0</v>
      </c>
      <c r="AW158" s="102">
        <v>0</v>
      </c>
      <c r="AX158" s="102">
        <v>0</v>
      </c>
      <c r="AY158" s="102">
        <v>0</v>
      </c>
    </row>
    <row r="159" spans="1:51">
      <c r="A159" s="105"/>
      <c r="B159" s="126">
        <v>38</v>
      </c>
      <c r="C159" s="102"/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</v>
      </c>
      <c r="V159" s="102">
        <v>0</v>
      </c>
      <c r="W159" s="102">
        <v>0</v>
      </c>
      <c r="X159" s="102">
        <v>0</v>
      </c>
      <c r="Y159" s="102">
        <v>0</v>
      </c>
      <c r="Z159" s="102">
        <v>0</v>
      </c>
      <c r="AA159" s="102">
        <v>0</v>
      </c>
      <c r="AB159" s="102">
        <v>0</v>
      </c>
      <c r="AC159" s="102">
        <v>0</v>
      </c>
      <c r="AD159" s="102">
        <v>0</v>
      </c>
      <c r="AE159" s="102">
        <v>0</v>
      </c>
      <c r="AF159" s="102">
        <v>0</v>
      </c>
      <c r="AG159" s="102">
        <v>0</v>
      </c>
      <c r="AH159" s="102">
        <v>0</v>
      </c>
      <c r="AI159" s="102">
        <v>0</v>
      </c>
      <c r="AJ159" s="102">
        <v>0</v>
      </c>
      <c r="AK159" s="102">
        <v>0</v>
      </c>
      <c r="AL159" s="102">
        <v>0</v>
      </c>
      <c r="AM159" s="102">
        <v>0</v>
      </c>
      <c r="AN159" s="102">
        <v>0</v>
      </c>
      <c r="AO159" s="102">
        <v>0</v>
      </c>
      <c r="AP159" s="102">
        <v>0</v>
      </c>
      <c r="AQ159" s="102">
        <v>0</v>
      </c>
      <c r="AR159" s="102">
        <v>0</v>
      </c>
      <c r="AS159" s="102">
        <v>0</v>
      </c>
      <c r="AT159" s="102">
        <v>0</v>
      </c>
      <c r="AU159" s="102">
        <v>0</v>
      </c>
      <c r="AV159" s="102">
        <v>0</v>
      </c>
      <c r="AW159" s="102">
        <v>0</v>
      </c>
      <c r="AX159" s="102">
        <v>0</v>
      </c>
      <c r="AY159" s="102">
        <v>0</v>
      </c>
    </row>
    <row r="160" spans="1:51">
      <c r="A160" s="105"/>
      <c r="B160" s="126">
        <v>39</v>
      </c>
      <c r="C160" s="102"/>
      <c r="D160" s="102">
        <v>0</v>
      </c>
      <c r="E160" s="102">
        <v>0</v>
      </c>
      <c r="F160" s="102">
        <v>0</v>
      </c>
      <c r="G160" s="102">
        <v>0</v>
      </c>
      <c r="H160" s="102">
        <v>0</v>
      </c>
      <c r="I160" s="102">
        <v>0</v>
      </c>
      <c r="J160" s="102">
        <v>0</v>
      </c>
      <c r="K160" s="102">
        <v>0</v>
      </c>
      <c r="L160" s="102">
        <v>0</v>
      </c>
      <c r="M160" s="102">
        <v>0</v>
      </c>
      <c r="N160" s="102">
        <v>0</v>
      </c>
      <c r="O160" s="102">
        <v>0</v>
      </c>
      <c r="P160" s="102">
        <v>0</v>
      </c>
      <c r="Q160" s="102">
        <v>0</v>
      </c>
      <c r="R160" s="102">
        <v>0</v>
      </c>
      <c r="S160" s="102">
        <v>0</v>
      </c>
      <c r="T160" s="102">
        <v>0</v>
      </c>
      <c r="U160" s="102">
        <v>0</v>
      </c>
      <c r="V160" s="102">
        <v>0</v>
      </c>
      <c r="W160" s="102">
        <v>0</v>
      </c>
      <c r="X160" s="102">
        <v>0</v>
      </c>
      <c r="Y160" s="102">
        <v>0</v>
      </c>
      <c r="Z160" s="102">
        <v>0</v>
      </c>
      <c r="AA160" s="102">
        <v>0</v>
      </c>
      <c r="AB160" s="102">
        <v>0</v>
      </c>
      <c r="AC160" s="102">
        <v>0</v>
      </c>
      <c r="AD160" s="102">
        <v>0</v>
      </c>
      <c r="AE160" s="102">
        <v>0</v>
      </c>
      <c r="AF160" s="102">
        <v>0</v>
      </c>
      <c r="AG160" s="102">
        <v>0</v>
      </c>
      <c r="AH160" s="102">
        <v>0</v>
      </c>
      <c r="AI160" s="102">
        <v>0</v>
      </c>
      <c r="AJ160" s="102">
        <v>0</v>
      </c>
      <c r="AK160" s="102">
        <v>0</v>
      </c>
      <c r="AL160" s="102">
        <v>0</v>
      </c>
      <c r="AM160" s="102">
        <v>0</v>
      </c>
      <c r="AN160" s="102">
        <v>0</v>
      </c>
      <c r="AO160" s="102">
        <v>0</v>
      </c>
      <c r="AP160" s="102">
        <v>0</v>
      </c>
      <c r="AQ160" s="102">
        <v>0</v>
      </c>
      <c r="AR160" s="102">
        <v>0</v>
      </c>
      <c r="AS160" s="102">
        <v>0</v>
      </c>
      <c r="AT160" s="102">
        <v>0</v>
      </c>
      <c r="AU160" s="102">
        <v>0</v>
      </c>
      <c r="AV160" s="102">
        <v>0</v>
      </c>
      <c r="AW160" s="102">
        <v>0</v>
      </c>
      <c r="AX160" s="102">
        <v>0</v>
      </c>
      <c r="AY160" s="102">
        <v>0</v>
      </c>
    </row>
    <row r="161" spans="1:52">
      <c r="A161" s="105"/>
      <c r="B161" s="126">
        <v>40</v>
      </c>
      <c r="C161" s="102"/>
      <c r="D161" s="102">
        <v>0</v>
      </c>
      <c r="E161" s="102">
        <v>0</v>
      </c>
      <c r="F161" s="102">
        <v>0</v>
      </c>
      <c r="G161" s="102">
        <v>0</v>
      </c>
      <c r="H161" s="102">
        <v>0</v>
      </c>
      <c r="I161" s="102">
        <v>0</v>
      </c>
      <c r="J161" s="102">
        <v>0</v>
      </c>
      <c r="K161" s="102">
        <v>0</v>
      </c>
      <c r="L161" s="102">
        <v>0</v>
      </c>
      <c r="M161" s="102">
        <v>0</v>
      </c>
      <c r="N161" s="102">
        <v>0</v>
      </c>
      <c r="O161" s="102">
        <v>0</v>
      </c>
      <c r="P161" s="102">
        <v>0</v>
      </c>
      <c r="Q161" s="102">
        <v>0</v>
      </c>
      <c r="R161" s="102">
        <v>0</v>
      </c>
      <c r="S161" s="102">
        <v>0</v>
      </c>
      <c r="T161" s="102">
        <v>0</v>
      </c>
      <c r="U161" s="102">
        <v>0</v>
      </c>
      <c r="V161" s="102">
        <v>0</v>
      </c>
      <c r="W161" s="102">
        <v>0</v>
      </c>
      <c r="X161" s="102">
        <v>0</v>
      </c>
      <c r="Y161" s="102">
        <v>0</v>
      </c>
      <c r="Z161" s="102">
        <v>0</v>
      </c>
      <c r="AA161" s="102">
        <v>0</v>
      </c>
      <c r="AB161" s="102">
        <v>0</v>
      </c>
      <c r="AC161" s="102">
        <v>0</v>
      </c>
      <c r="AD161" s="102">
        <v>0</v>
      </c>
      <c r="AE161" s="102">
        <v>0</v>
      </c>
      <c r="AF161" s="102">
        <v>0</v>
      </c>
      <c r="AG161" s="102">
        <v>0</v>
      </c>
      <c r="AH161" s="102">
        <v>0</v>
      </c>
      <c r="AI161" s="102">
        <v>0</v>
      </c>
      <c r="AJ161" s="102">
        <v>0</v>
      </c>
      <c r="AK161" s="102">
        <v>0</v>
      </c>
      <c r="AL161" s="102">
        <v>0</v>
      </c>
      <c r="AM161" s="102">
        <v>0</v>
      </c>
      <c r="AN161" s="102">
        <v>0</v>
      </c>
      <c r="AO161" s="102">
        <v>0</v>
      </c>
      <c r="AP161" s="102">
        <v>0</v>
      </c>
      <c r="AQ161" s="102">
        <v>0</v>
      </c>
      <c r="AR161" s="102">
        <v>0</v>
      </c>
      <c r="AS161" s="102">
        <v>0</v>
      </c>
      <c r="AT161" s="102">
        <v>0</v>
      </c>
      <c r="AU161" s="102">
        <v>0</v>
      </c>
      <c r="AV161" s="102">
        <v>0</v>
      </c>
      <c r="AW161" s="102">
        <v>0</v>
      </c>
      <c r="AX161" s="102">
        <v>0</v>
      </c>
      <c r="AY161" s="102">
        <v>0</v>
      </c>
    </row>
    <row r="162" spans="1:52">
      <c r="A162" s="105"/>
      <c r="B162" s="126">
        <v>41</v>
      </c>
      <c r="C162" s="102"/>
      <c r="D162" s="102">
        <v>0</v>
      </c>
      <c r="E162" s="102">
        <v>0</v>
      </c>
      <c r="F162" s="102">
        <v>0</v>
      </c>
      <c r="G162" s="102">
        <v>0</v>
      </c>
      <c r="H162" s="102">
        <v>0</v>
      </c>
      <c r="I162" s="102">
        <v>0</v>
      </c>
      <c r="J162" s="102">
        <v>0</v>
      </c>
      <c r="K162" s="102">
        <v>0</v>
      </c>
      <c r="L162" s="102">
        <v>0</v>
      </c>
      <c r="M162" s="102">
        <v>0</v>
      </c>
      <c r="N162" s="102">
        <v>0</v>
      </c>
      <c r="O162" s="102">
        <v>0</v>
      </c>
      <c r="P162" s="102">
        <v>0</v>
      </c>
      <c r="Q162" s="102">
        <v>0</v>
      </c>
      <c r="R162" s="102">
        <v>0</v>
      </c>
      <c r="S162" s="102">
        <v>0</v>
      </c>
      <c r="T162" s="102">
        <v>0</v>
      </c>
      <c r="U162" s="102">
        <v>0</v>
      </c>
      <c r="V162" s="102">
        <v>0</v>
      </c>
      <c r="W162" s="102">
        <v>0</v>
      </c>
      <c r="X162" s="102">
        <v>0</v>
      </c>
      <c r="Y162" s="102">
        <v>0</v>
      </c>
      <c r="Z162" s="102">
        <v>0</v>
      </c>
      <c r="AA162" s="102">
        <v>0</v>
      </c>
      <c r="AB162" s="102">
        <v>0</v>
      </c>
      <c r="AC162" s="102">
        <v>0</v>
      </c>
      <c r="AD162" s="102">
        <v>0</v>
      </c>
      <c r="AE162" s="102">
        <v>0</v>
      </c>
      <c r="AF162" s="102">
        <v>0</v>
      </c>
      <c r="AG162" s="102">
        <v>0</v>
      </c>
      <c r="AH162" s="102">
        <v>0</v>
      </c>
      <c r="AI162" s="102">
        <v>0</v>
      </c>
      <c r="AJ162" s="102">
        <v>0</v>
      </c>
      <c r="AK162" s="102">
        <v>0</v>
      </c>
      <c r="AL162" s="102">
        <v>0</v>
      </c>
      <c r="AM162" s="102">
        <v>0</v>
      </c>
      <c r="AN162" s="102">
        <v>0</v>
      </c>
      <c r="AO162" s="102">
        <v>0</v>
      </c>
      <c r="AP162" s="102">
        <v>0</v>
      </c>
      <c r="AQ162" s="102">
        <v>0</v>
      </c>
      <c r="AR162" s="102">
        <v>0</v>
      </c>
      <c r="AS162" s="102">
        <v>0</v>
      </c>
      <c r="AT162" s="102">
        <v>0</v>
      </c>
      <c r="AU162" s="102">
        <v>0</v>
      </c>
      <c r="AV162" s="102">
        <v>0</v>
      </c>
      <c r="AW162" s="102">
        <v>0</v>
      </c>
      <c r="AX162" s="102">
        <v>0</v>
      </c>
      <c r="AY162" s="102">
        <v>0</v>
      </c>
    </row>
    <row r="163" spans="1:52">
      <c r="A163" s="105"/>
      <c r="B163" s="126">
        <v>42</v>
      </c>
      <c r="C163" s="102"/>
      <c r="D163" s="102">
        <v>0</v>
      </c>
      <c r="E163" s="102">
        <v>0</v>
      </c>
      <c r="F163" s="102">
        <v>0</v>
      </c>
      <c r="G163" s="102">
        <v>0</v>
      </c>
      <c r="H163" s="102">
        <v>0</v>
      </c>
      <c r="I163" s="102">
        <v>0</v>
      </c>
      <c r="J163" s="102">
        <v>0</v>
      </c>
      <c r="K163" s="102">
        <v>0</v>
      </c>
      <c r="L163" s="102">
        <v>0</v>
      </c>
      <c r="M163" s="102">
        <v>0</v>
      </c>
      <c r="N163" s="102">
        <v>0</v>
      </c>
      <c r="O163" s="102">
        <v>0</v>
      </c>
      <c r="P163" s="102">
        <v>0</v>
      </c>
      <c r="Q163" s="102">
        <v>0</v>
      </c>
      <c r="R163" s="102">
        <v>0</v>
      </c>
      <c r="S163" s="102">
        <v>0</v>
      </c>
      <c r="T163" s="102">
        <v>0</v>
      </c>
      <c r="U163" s="102">
        <v>0</v>
      </c>
      <c r="V163" s="102">
        <v>0</v>
      </c>
      <c r="W163" s="102">
        <v>0</v>
      </c>
      <c r="X163" s="102">
        <v>0</v>
      </c>
      <c r="Y163" s="102">
        <v>0</v>
      </c>
      <c r="Z163" s="102">
        <v>0</v>
      </c>
      <c r="AA163" s="102">
        <v>0</v>
      </c>
      <c r="AB163" s="102">
        <v>0</v>
      </c>
      <c r="AC163" s="102">
        <v>0</v>
      </c>
      <c r="AD163" s="102">
        <v>0</v>
      </c>
      <c r="AE163" s="102">
        <v>0</v>
      </c>
      <c r="AF163" s="102">
        <v>0</v>
      </c>
      <c r="AG163" s="102">
        <v>0</v>
      </c>
      <c r="AH163" s="102">
        <v>0</v>
      </c>
      <c r="AI163" s="102">
        <v>0</v>
      </c>
      <c r="AJ163" s="102">
        <v>0</v>
      </c>
      <c r="AK163" s="102">
        <v>0</v>
      </c>
      <c r="AL163" s="102">
        <v>0</v>
      </c>
      <c r="AM163" s="102">
        <v>0</v>
      </c>
      <c r="AN163" s="102">
        <v>0</v>
      </c>
      <c r="AO163" s="102">
        <v>0</v>
      </c>
      <c r="AP163" s="102">
        <v>0</v>
      </c>
      <c r="AQ163" s="102">
        <v>0</v>
      </c>
      <c r="AR163" s="102">
        <v>0</v>
      </c>
      <c r="AS163" s="102">
        <v>0</v>
      </c>
      <c r="AT163" s="102">
        <v>0</v>
      </c>
      <c r="AU163" s="102">
        <v>0</v>
      </c>
      <c r="AV163" s="102">
        <v>0</v>
      </c>
      <c r="AW163" s="102">
        <v>0</v>
      </c>
      <c r="AX163" s="102">
        <v>0</v>
      </c>
      <c r="AY163" s="102">
        <v>0</v>
      </c>
    </row>
    <row r="164" spans="1:52">
      <c r="A164" s="105"/>
      <c r="B164" s="126">
        <v>43</v>
      </c>
      <c r="C164" s="102"/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0</v>
      </c>
      <c r="U164" s="102">
        <v>0</v>
      </c>
      <c r="V164" s="102">
        <v>0</v>
      </c>
      <c r="W164" s="102">
        <v>0</v>
      </c>
      <c r="X164" s="102">
        <v>0</v>
      </c>
      <c r="Y164" s="102">
        <v>0</v>
      </c>
      <c r="Z164" s="102">
        <v>0</v>
      </c>
      <c r="AA164" s="102">
        <v>0</v>
      </c>
      <c r="AB164" s="102">
        <v>0</v>
      </c>
      <c r="AC164" s="102">
        <v>0</v>
      </c>
      <c r="AD164" s="102">
        <v>0</v>
      </c>
      <c r="AE164" s="102">
        <v>0</v>
      </c>
      <c r="AF164" s="102">
        <v>0</v>
      </c>
      <c r="AG164" s="102">
        <v>0</v>
      </c>
      <c r="AH164" s="102">
        <v>0</v>
      </c>
      <c r="AI164" s="102">
        <v>0</v>
      </c>
      <c r="AJ164" s="102">
        <v>0</v>
      </c>
      <c r="AK164" s="102">
        <v>0</v>
      </c>
      <c r="AL164" s="102">
        <v>0</v>
      </c>
      <c r="AM164" s="102">
        <v>0</v>
      </c>
      <c r="AN164" s="102">
        <v>0</v>
      </c>
      <c r="AO164" s="102">
        <v>0</v>
      </c>
      <c r="AP164" s="102">
        <v>0</v>
      </c>
      <c r="AQ164" s="102">
        <v>0</v>
      </c>
      <c r="AR164" s="102">
        <v>0</v>
      </c>
      <c r="AS164" s="102">
        <v>0</v>
      </c>
      <c r="AT164" s="102">
        <v>0</v>
      </c>
      <c r="AU164" s="102">
        <v>0</v>
      </c>
      <c r="AV164" s="102">
        <v>0</v>
      </c>
      <c r="AW164" s="102">
        <v>0</v>
      </c>
      <c r="AX164" s="102">
        <v>0</v>
      </c>
      <c r="AY164" s="102">
        <v>0</v>
      </c>
    </row>
    <row r="165" spans="1:52">
      <c r="A165" s="105"/>
      <c r="B165" s="126">
        <v>44</v>
      </c>
      <c r="C165" s="102"/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0</v>
      </c>
      <c r="S165" s="102">
        <v>0</v>
      </c>
      <c r="T165" s="102">
        <v>0</v>
      </c>
      <c r="U165" s="102">
        <v>0</v>
      </c>
      <c r="V165" s="102">
        <v>0</v>
      </c>
      <c r="W165" s="102">
        <v>0</v>
      </c>
      <c r="X165" s="102">
        <v>0</v>
      </c>
      <c r="Y165" s="102">
        <v>0</v>
      </c>
      <c r="Z165" s="102">
        <v>0</v>
      </c>
      <c r="AA165" s="102">
        <v>0</v>
      </c>
      <c r="AB165" s="102">
        <v>0</v>
      </c>
      <c r="AC165" s="102">
        <v>0</v>
      </c>
      <c r="AD165" s="102">
        <v>0</v>
      </c>
      <c r="AE165" s="102">
        <v>0</v>
      </c>
      <c r="AF165" s="102">
        <v>0</v>
      </c>
      <c r="AG165" s="102">
        <v>0</v>
      </c>
      <c r="AH165" s="102">
        <v>0</v>
      </c>
      <c r="AI165" s="102">
        <v>0</v>
      </c>
      <c r="AJ165" s="102">
        <v>0</v>
      </c>
      <c r="AK165" s="102">
        <v>0</v>
      </c>
      <c r="AL165" s="102">
        <v>0</v>
      </c>
      <c r="AM165" s="102">
        <v>0</v>
      </c>
      <c r="AN165" s="102">
        <v>0</v>
      </c>
      <c r="AO165" s="102">
        <v>0</v>
      </c>
      <c r="AP165" s="102">
        <v>0</v>
      </c>
      <c r="AQ165" s="102">
        <v>0</v>
      </c>
      <c r="AR165" s="102">
        <v>0</v>
      </c>
      <c r="AS165" s="102">
        <v>0</v>
      </c>
      <c r="AT165" s="102">
        <v>0</v>
      </c>
      <c r="AU165" s="102">
        <v>0</v>
      </c>
      <c r="AV165" s="102">
        <v>0</v>
      </c>
      <c r="AW165" s="102">
        <v>0</v>
      </c>
      <c r="AX165" s="102">
        <v>0</v>
      </c>
      <c r="AY165" s="102">
        <v>0</v>
      </c>
    </row>
    <row r="166" spans="1:52">
      <c r="A166" s="105"/>
      <c r="B166" s="126">
        <v>45</v>
      </c>
      <c r="C166" s="102"/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0</v>
      </c>
      <c r="W166" s="102">
        <v>0</v>
      </c>
      <c r="X166" s="102">
        <v>0</v>
      </c>
      <c r="Y166" s="102">
        <v>0</v>
      </c>
      <c r="Z166" s="102">
        <v>0</v>
      </c>
      <c r="AA166" s="102">
        <v>0</v>
      </c>
      <c r="AB166" s="102">
        <v>0</v>
      </c>
      <c r="AC166" s="102">
        <v>0</v>
      </c>
      <c r="AD166" s="102">
        <v>0</v>
      </c>
      <c r="AE166" s="102">
        <v>0</v>
      </c>
      <c r="AF166" s="102">
        <v>0</v>
      </c>
      <c r="AG166" s="102">
        <v>0</v>
      </c>
      <c r="AH166" s="102">
        <v>0</v>
      </c>
      <c r="AI166" s="102">
        <v>0</v>
      </c>
      <c r="AJ166" s="102">
        <v>0</v>
      </c>
      <c r="AK166" s="102">
        <v>0</v>
      </c>
      <c r="AL166" s="102">
        <v>0</v>
      </c>
      <c r="AM166" s="102">
        <v>0</v>
      </c>
      <c r="AN166" s="102">
        <v>0</v>
      </c>
      <c r="AO166" s="102">
        <v>0</v>
      </c>
      <c r="AP166" s="102">
        <v>0</v>
      </c>
      <c r="AQ166" s="102">
        <v>0</v>
      </c>
      <c r="AR166" s="102">
        <v>0</v>
      </c>
      <c r="AS166" s="102">
        <v>0</v>
      </c>
      <c r="AT166" s="102">
        <v>0</v>
      </c>
      <c r="AU166" s="102">
        <v>0</v>
      </c>
      <c r="AV166" s="102">
        <v>0</v>
      </c>
      <c r="AW166" s="102">
        <v>0</v>
      </c>
      <c r="AX166" s="102">
        <v>0</v>
      </c>
      <c r="AY166" s="102">
        <v>0</v>
      </c>
    </row>
    <row r="167" spans="1:52">
      <c r="A167" s="105"/>
      <c r="B167" s="126">
        <v>46</v>
      </c>
      <c r="C167" s="102"/>
      <c r="D167" s="102">
        <v>0</v>
      </c>
      <c r="E167" s="102">
        <v>0</v>
      </c>
      <c r="F167" s="102">
        <v>0</v>
      </c>
      <c r="G167" s="102">
        <v>0</v>
      </c>
      <c r="H167" s="102">
        <v>0</v>
      </c>
      <c r="I167" s="102">
        <v>0</v>
      </c>
      <c r="J167" s="102">
        <v>0</v>
      </c>
      <c r="K167" s="102">
        <v>0</v>
      </c>
      <c r="L167" s="102">
        <v>0</v>
      </c>
      <c r="M167" s="102">
        <v>0</v>
      </c>
      <c r="N167" s="102">
        <v>0</v>
      </c>
      <c r="O167" s="102">
        <v>0</v>
      </c>
      <c r="P167" s="102">
        <v>0</v>
      </c>
      <c r="Q167" s="102">
        <v>0</v>
      </c>
      <c r="R167" s="102">
        <v>0</v>
      </c>
      <c r="S167" s="102">
        <v>0</v>
      </c>
      <c r="T167" s="102">
        <v>0</v>
      </c>
      <c r="U167" s="102">
        <v>0</v>
      </c>
      <c r="V167" s="102">
        <v>0</v>
      </c>
      <c r="W167" s="102">
        <v>0</v>
      </c>
      <c r="X167" s="102">
        <v>0</v>
      </c>
      <c r="Y167" s="102">
        <v>0</v>
      </c>
      <c r="Z167" s="102">
        <v>0</v>
      </c>
      <c r="AA167" s="102">
        <v>0</v>
      </c>
      <c r="AB167" s="102">
        <v>0</v>
      </c>
      <c r="AC167" s="102">
        <v>0</v>
      </c>
      <c r="AD167" s="102">
        <v>0</v>
      </c>
      <c r="AE167" s="102">
        <v>0</v>
      </c>
      <c r="AF167" s="102">
        <v>0</v>
      </c>
      <c r="AG167" s="102">
        <v>0</v>
      </c>
      <c r="AH167" s="102">
        <v>0</v>
      </c>
      <c r="AI167" s="102">
        <v>0</v>
      </c>
      <c r="AJ167" s="102">
        <v>0</v>
      </c>
      <c r="AK167" s="102">
        <v>0</v>
      </c>
      <c r="AL167" s="102">
        <v>0</v>
      </c>
      <c r="AM167" s="102">
        <v>0</v>
      </c>
      <c r="AN167" s="102">
        <v>0</v>
      </c>
      <c r="AO167" s="102">
        <v>0</v>
      </c>
      <c r="AP167" s="102">
        <v>0</v>
      </c>
      <c r="AQ167" s="102">
        <v>0</v>
      </c>
      <c r="AR167" s="102">
        <v>0</v>
      </c>
      <c r="AS167" s="102">
        <v>0</v>
      </c>
      <c r="AT167" s="102">
        <v>0</v>
      </c>
      <c r="AU167" s="102">
        <v>0</v>
      </c>
      <c r="AV167" s="102">
        <v>0</v>
      </c>
      <c r="AW167" s="102">
        <v>0</v>
      </c>
      <c r="AX167" s="102">
        <v>0</v>
      </c>
      <c r="AY167" s="102">
        <v>0</v>
      </c>
    </row>
    <row r="168" spans="1:52">
      <c r="A168" s="105"/>
      <c r="B168" s="126">
        <v>47</v>
      </c>
      <c r="C168" s="102"/>
      <c r="D168" s="102">
        <v>0</v>
      </c>
      <c r="E168" s="102">
        <v>0</v>
      </c>
      <c r="F168" s="102">
        <v>0</v>
      </c>
      <c r="G168" s="102">
        <v>0</v>
      </c>
      <c r="H168" s="102">
        <v>0</v>
      </c>
      <c r="I168" s="102">
        <v>0</v>
      </c>
      <c r="J168" s="102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v>0</v>
      </c>
      <c r="W168" s="102">
        <v>0</v>
      </c>
      <c r="X168" s="102">
        <v>0</v>
      </c>
      <c r="Y168" s="102">
        <v>0</v>
      </c>
      <c r="Z168" s="102">
        <v>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  <c r="AL168" s="102">
        <v>0</v>
      </c>
      <c r="AM168" s="102">
        <v>0</v>
      </c>
      <c r="AN168" s="102">
        <v>0</v>
      </c>
      <c r="AO168" s="102">
        <v>0</v>
      </c>
      <c r="AP168" s="102">
        <v>0</v>
      </c>
      <c r="AQ168" s="102">
        <v>0</v>
      </c>
      <c r="AR168" s="102">
        <v>0</v>
      </c>
      <c r="AS168" s="102">
        <v>0</v>
      </c>
      <c r="AT168" s="102">
        <v>0</v>
      </c>
      <c r="AU168" s="102">
        <v>0</v>
      </c>
      <c r="AV168" s="102">
        <v>0</v>
      </c>
      <c r="AW168" s="102">
        <v>0</v>
      </c>
      <c r="AX168" s="102">
        <v>0</v>
      </c>
      <c r="AY168" s="102">
        <v>0</v>
      </c>
    </row>
    <row r="169" spans="1:52">
      <c r="A169" s="105"/>
      <c r="B169" s="126">
        <v>48</v>
      </c>
      <c r="C169" s="102"/>
      <c r="D169" s="102">
        <v>0</v>
      </c>
      <c r="E169" s="102">
        <v>0</v>
      </c>
      <c r="F169" s="102">
        <v>0</v>
      </c>
      <c r="G169" s="102">
        <v>0</v>
      </c>
      <c r="H169" s="102">
        <v>0</v>
      </c>
      <c r="I169" s="102">
        <v>0</v>
      </c>
      <c r="J169" s="102">
        <v>0</v>
      </c>
      <c r="K169" s="102">
        <v>0</v>
      </c>
      <c r="L169" s="102">
        <v>0</v>
      </c>
      <c r="M169" s="102">
        <v>0</v>
      </c>
      <c r="N169" s="102">
        <v>0</v>
      </c>
      <c r="O169" s="102">
        <v>0</v>
      </c>
      <c r="P169" s="102">
        <v>0</v>
      </c>
      <c r="Q169" s="102">
        <v>0</v>
      </c>
      <c r="R169" s="102">
        <v>0</v>
      </c>
      <c r="S169" s="102">
        <v>0</v>
      </c>
      <c r="T169" s="102">
        <v>0</v>
      </c>
      <c r="U169" s="102">
        <v>0</v>
      </c>
      <c r="V169" s="102">
        <v>0</v>
      </c>
      <c r="W169" s="102">
        <v>0</v>
      </c>
      <c r="X169" s="102">
        <v>0</v>
      </c>
      <c r="Y169" s="102">
        <v>0</v>
      </c>
      <c r="Z169" s="102">
        <v>0</v>
      </c>
      <c r="AA169" s="102">
        <v>0</v>
      </c>
      <c r="AB169" s="102">
        <v>0</v>
      </c>
      <c r="AC169" s="102">
        <v>0</v>
      </c>
      <c r="AD169" s="102">
        <v>0</v>
      </c>
      <c r="AE169" s="102">
        <v>0</v>
      </c>
      <c r="AF169" s="102">
        <v>0</v>
      </c>
      <c r="AG169" s="102">
        <v>0</v>
      </c>
      <c r="AH169" s="102">
        <v>0</v>
      </c>
      <c r="AI169" s="102">
        <v>0</v>
      </c>
      <c r="AJ169" s="102">
        <v>0</v>
      </c>
      <c r="AK169" s="102">
        <v>0</v>
      </c>
      <c r="AL169" s="102">
        <v>0</v>
      </c>
      <c r="AM169" s="102">
        <v>0</v>
      </c>
      <c r="AN169" s="102">
        <v>0</v>
      </c>
      <c r="AO169" s="102">
        <v>0</v>
      </c>
      <c r="AP169" s="102">
        <v>0</v>
      </c>
      <c r="AQ169" s="102">
        <v>0</v>
      </c>
      <c r="AR169" s="102">
        <v>0</v>
      </c>
      <c r="AS169" s="102">
        <v>0</v>
      </c>
      <c r="AT169" s="102">
        <v>0</v>
      </c>
      <c r="AU169" s="102">
        <v>0</v>
      </c>
      <c r="AV169" s="102">
        <v>0</v>
      </c>
      <c r="AW169" s="102">
        <v>0</v>
      </c>
      <c r="AX169" s="102">
        <v>0</v>
      </c>
      <c r="AY169" s="102">
        <v>0</v>
      </c>
    </row>
    <row r="170" spans="1:52">
      <c r="A170" s="124"/>
      <c r="B170" s="128" t="s">
        <v>295</v>
      </c>
      <c r="C170" s="110"/>
      <c r="D170" s="121">
        <v>0</v>
      </c>
      <c r="E170" s="121">
        <v>0</v>
      </c>
      <c r="F170" s="121">
        <v>0</v>
      </c>
      <c r="G170" s="121">
        <v>0</v>
      </c>
      <c r="H170" s="121">
        <v>0</v>
      </c>
      <c r="I170" s="121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>
        <v>0</v>
      </c>
      <c r="AH170" s="121">
        <v>0</v>
      </c>
      <c r="AI170" s="121">
        <v>0</v>
      </c>
      <c r="AJ170" s="121">
        <v>0</v>
      </c>
      <c r="AK170" s="121">
        <v>0</v>
      </c>
      <c r="AL170" s="121">
        <v>0</v>
      </c>
      <c r="AM170" s="121">
        <v>0</v>
      </c>
      <c r="AN170" s="121">
        <v>0</v>
      </c>
      <c r="AO170" s="121">
        <v>0</v>
      </c>
      <c r="AP170" s="121">
        <v>0</v>
      </c>
      <c r="AQ170" s="121">
        <v>0</v>
      </c>
      <c r="AR170" s="121">
        <v>0</v>
      </c>
      <c r="AS170" s="121">
        <v>0</v>
      </c>
      <c r="AT170" s="121">
        <v>0</v>
      </c>
      <c r="AU170" s="121">
        <v>0</v>
      </c>
      <c r="AV170" s="121">
        <v>0</v>
      </c>
      <c r="AW170" s="121">
        <v>0</v>
      </c>
      <c r="AX170" s="121">
        <v>0</v>
      </c>
      <c r="AY170" s="121">
        <v>0</v>
      </c>
      <c r="AZ170" s="103">
        <f>SUM($D170:$AY170)</f>
        <v>0</v>
      </c>
    </row>
    <row r="172" spans="1:52">
      <c r="A172" s="98" t="s">
        <v>124</v>
      </c>
      <c r="B172" s="129" t="s">
        <v>296</v>
      </c>
      <c r="C172" s="130"/>
      <c r="D172" s="130">
        <v>0.3</v>
      </c>
      <c r="E172" s="130">
        <v>0.3</v>
      </c>
      <c r="F172" s="130">
        <v>0.3</v>
      </c>
      <c r="G172" s="130">
        <v>0.3</v>
      </c>
      <c r="H172" s="130">
        <v>0.3</v>
      </c>
      <c r="I172" s="130">
        <v>0.3</v>
      </c>
      <c r="J172" s="130">
        <v>0.3</v>
      </c>
      <c r="K172" s="130">
        <v>0.3</v>
      </c>
      <c r="L172" s="130">
        <v>0.3</v>
      </c>
      <c r="M172" s="130">
        <v>0.3</v>
      </c>
      <c r="N172" s="130">
        <v>0.3</v>
      </c>
      <c r="O172" s="130">
        <v>0.3</v>
      </c>
      <c r="P172" s="130">
        <v>0.3</v>
      </c>
      <c r="Q172" s="130">
        <v>0.3</v>
      </c>
      <c r="R172" s="130">
        <v>0.3</v>
      </c>
      <c r="S172" s="130">
        <v>0.3</v>
      </c>
      <c r="T172" s="130">
        <v>0.3</v>
      </c>
      <c r="U172" s="130">
        <v>0.3</v>
      </c>
      <c r="V172" s="130">
        <v>0.3</v>
      </c>
      <c r="W172" s="130">
        <v>0.3</v>
      </c>
      <c r="X172" s="130">
        <v>0.3</v>
      </c>
      <c r="Y172" s="130">
        <v>0.3</v>
      </c>
      <c r="Z172" s="130">
        <v>0.3</v>
      </c>
      <c r="AA172" s="130">
        <v>0.3</v>
      </c>
      <c r="AB172" s="130">
        <v>0.3</v>
      </c>
      <c r="AC172" s="130">
        <v>0.3</v>
      </c>
      <c r="AD172" s="130">
        <v>0.3</v>
      </c>
      <c r="AE172" s="130">
        <v>0.3</v>
      </c>
      <c r="AF172" s="130">
        <v>0.3</v>
      </c>
      <c r="AG172" s="130">
        <v>0.3</v>
      </c>
      <c r="AH172" s="130">
        <v>0.3</v>
      </c>
      <c r="AI172" s="130">
        <v>0.3</v>
      </c>
      <c r="AJ172" s="130">
        <v>0.3</v>
      </c>
      <c r="AK172" s="130">
        <v>0.3</v>
      </c>
      <c r="AL172" s="130">
        <v>0.3</v>
      </c>
      <c r="AM172" s="130">
        <v>0.3</v>
      </c>
      <c r="AN172" s="130">
        <v>0.3</v>
      </c>
      <c r="AO172" s="130">
        <v>0.3</v>
      </c>
      <c r="AP172" s="130">
        <v>0.3</v>
      </c>
      <c r="AQ172" s="130">
        <v>0.3</v>
      </c>
      <c r="AR172" s="130">
        <v>0.3</v>
      </c>
      <c r="AS172" s="130">
        <v>0.3</v>
      </c>
      <c r="AT172" s="130">
        <v>0.3</v>
      </c>
      <c r="AU172" s="130">
        <v>0.3</v>
      </c>
      <c r="AV172" s="130">
        <v>0.3</v>
      </c>
      <c r="AW172" s="130">
        <v>0.3</v>
      </c>
      <c r="AX172" s="130">
        <v>0.3</v>
      </c>
      <c r="AY172" s="130">
        <v>0.3</v>
      </c>
    </row>
    <row r="174" spans="1:52">
      <c r="A174" s="98" t="s">
        <v>271</v>
      </c>
    </row>
    <row r="175" spans="1:52">
      <c r="A175" s="131" t="s">
        <v>125</v>
      </c>
      <c r="B175" s="131" t="s">
        <v>297</v>
      </c>
      <c r="C175" s="120" t="s">
        <v>292</v>
      </c>
      <c r="D175" s="120">
        <f t="shared" ref="D175:AY175" si="1">SUM(D95:D98)</f>
        <v>2538</v>
      </c>
      <c r="E175" s="120">
        <f t="shared" si="1"/>
        <v>4962</v>
      </c>
      <c r="F175" s="120">
        <f t="shared" si="1"/>
        <v>7233.8581985365254</v>
      </c>
      <c r="G175" s="120">
        <f t="shared" si="1"/>
        <v>9659.8581985365254</v>
      </c>
      <c r="H175" s="120">
        <f t="shared" si="1"/>
        <v>10012.858198536525</v>
      </c>
      <c r="I175" s="120">
        <f t="shared" si="1"/>
        <v>10012.858198536525</v>
      </c>
      <c r="J175" s="120">
        <f t="shared" si="1"/>
        <v>10152</v>
      </c>
      <c r="K175" s="120">
        <f t="shared" si="1"/>
        <v>10152</v>
      </c>
      <c r="L175" s="120">
        <f t="shared" si="1"/>
        <v>10152</v>
      </c>
      <c r="M175" s="120">
        <f t="shared" si="1"/>
        <v>10152</v>
      </c>
      <c r="N175" s="120">
        <f t="shared" si="1"/>
        <v>10152</v>
      </c>
      <c r="O175" s="120">
        <f t="shared" si="1"/>
        <v>10152</v>
      </c>
      <c r="P175" s="120">
        <f t="shared" si="1"/>
        <v>10152</v>
      </c>
      <c r="Q175" s="120">
        <f t="shared" si="1"/>
        <v>10152</v>
      </c>
      <c r="R175" s="120">
        <f t="shared" si="1"/>
        <v>10152</v>
      </c>
      <c r="S175" s="120">
        <f t="shared" si="1"/>
        <v>10093.836316350193</v>
      </c>
      <c r="T175" s="120">
        <f t="shared" si="1"/>
        <v>10036.434512686987</v>
      </c>
      <c r="U175" s="120">
        <f t="shared" si="1"/>
        <v>10036.434512686988</v>
      </c>
      <c r="V175" s="120">
        <f t="shared" si="1"/>
        <v>10036.434512686988</v>
      </c>
      <c r="W175" s="120">
        <f t="shared" si="1"/>
        <v>10094.598196336794</v>
      </c>
      <c r="X175" s="120">
        <f t="shared" si="1"/>
        <v>10152</v>
      </c>
      <c r="Y175" s="120">
        <f t="shared" si="1"/>
        <v>10152</v>
      </c>
      <c r="Z175" s="120">
        <f t="shared" si="1"/>
        <v>10152</v>
      </c>
      <c r="AA175" s="120">
        <f t="shared" si="1"/>
        <v>10152</v>
      </c>
      <c r="AB175" s="120">
        <f t="shared" si="1"/>
        <v>10152</v>
      </c>
      <c r="AC175" s="120">
        <f t="shared" si="1"/>
        <v>10152</v>
      </c>
      <c r="AD175" s="120">
        <f t="shared" si="1"/>
        <v>10152</v>
      </c>
      <c r="AE175" s="120">
        <f t="shared" si="1"/>
        <v>10152</v>
      </c>
      <c r="AF175" s="120">
        <f t="shared" si="1"/>
        <v>10152</v>
      </c>
      <c r="AG175" s="120">
        <f t="shared" si="1"/>
        <v>10152</v>
      </c>
      <c r="AH175" s="120">
        <f t="shared" si="1"/>
        <v>10152</v>
      </c>
      <c r="AI175" s="120">
        <f t="shared" si="1"/>
        <v>10152</v>
      </c>
      <c r="AJ175" s="120">
        <f t="shared" si="1"/>
        <v>10152</v>
      </c>
      <c r="AK175" s="120">
        <f t="shared" si="1"/>
        <v>10152</v>
      </c>
      <c r="AL175" s="120">
        <f t="shared" si="1"/>
        <v>10152</v>
      </c>
      <c r="AM175" s="120">
        <f t="shared" si="1"/>
        <v>10152</v>
      </c>
      <c r="AN175" s="120">
        <f t="shared" si="1"/>
        <v>10033.234896455502</v>
      </c>
      <c r="AO175" s="120">
        <f t="shared" si="1"/>
        <v>9915.0286102333102</v>
      </c>
      <c r="AP175" s="120">
        <f t="shared" si="1"/>
        <v>9915.0286102333102</v>
      </c>
      <c r="AQ175" s="120">
        <f t="shared" si="1"/>
        <v>9915.0286102333102</v>
      </c>
      <c r="AR175" s="120">
        <f t="shared" si="1"/>
        <v>10033.793713777808</v>
      </c>
      <c r="AS175" s="120">
        <f t="shared" si="1"/>
        <v>10152</v>
      </c>
      <c r="AT175" s="120">
        <f t="shared" si="1"/>
        <v>10152</v>
      </c>
      <c r="AU175" s="120">
        <f t="shared" si="1"/>
        <v>10152</v>
      </c>
      <c r="AV175" s="120">
        <f t="shared" si="1"/>
        <v>10152</v>
      </c>
      <c r="AW175" s="120">
        <f t="shared" si="1"/>
        <v>10152</v>
      </c>
      <c r="AX175" s="120">
        <f t="shared" si="1"/>
        <v>10152</v>
      </c>
      <c r="AY175" s="120">
        <f t="shared" si="1"/>
        <v>10152</v>
      </c>
    </row>
    <row r="176" spans="1:52">
      <c r="A176" s="121"/>
      <c r="B176" s="132" t="s">
        <v>298</v>
      </c>
      <c r="C176" s="121" t="s">
        <v>292</v>
      </c>
      <c r="D176" s="121">
        <v>114</v>
      </c>
      <c r="E176" s="121">
        <v>127</v>
      </c>
      <c r="F176" s="121">
        <v>112</v>
      </c>
      <c r="G176" s="121">
        <v>100</v>
      </c>
      <c r="H176" s="121">
        <v>213</v>
      </c>
      <c r="I176" s="121">
        <v>270</v>
      </c>
      <c r="J176" s="121">
        <v>237</v>
      </c>
      <c r="K176" s="121">
        <v>290</v>
      </c>
      <c r="L176" s="121">
        <v>275</v>
      </c>
      <c r="M176" s="121">
        <v>234</v>
      </c>
      <c r="N176" s="121">
        <v>239</v>
      </c>
      <c r="O176" s="121">
        <v>266</v>
      </c>
      <c r="P176" s="121">
        <v>319</v>
      </c>
      <c r="Q176" s="121">
        <v>269</v>
      </c>
      <c r="R176" s="121">
        <v>284</v>
      </c>
      <c r="S176" s="121">
        <v>296</v>
      </c>
      <c r="T176" s="121">
        <v>409</v>
      </c>
      <c r="U176" s="121">
        <v>339</v>
      </c>
      <c r="V176" s="121">
        <v>497</v>
      </c>
      <c r="W176" s="121">
        <v>335</v>
      </c>
      <c r="X176" s="121">
        <v>155</v>
      </c>
      <c r="Y176" s="121">
        <v>134</v>
      </c>
      <c r="Z176" s="121">
        <v>137</v>
      </c>
      <c r="AA176" s="121">
        <v>96</v>
      </c>
      <c r="AB176" s="121">
        <v>128</v>
      </c>
      <c r="AC176" s="121">
        <v>111</v>
      </c>
      <c r="AD176" s="121">
        <v>120</v>
      </c>
      <c r="AE176" s="121">
        <v>146</v>
      </c>
      <c r="AF176" s="121">
        <v>238</v>
      </c>
      <c r="AG176" s="121">
        <v>235</v>
      </c>
      <c r="AH176" s="121">
        <v>261</v>
      </c>
      <c r="AI176" s="121">
        <v>257</v>
      </c>
      <c r="AJ176" s="121">
        <v>273</v>
      </c>
      <c r="AK176" s="121">
        <v>237</v>
      </c>
      <c r="AL176" s="121">
        <v>254</v>
      </c>
      <c r="AM176" s="121">
        <v>304</v>
      </c>
      <c r="AN176" s="121">
        <v>278</v>
      </c>
      <c r="AO176" s="121">
        <v>326</v>
      </c>
      <c r="AP176" s="121">
        <v>294</v>
      </c>
      <c r="AQ176" s="121">
        <v>274</v>
      </c>
      <c r="AR176" s="121">
        <v>501</v>
      </c>
      <c r="AS176" s="121">
        <v>406</v>
      </c>
      <c r="AT176" s="121">
        <v>342</v>
      </c>
      <c r="AU176" s="121">
        <v>495</v>
      </c>
      <c r="AV176" s="121">
        <v>134</v>
      </c>
      <c r="AW176" s="121">
        <v>137</v>
      </c>
      <c r="AX176" s="121">
        <v>139</v>
      </c>
      <c r="AY176" s="121">
        <v>126</v>
      </c>
    </row>
    <row r="177" spans="1:51">
      <c r="A177" s="131" t="s">
        <v>133</v>
      </c>
      <c r="B177" s="131" t="s">
        <v>297</v>
      </c>
      <c r="C177" s="120" t="s">
        <v>292</v>
      </c>
      <c r="D177" s="120">
        <f t="shared" ref="D177:AY177" si="2">SUM(D100:D107)</f>
        <v>0</v>
      </c>
      <c r="E177" s="120">
        <f t="shared" si="2"/>
        <v>0</v>
      </c>
      <c r="F177" s="120">
        <f t="shared" si="2"/>
        <v>390.33376123234927</v>
      </c>
      <c r="G177" s="120">
        <f t="shared" si="2"/>
        <v>864.24269576379959</v>
      </c>
      <c r="H177" s="120">
        <f t="shared" si="2"/>
        <v>2785.82</v>
      </c>
      <c r="I177" s="120">
        <f t="shared" si="2"/>
        <v>3587.0626957638001</v>
      </c>
      <c r="J177" s="120">
        <f t="shared" si="2"/>
        <v>4255.7999999999993</v>
      </c>
      <c r="K177" s="120">
        <f t="shared" si="2"/>
        <v>4087.2000000000003</v>
      </c>
      <c r="L177" s="120">
        <f t="shared" si="2"/>
        <v>5625.48</v>
      </c>
      <c r="M177" s="120">
        <f t="shared" si="2"/>
        <v>5472.880000000001</v>
      </c>
      <c r="N177" s="120">
        <f t="shared" si="2"/>
        <v>7015.8600000000006</v>
      </c>
      <c r="O177" s="120">
        <f t="shared" si="2"/>
        <v>7674.7000000000007</v>
      </c>
      <c r="P177" s="120">
        <f t="shared" si="2"/>
        <v>7712.7337612323499</v>
      </c>
      <c r="Q177" s="120">
        <f t="shared" si="2"/>
        <v>7902.6426957638005</v>
      </c>
      <c r="R177" s="120">
        <f t="shared" si="2"/>
        <v>9092.7200000000012</v>
      </c>
      <c r="S177" s="120">
        <f t="shared" si="2"/>
        <v>9222.7200000000012</v>
      </c>
      <c r="T177" s="120">
        <f t="shared" si="2"/>
        <v>9003.02</v>
      </c>
      <c r="U177" s="120">
        <f t="shared" si="2"/>
        <v>9003.02</v>
      </c>
      <c r="V177" s="120">
        <f t="shared" si="2"/>
        <v>8419.9137612323502</v>
      </c>
      <c r="W177" s="120">
        <f t="shared" si="2"/>
        <v>9083.1226957637991</v>
      </c>
      <c r="X177" s="120">
        <f t="shared" si="2"/>
        <v>8320.6164569961493</v>
      </c>
      <c r="Y177" s="120">
        <f t="shared" si="2"/>
        <v>8410.3164569961482</v>
      </c>
      <c r="Z177" s="120">
        <f t="shared" si="2"/>
        <v>9083.1226957637991</v>
      </c>
      <c r="AA177" s="120">
        <f t="shared" si="2"/>
        <v>8149.9826957638006</v>
      </c>
      <c r="AB177" s="120">
        <f t="shared" si="2"/>
        <v>8460.2137612323495</v>
      </c>
      <c r="AC177" s="120">
        <f t="shared" si="2"/>
        <v>8199.8799999999992</v>
      </c>
      <c r="AD177" s="120">
        <f t="shared" si="2"/>
        <v>8330.2137612323495</v>
      </c>
      <c r="AE177" s="120">
        <f t="shared" si="2"/>
        <v>8289.58</v>
      </c>
      <c r="AF177" s="120">
        <f t="shared" si="2"/>
        <v>8549.9137612323502</v>
      </c>
      <c r="AG177" s="120">
        <f t="shared" si="2"/>
        <v>8159.5800000000008</v>
      </c>
      <c r="AH177" s="120">
        <f t="shared" si="2"/>
        <v>8159.5800000000008</v>
      </c>
      <c r="AI177" s="120">
        <f t="shared" si="2"/>
        <v>8159.5800000000008</v>
      </c>
      <c r="AJ177" s="120">
        <f t="shared" si="2"/>
        <v>9092.7200000000012</v>
      </c>
      <c r="AK177" s="120">
        <f t="shared" si="2"/>
        <v>9092.7200000000012</v>
      </c>
      <c r="AL177" s="120">
        <f t="shared" si="2"/>
        <v>8330.2137612323495</v>
      </c>
      <c r="AM177" s="120">
        <f t="shared" si="2"/>
        <v>8149.9826957638006</v>
      </c>
      <c r="AN177" s="120">
        <f t="shared" si="2"/>
        <v>8060.2826957638008</v>
      </c>
      <c r="AO177" s="120">
        <f t="shared" si="2"/>
        <v>8289.58</v>
      </c>
      <c r="AP177" s="120">
        <f t="shared" si="2"/>
        <v>7616.7737612323499</v>
      </c>
      <c r="AQ177" s="120">
        <f t="shared" si="2"/>
        <v>7226.4400000000005</v>
      </c>
      <c r="AR177" s="120">
        <f t="shared" si="2"/>
        <v>7486.7737612323499</v>
      </c>
      <c r="AS177" s="120">
        <f t="shared" si="2"/>
        <v>7216.8426957638003</v>
      </c>
      <c r="AT177" s="120">
        <f t="shared" si="2"/>
        <v>6413.7026957638</v>
      </c>
      <c r="AU177" s="120">
        <f t="shared" si="2"/>
        <v>6038.4026957637998</v>
      </c>
      <c r="AV177" s="120">
        <f t="shared" si="2"/>
        <v>5620.4937612323502</v>
      </c>
      <c r="AW177" s="120">
        <f t="shared" si="2"/>
        <v>5350.5626957638005</v>
      </c>
      <c r="AX177" s="120">
        <f t="shared" si="2"/>
        <v>6194.0026957637992</v>
      </c>
      <c r="AY177" s="120">
        <f t="shared" si="2"/>
        <v>6423.2999999999993</v>
      </c>
    </row>
    <row r="178" spans="1:51">
      <c r="A178" s="121"/>
      <c r="B178" s="132" t="s">
        <v>298</v>
      </c>
      <c r="C178" s="121" t="s">
        <v>292</v>
      </c>
      <c r="D178" s="121">
        <v>0</v>
      </c>
      <c r="E178" s="121">
        <v>0</v>
      </c>
      <c r="F178" s="121">
        <v>279</v>
      </c>
      <c r="G178" s="121">
        <v>304</v>
      </c>
      <c r="H178" s="121">
        <v>342</v>
      </c>
      <c r="I178" s="121">
        <v>404</v>
      </c>
      <c r="J178" s="121">
        <v>348</v>
      </c>
      <c r="K178" s="121">
        <v>458</v>
      </c>
      <c r="L178" s="121">
        <v>462</v>
      </c>
      <c r="M178" s="121">
        <v>543</v>
      </c>
      <c r="N178" s="121">
        <v>494</v>
      </c>
      <c r="O178" s="121">
        <v>442</v>
      </c>
      <c r="P178" s="121">
        <v>563</v>
      </c>
      <c r="Q178" s="121">
        <v>618</v>
      </c>
      <c r="R178" s="121">
        <v>642</v>
      </c>
      <c r="S178" s="121">
        <v>529</v>
      </c>
      <c r="T178" s="121">
        <v>417</v>
      </c>
      <c r="U178" s="121">
        <v>506</v>
      </c>
      <c r="V178" s="121">
        <v>434</v>
      </c>
      <c r="W178" s="121">
        <v>476</v>
      </c>
      <c r="X178" s="121">
        <v>326</v>
      </c>
      <c r="Y178" s="121">
        <v>323</v>
      </c>
      <c r="Z178" s="121">
        <v>302</v>
      </c>
      <c r="AA178" s="121">
        <v>327</v>
      </c>
      <c r="AB178" s="121">
        <v>274</v>
      </c>
      <c r="AC178" s="121">
        <v>237</v>
      </c>
      <c r="AD178" s="121">
        <v>323</v>
      </c>
      <c r="AE178" s="121">
        <v>230</v>
      </c>
      <c r="AF178" s="121">
        <v>412</v>
      </c>
      <c r="AG178" s="121">
        <v>360</v>
      </c>
      <c r="AH178" s="121">
        <v>362</v>
      </c>
      <c r="AI178" s="121">
        <v>414</v>
      </c>
      <c r="AJ178" s="121">
        <v>614</v>
      </c>
      <c r="AK178" s="121">
        <v>511</v>
      </c>
      <c r="AL178" s="121">
        <v>594</v>
      </c>
      <c r="AM178" s="121">
        <v>590</v>
      </c>
      <c r="AN178" s="121">
        <v>626</v>
      </c>
      <c r="AO178" s="121">
        <v>746</v>
      </c>
      <c r="AP178" s="121">
        <v>538</v>
      </c>
      <c r="AQ178" s="121">
        <v>726</v>
      </c>
      <c r="AR178" s="121">
        <v>497</v>
      </c>
      <c r="AS178" s="121">
        <v>373</v>
      </c>
      <c r="AT178" s="121">
        <v>465</v>
      </c>
      <c r="AU178" s="121">
        <v>410</v>
      </c>
      <c r="AV178" s="121">
        <v>364</v>
      </c>
      <c r="AW178" s="121">
        <v>339</v>
      </c>
      <c r="AX178" s="121">
        <v>282</v>
      </c>
      <c r="AY178" s="121">
        <v>412</v>
      </c>
    </row>
    <row r="179" spans="1:51">
      <c r="A179" s="131" t="s">
        <v>134</v>
      </c>
      <c r="B179" s="131" t="s">
        <v>297</v>
      </c>
      <c r="C179" s="120" t="s">
        <v>292</v>
      </c>
      <c r="D179" s="120">
        <f t="shared" ref="D179:AY179" si="3">SUM(D109:D120)</f>
        <v>0</v>
      </c>
      <c r="E179" s="120">
        <f t="shared" si="3"/>
        <v>0</v>
      </c>
      <c r="F179" s="120">
        <f t="shared" si="3"/>
        <v>0</v>
      </c>
      <c r="G179" s="120">
        <f t="shared" si="3"/>
        <v>58.324871630295256</v>
      </c>
      <c r="H179" s="120">
        <f t="shared" si="3"/>
        <v>123.32937978177149</v>
      </c>
      <c r="I179" s="120">
        <f t="shared" si="3"/>
        <v>383.06945171019572</v>
      </c>
      <c r="J179" s="120">
        <f t="shared" si="3"/>
        <v>357.07078342748639</v>
      </c>
      <c r="K179" s="120">
        <f t="shared" si="3"/>
        <v>332.52629775391159</v>
      </c>
      <c r="L179" s="120">
        <f t="shared" si="3"/>
        <v>176.77102412466817</v>
      </c>
      <c r="M179" s="120">
        <f t="shared" si="3"/>
        <v>352.03681968754182</v>
      </c>
      <c r="N179" s="120">
        <f t="shared" si="3"/>
        <v>227.20413855151381</v>
      </c>
      <c r="O179" s="120">
        <f t="shared" si="3"/>
        <v>396.51067320478029</v>
      </c>
      <c r="P179" s="120">
        <f t="shared" si="3"/>
        <v>362.31817248290736</v>
      </c>
      <c r="Q179" s="120">
        <f t="shared" si="3"/>
        <v>248.2411890894723</v>
      </c>
      <c r="R179" s="120">
        <f t="shared" si="3"/>
        <v>196.87261938330164</v>
      </c>
      <c r="S179" s="120">
        <f t="shared" si="3"/>
        <v>365.91868510214897</v>
      </c>
      <c r="T179" s="120">
        <f t="shared" si="3"/>
        <v>338.03467123588854</v>
      </c>
      <c r="U179" s="120">
        <f t="shared" si="3"/>
        <v>286.59968475538813</v>
      </c>
      <c r="V179" s="120">
        <f t="shared" si="3"/>
        <v>247.2198406433551</v>
      </c>
      <c r="W179" s="120">
        <f t="shared" si="3"/>
        <v>133.59955809640613</v>
      </c>
      <c r="X179" s="120">
        <f t="shared" si="3"/>
        <v>271.3596196405648</v>
      </c>
      <c r="Y179" s="120">
        <f t="shared" si="3"/>
        <v>172.10471261488067</v>
      </c>
      <c r="Z179" s="120">
        <f t="shared" si="3"/>
        <v>220.88571508202108</v>
      </c>
      <c r="AA179" s="120">
        <f t="shared" si="3"/>
        <v>392.66350484798505</v>
      </c>
      <c r="AB179" s="120">
        <f t="shared" si="3"/>
        <v>428.6381520709752</v>
      </c>
      <c r="AC179" s="120">
        <f t="shared" si="3"/>
        <v>618.91198548650345</v>
      </c>
      <c r="AD179" s="120">
        <f t="shared" si="3"/>
        <v>779.96469724707799</v>
      </c>
      <c r="AE179" s="120">
        <f t="shared" si="3"/>
        <v>998.53736710977535</v>
      </c>
      <c r="AF179" s="120">
        <f t="shared" si="3"/>
        <v>1210.3275143833682</v>
      </c>
      <c r="AG179" s="120">
        <f t="shared" si="3"/>
        <v>1247.3413891051787</v>
      </c>
      <c r="AH179" s="120">
        <f t="shared" si="3"/>
        <v>1189.7871297801503</v>
      </c>
      <c r="AI179" s="120">
        <f t="shared" si="3"/>
        <v>1201.6600482526308</v>
      </c>
      <c r="AJ179" s="120">
        <f t="shared" si="3"/>
        <v>1177.0319911833667</v>
      </c>
      <c r="AK179" s="120">
        <f t="shared" si="3"/>
        <v>1314.485901234882</v>
      </c>
      <c r="AL179" s="120">
        <f t="shared" si="3"/>
        <v>1323.0645382709429</v>
      </c>
      <c r="AM179" s="120">
        <f t="shared" si="3"/>
        <v>1236.8944558264805</v>
      </c>
      <c r="AN179" s="120">
        <f t="shared" si="3"/>
        <v>1208.1056177559217</v>
      </c>
      <c r="AO179" s="120">
        <f t="shared" si="3"/>
        <v>991.5110811065307</v>
      </c>
      <c r="AP179" s="120">
        <f t="shared" si="3"/>
        <v>807.2931141810966</v>
      </c>
      <c r="AQ179" s="120">
        <f t="shared" si="3"/>
        <v>480.86865896358813</v>
      </c>
      <c r="AR179" s="120">
        <f t="shared" si="3"/>
        <v>203.60756868103695</v>
      </c>
      <c r="AS179" s="120">
        <f t="shared" si="3"/>
        <v>241.37800843250935</v>
      </c>
      <c r="AT179" s="120">
        <f t="shared" si="3"/>
        <v>144.37271449608255</v>
      </c>
      <c r="AU179" s="120">
        <f t="shared" si="3"/>
        <v>52.253250000000008</v>
      </c>
      <c r="AV179" s="120">
        <f t="shared" si="3"/>
        <v>13.403249999999996</v>
      </c>
      <c r="AW179" s="120">
        <f t="shared" si="3"/>
        <v>73.162180359435183</v>
      </c>
      <c r="AX179" s="120">
        <f t="shared" si="3"/>
        <v>147.45818494732072</v>
      </c>
      <c r="AY179" s="120">
        <f t="shared" si="3"/>
        <v>357.98201226794293</v>
      </c>
    </row>
    <row r="180" spans="1:51">
      <c r="A180" s="121"/>
      <c r="B180" s="132" t="s">
        <v>298</v>
      </c>
      <c r="C180" s="121" t="s">
        <v>292</v>
      </c>
      <c r="D180" s="121">
        <v>0</v>
      </c>
      <c r="E180" s="121">
        <v>0</v>
      </c>
      <c r="F180" s="121">
        <v>0</v>
      </c>
      <c r="G180" s="121">
        <v>58.324871630295256</v>
      </c>
      <c r="H180" s="121">
        <v>123.32937978177149</v>
      </c>
      <c r="I180" s="121">
        <v>383.06945171019572</v>
      </c>
      <c r="J180" s="121">
        <v>357.07078342748639</v>
      </c>
      <c r="K180" s="121">
        <v>332.52629775391159</v>
      </c>
      <c r="L180" s="121">
        <v>176.77102412466817</v>
      </c>
      <c r="M180" s="121">
        <v>336</v>
      </c>
      <c r="N180" s="121">
        <v>227.20413855151381</v>
      </c>
      <c r="O180" s="121">
        <v>396.51067320478029</v>
      </c>
      <c r="P180" s="121">
        <v>362.31817248290736</v>
      </c>
      <c r="Q180" s="121">
        <v>248.2411890894723</v>
      </c>
      <c r="R180" s="121">
        <v>196.87261938330164</v>
      </c>
      <c r="S180" s="121">
        <v>365.91868510214897</v>
      </c>
      <c r="T180" s="121">
        <v>338.03467123588854</v>
      </c>
      <c r="U180" s="121">
        <v>286.59968475538813</v>
      </c>
      <c r="V180" s="121">
        <v>247.2198406433551</v>
      </c>
      <c r="W180" s="121">
        <v>133.59955809640613</v>
      </c>
      <c r="X180" s="121">
        <v>198</v>
      </c>
      <c r="Y180" s="121">
        <v>172.10471261488067</v>
      </c>
      <c r="Z180" s="121">
        <v>220.88571508202108</v>
      </c>
      <c r="AA180" s="121">
        <v>234</v>
      </c>
      <c r="AB180" s="121">
        <v>170</v>
      </c>
      <c r="AC180" s="121">
        <v>196</v>
      </c>
      <c r="AD180" s="121">
        <v>188</v>
      </c>
      <c r="AE180" s="121">
        <v>212</v>
      </c>
      <c r="AF180" s="121">
        <v>436</v>
      </c>
      <c r="AG180" s="121">
        <v>442</v>
      </c>
      <c r="AH180" s="121">
        <v>359</v>
      </c>
      <c r="AI180" s="121">
        <v>386</v>
      </c>
      <c r="AJ180" s="121">
        <v>354</v>
      </c>
      <c r="AK180" s="121">
        <v>433</v>
      </c>
      <c r="AL180" s="121">
        <v>390</v>
      </c>
      <c r="AM180" s="121">
        <v>322</v>
      </c>
      <c r="AN180" s="121">
        <v>509</v>
      </c>
      <c r="AO180" s="121">
        <v>492</v>
      </c>
      <c r="AP180" s="121">
        <v>532</v>
      </c>
      <c r="AQ180" s="121">
        <v>449</v>
      </c>
      <c r="AR180" s="121">
        <v>203.60756868103695</v>
      </c>
      <c r="AS180" s="121">
        <v>241.37800843250935</v>
      </c>
      <c r="AT180" s="121">
        <v>144.37271449608255</v>
      </c>
      <c r="AU180" s="121">
        <v>52.253250000000008</v>
      </c>
      <c r="AV180" s="121">
        <v>13.403249999999996</v>
      </c>
      <c r="AW180" s="121">
        <v>73.162180359435183</v>
      </c>
      <c r="AX180" s="121">
        <v>147.45818494732072</v>
      </c>
      <c r="AY180" s="121">
        <v>212</v>
      </c>
    </row>
    <row r="181" spans="1:51">
      <c r="A181" s="131" t="s">
        <v>123</v>
      </c>
      <c r="B181" s="131" t="s">
        <v>297</v>
      </c>
      <c r="C181" s="120" t="s">
        <v>292</v>
      </c>
      <c r="D181" s="120">
        <f t="shared" ref="D181:AY181" si="4">(1-D172)*SUM(D122:D169)</f>
        <v>0</v>
      </c>
      <c r="E181" s="120">
        <f t="shared" si="4"/>
        <v>0</v>
      </c>
      <c r="F181" s="120">
        <f t="shared" si="4"/>
        <v>136.0913671373556</v>
      </c>
      <c r="G181" s="120">
        <f t="shared" si="4"/>
        <v>287.76855282413345</v>
      </c>
      <c r="H181" s="120">
        <f t="shared" si="4"/>
        <v>893.82872065712331</v>
      </c>
      <c r="I181" s="120">
        <f t="shared" si="4"/>
        <v>833.16516133080154</v>
      </c>
      <c r="J181" s="120">
        <f t="shared" si="4"/>
        <v>775.89469475912711</v>
      </c>
      <c r="K181" s="120">
        <f t="shared" si="4"/>
        <v>412.46572295755902</v>
      </c>
      <c r="L181" s="120">
        <f t="shared" si="4"/>
        <v>821.41924593759757</v>
      </c>
      <c r="M181" s="120">
        <f t="shared" si="4"/>
        <v>492.72374401593459</v>
      </c>
      <c r="N181" s="120">
        <f t="shared" si="4"/>
        <v>925.19157081115407</v>
      </c>
      <c r="O181" s="120">
        <f t="shared" si="4"/>
        <v>845.40906912678383</v>
      </c>
      <c r="P181" s="120">
        <f t="shared" si="4"/>
        <v>579.22944120876866</v>
      </c>
      <c r="Q181" s="120">
        <f t="shared" si="4"/>
        <v>459.36944522770381</v>
      </c>
      <c r="R181" s="120">
        <f t="shared" si="4"/>
        <v>853.8102652383476</v>
      </c>
      <c r="S181" s="120">
        <f t="shared" si="4"/>
        <v>788.74756621707331</v>
      </c>
      <c r="T181" s="120">
        <f t="shared" si="4"/>
        <v>668.73259776257225</v>
      </c>
      <c r="U181" s="120">
        <f t="shared" si="4"/>
        <v>576.84629483449521</v>
      </c>
      <c r="V181" s="120">
        <f t="shared" si="4"/>
        <v>311.73230222494766</v>
      </c>
      <c r="W181" s="120">
        <f t="shared" si="4"/>
        <v>633.17244582798457</v>
      </c>
      <c r="X181" s="120">
        <f t="shared" si="4"/>
        <v>230.4052169400704</v>
      </c>
      <c r="Y181" s="120">
        <f t="shared" si="4"/>
        <v>515.40000185804922</v>
      </c>
      <c r="Z181" s="120">
        <f t="shared" si="4"/>
        <v>916.21484464529851</v>
      </c>
      <c r="AA181" s="120">
        <f t="shared" si="4"/>
        <v>629.9408435203103</v>
      </c>
      <c r="AB181" s="120">
        <f t="shared" si="4"/>
        <v>840.63894463623251</v>
      </c>
      <c r="AC181" s="120">
        <f t="shared" si="4"/>
        <v>833.12299410800711</v>
      </c>
      <c r="AD181" s="120">
        <f t="shared" si="4"/>
        <v>948.66956301296068</v>
      </c>
      <c r="AE181" s="120">
        <f t="shared" si="4"/>
        <v>988.8436769717166</v>
      </c>
      <c r="AF181" s="120">
        <f t="shared" si="4"/>
        <v>1103.6990410175572</v>
      </c>
      <c r="AG181" s="120">
        <f t="shared" si="4"/>
        <v>897.04006157493438</v>
      </c>
      <c r="AH181" s="120">
        <f t="shared" si="4"/>
        <v>865.37014310245411</v>
      </c>
      <c r="AI181" s="120">
        <f t="shared" si="4"/>
        <v>843.20120017171769</v>
      </c>
      <c r="AJ181" s="120">
        <f t="shared" si="4"/>
        <v>1146.7257901202022</v>
      </c>
      <c r="AK181" s="120">
        <f t="shared" si="4"/>
        <v>1030.3501530841415</v>
      </c>
      <c r="AL181" s="120">
        <f t="shared" si="4"/>
        <v>708.93647429625469</v>
      </c>
      <c r="AM181" s="120">
        <f t="shared" si="4"/>
        <v>684.15937783536287</v>
      </c>
      <c r="AN181" s="120">
        <f t="shared" si="4"/>
        <v>682.27941448475394</v>
      </c>
      <c r="AO181" s="120">
        <f t="shared" si="4"/>
        <v>718.15807717398741</v>
      </c>
      <c r="AP181" s="120">
        <f t="shared" si="4"/>
        <v>479.67627115914684</v>
      </c>
      <c r="AQ181" s="120">
        <f t="shared" si="4"/>
        <v>400.72412267404718</v>
      </c>
      <c r="AR181" s="120">
        <f t="shared" si="4"/>
        <v>563.21535300918845</v>
      </c>
      <c r="AS181" s="120">
        <f t="shared" si="4"/>
        <v>336.86966715752595</v>
      </c>
      <c r="AT181" s="120">
        <f t="shared" si="4"/>
        <v>121.92425000000001</v>
      </c>
      <c r="AU181" s="120">
        <f t="shared" si="4"/>
        <v>31.274249999999988</v>
      </c>
      <c r="AV181" s="120">
        <f t="shared" si="4"/>
        <v>170.71175417201542</v>
      </c>
      <c r="AW181" s="120">
        <f t="shared" si="4"/>
        <v>344.06909821041501</v>
      </c>
      <c r="AX181" s="120">
        <f t="shared" si="4"/>
        <v>835.29136195853357</v>
      </c>
      <c r="AY181" s="120">
        <f t="shared" si="4"/>
        <v>972.8798235040349</v>
      </c>
    </row>
    <row r="182" spans="1:51">
      <c r="A182" s="121"/>
      <c r="B182" s="132" t="s">
        <v>298</v>
      </c>
      <c r="C182" s="121" t="s">
        <v>292</v>
      </c>
      <c r="D182" s="121">
        <v>0</v>
      </c>
      <c r="E182" s="121">
        <v>0</v>
      </c>
      <c r="F182" s="121">
        <v>100</v>
      </c>
      <c r="G182" s="121">
        <v>119.37907622061392</v>
      </c>
      <c r="H182" s="121">
        <v>273.01558013503563</v>
      </c>
      <c r="I182" s="121">
        <v>259.04986458156247</v>
      </c>
      <c r="J182" s="121">
        <v>276.0129476768999</v>
      </c>
      <c r="K182" s="121">
        <v>233.31065733241937</v>
      </c>
      <c r="L182" s="121">
        <v>271.63318305769104</v>
      </c>
      <c r="M182" s="121">
        <v>210</v>
      </c>
      <c r="N182" s="121">
        <v>291.66732920146291</v>
      </c>
      <c r="O182" s="121">
        <v>257.03217759619355</v>
      </c>
      <c r="P182" s="121">
        <v>297.99394206631268</v>
      </c>
      <c r="Q182" s="121">
        <v>348.1491906510069</v>
      </c>
      <c r="R182" s="121">
        <v>301.23102778538549</v>
      </c>
      <c r="S182" s="121">
        <v>298.19078369911279</v>
      </c>
      <c r="T182" s="121">
        <v>418.86946228472198</v>
      </c>
      <c r="U182" s="121">
        <v>415.28567328079231</v>
      </c>
      <c r="V182" s="121">
        <v>311.73230222494766</v>
      </c>
      <c r="W182" s="121">
        <v>498.43837468124912</v>
      </c>
      <c r="X182" s="121">
        <v>113</v>
      </c>
      <c r="Y182" s="121">
        <v>115.83391359711459</v>
      </c>
      <c r="Z182" s="121">
        <v>125.72685390199801</v>
      </c>
      <c r="AA182" s="121">
        <v>93</v>
      </c>
      <c r="AB182" s="121">
        <v>95</v>
      </c>
      <c r="AC182" s="121">
        <v>117</v>
      </c>
      <c r="AD182" s="121">
        <v>90</v>
      </c>
      <c r="AE182" s="121">
        <v>116</v>
      </c>
      <c r="AF182" s="121">
        <v>202</v>
      </c>
      <c r="AG182" s="121">
        <v>235</v>
      </c>
      <c r="AH182" s="121">
        <v>235</v>
      </c>
      <c r="AI182" s="121">
        <v>244</v>
      </c>
      <c r="AJ182" s="121">
        <v>249</v>
      </c>
      <c r="AK182" s="121">
        <v>212</v>
      </c>
      <c r="AL182" s="121">
        <v>216</v>
      </c>
      <c r="AM182" s="121">
        <v>239</v>
      </c>
      <c r="AN182" s="121">
        <v>280</v>
      </c>
      <c r="AO182" s="121">
        <v>272</v>
      </c>
      <c r="AP182" s="121">
        <v>287</v>
      </c>
      <c r="AQ182" s="121">
        <v>300</v>
      </c>
      <c r="AR182" s="121">
        <v>521.72953682412935</v>
      </c>
      <c r="AS182" s="121">
        <v>336.86966715752595</v>
      </c>
      <c r="AT182" s="121">
        <v>121.92425000000001</v>
      </c>
      <c r="AU182" s="121">
        <v>31.274249999999988</v>
      </c>
      <c r="AV182" s="121">
        <v>118.94103648282895</v>
      </c>
      <c r="AW182" s="121">
        <v>145.09672398393849</v>
      </c>
      <c r="AX182" s="121">
        <v>133.87373843085467</v>
      </c>
      <c r="AY182" s="121">
        <v>132</v>
      </c>
    </row>
    <row r="184" spans="1:51">
      <c r="A184" s="98" t="s">
        <v>299</v>
      </c>
    </row>
    <row r="185" spans="1:51">
      <c r="A185" s="122" t="s">
        <v>125</v>
      </c>
      <c r="B185" s="119">
        <v>1</v>
      </c>
      <c r="C185" s="120"/>
      <c r="D185" s="120">
        <v>114</v>
      </c>
      <c r="E185" s="120">
        <v>0</v>
      </c>
      <c r="F185" s="120">
        <v>0</v>
      </c>
      <c r="G185" s="120">
        <v>0</v>
      </c>
      <c r="H185" s="120">
        <v>0</v>
      </c>
      <c r="I185" s="120">
        <v>0</v>
      </c>
      <c r="J185" s="120">
        <v>0</v>
      </c>
      <c r="K185" s="120">
        <v>0</v>
      </c>
      <c r="L185" s="120">
        <v>0</v>
      </c>
      <c r="M185" s="120">
        <v>0</v>
      </c>
      <c r="N185" s="120">
        <v>0</v>
      </c>
      <c r="O185" s="120">
        <v>0</v>
      </c>
      <c r="P185" s="120">
        <v>0</v>
      </c>
      <c r="Q185" s="120">
        <v>0</v>
      </c>
      <c r="R185" s="120">
        <v>0</v>
      </c>
      <c r="S185" s="120">
        <v>0</v>
      </c>
      <c r="T185" s="120">
        <v>0</v>
      </c>
      <c r="U185" s="120">
        <v>0</v>
      </c>
      <c r="V185" s="120">
        <v>0</v>
      </c>
      <c r="W185" s="120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20">
        <v>0</v>
      </c>
      <c r="AH185" s="120">
        <v>0</v>
      </c>
      <c r="AI185" s="120">
        <v>0</v>
      </c>
      <c r="AJ185" s="120">
        <v>0</v>
      </c>
      <c r="AK185" s="120">
        <v>0</v>
      </c>
      <c r="AL185" s="120">
        <v>0</v>
      </c>
      <c r="AM185" s="120">
        <v>0</v>
      </c>
      <c r="AN185" s="120">
        <v>0</v>
      </c>
      <c r="AO185" s="120">
        <v>0</v>
      </c>
      <c r="AP185" s="120">
        <v>0</v>
      </c>
      <c r="AQ185" s="120">
        <v>0</v>
      </c>
      <c r="AR185" s="120">
        <v>0</v>
      </c>
      <c r="AS185" s="120">
        <v>0</v>
      </c>
      <c r="AT185" s="120">
        <v>0</v>
      </c>
      <c r="AU185" s="120">
        <v>0</v>
      </c>
      <c r="AV185" s="120">
        <v>0</v>
      </c>
      <c r="AW185" s="120">
        <v>0</v>
      </c>
      <c r="AX185" s="120">
        <v>0</v>
      </c>
      <c r="AY185" s="120">
        <v>0</v>
      </c>
    </row>
    <row r="186" spans="1:51">
      <c r="A186" s="105"/>
      <c r="B186" s="116">
        <v>2</v>
      </c>
      <c r="C186" s="102"/>
      <c r="D186" s="102">
        <v>0</v>
      </c>
      <c r="E186" s="102">
        <v>127</v>
      </c>
      <c r="F186" s="102">
        <v>0</v>
      </c>
      <c r="G186" s="102">
        <v>0</v>
      </c>
      <c r="H186" s="102">
        <v>0</v>
      </c>
      <c r="I186" s="102">
        <v>0</v>
      </c>
      <c r="J186" s="102">
        <v>0</v>
      </c>
      <c r="K186" s="102">
        <v>0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2">
        <v>0</v>
      </c>
      <c r="AT186" s="102">
        <v>0</v>
      </c>
      <c r="AU186" s="102">
        <v>0</v>
      </c>
      <c r="AV186" s="102">
        <v>0</v>
      </c>
      <c r="AW186" s="102">
        <v>0</v>
      </c>
      <c r="AX186" s="102">
        <v>0</v>
      </c>
      <c r="AY186" s="102">
        <v>0</v>
      </c>
    </row>
    <row r="187" spans="1:51">
      <c r="A187" s="105"/>
      <c r="B187" s="123">
        <v>3</v>
      </c>
      <c r="C187" s="102"/>
      <c r="D187" s="102">
        <v>0</v>
      </c>
      <c r="E187" s="102">
        <v>0</v>
      </c>
      <c r="F187" s="102">
        <v>112</v>
      </c>
      <c r="G187" s="102">
        <v>0</v>
      </c>
      <c r="H187" s="102">
        <v>0</v>
      </c>
      <c r="I187" s="102">
        <v>0</v>
      </c>
      <c r="J187" s="102">
        <v>0</v>
      </c>
      <c r="K187" s="102">
        <v>0</v>
      </c>
      <c r="L187" s="102">
        <v>0</v>
      </c>
      <c r="M187" s="102">
        <v>0</v>
      </c>
      <c r="N187" s="102">
        <v>0</v>
      </c>
      <c r="O187" s="102">
        <v>0</v>
      </c>
      <c r="P187" s="102">
        <v>0</v>
      </c>
      <c r="Q187" s="102">
        <v>0</v>
      </c>
      <c r="R187" s="102">
        <v>0</v>
      </c>
      <c r="S187" s="102">
        <v>0</v>
      </c>
      <c r="T187" s="102">
        <v>0</v>
      </c>
      <c r="U187" s="102">
        <v>0</v>
      </c>
      <c r="V187" s="102">
        <v>0</v>
      </c>
      <c r="W187" s="102">
        <v>0</v>
      </c>
      <c r="X187" s="102">
        <v>0</v>
      </c>
      <c r="Y187" s="102">
        <v>0</v>
      </c>
      <c r="Z187" s="102">
        <v>0</v>
      </c>
      <c r="AA187" s="102">
        <v>0</v>
      </c>
      <c r="AB187" s="102">
        <v>0</v>
      </c>
      <c r="AC187" s="102">
        <v>0</v>
      </c>
      <c r="AD187" s="102">
        <v>0</v>
      </c>
      <c r="AE187" s="102">
        <v>0</v>
      </c>
      <c r="AF187" s="102">
        <v>0</v>
      </c>
      <c r="AG187" s="102">
        <v>0</v>
      </c>
      <c r="AH187" s="102">
        <v>0</v>
      </c>
      <c r="AI187" s="102">
        <v>0</v>
      </c>
      <c r="AJ187" s="102">
        <v>0</v>
      </c>
      <c r="AK187" s="102">
        <v>0</v>
      </c>
      <c r="AL187" s="102">
        <v>0</v>
      </c>
      <c r="AM187" s="102">
        <v>0</v>
      </c>
      <c r="AN187" s="102">
        <v>0</v>
      </c>
      <c r="AO187" s="102">
        <v>0</v>
      </c>
      <c r="AP187" s="102">
        <v>0</v>
      </c>
      <c r="AQ187" s="102">
        <v>0</v>
      </c>
      <c r="AR187" s="102">
        <v>0</v>
      </c>
      <c r="AS187" s="102">
        <v>0</v>
      </c>
      <c r="AT187" s="102">
        <v>0</v>
      </c>
      <c r="AU187" s="102">
        <v>0</v>
      </c>
      <c r="AV187" s="102">
        <v>0</v>
      </c>
      <c r="AW187" s="102">
        <v>0</v>
      </c>
      <c r="AX187" s="102">
        <v>0</v>
      </c>
      <c r="AY187" s="102">
        <v>0</v>
      </c>
    </row>
    <row r="188" spans="1:51">
      <c r="A188" s="124"/>
      <c r="B188" s="125">
        <v>4</v>
      </c>
      <c r="C188" s="102"/>
      <c r="D188" s="102">
        <v>0</v>
      </c>
      <c r="E188" s="102">
        <v>0</v>
      </c>
      <c r="F188" s="102">
        <v>0</v>
      </c>
      <c r="G188" s="102">
        <v>100</v>
      </c>
      <c r="H188" s="102">
        <v>213</v>
      </c>
      <c r="I188" s="102">
        <v>270</v>
      </c>
      <c r="J188" s="102">
        <v>237</v>
      </c>
      <c r="K188" s="102">
        <v>290</v>
      </c>
      <c r="L188" s="102">
        <v>275</v>
      </c>
      <c r="M188" s="102">
        <v>234</v>
      </c>
      <c r="N188" s="102">
        <v>239</v>
      </c>
      <c r="O188" s="102">
        <v>266</v>
      </c>
      <c r="P188" s="102">
        <v>319</v>
      </c>
      <c r="Q188" s="102">
        <v>269</v>
      </c>
      <c r="R188" s="102">
        <v>284</v>
      </c>
      <c r="S188" s="102">
        <v>296</v>
      </c>
      <c r="T188" s="102">
        <v>409</v>
      </c>
      <c r="U188" s="102">
        <v>339</v>
      </c>
      <c r="V188" s="102">
        <v>497</v>
      </c>
      <c r="W188" s="102">
        <v>335</v>
      </c>
      <c r="X188" s="102">
        <v>155</v>
      </c>
      <c r="Y188" s="102">
        <v>134</v>
      </c>
      <c r="Z188" s="102">
        <v>137</v>
      </c>
      <c r="AA188" s="102">
        <v>96</v>
      </c>
      <c r="AB188" s="102">
        <v>128</v>
      </c>
      <c r="AC188" s="102">
        <v>111</v>
      </c>
      <c r="AD188" s="102">
        <v>120</v>
      </c>
      <c r="AE188" s="102">
        <v>146</v>
      </c>
      <c r="AF188" s="102">
        <v>238</v>
      </c>
      <c r="AG188" s="102">
        <v>235</v>
      </c>
      <c r="AH188" s="102">
        <v>261</v>
      </c>
      <c r="AI188" s="102">
        <v>257</v>
      </c>
      <c r="AJ188" s="102">
        <v>273</v>
      </c>
      <c r="AK188" s="102">
        <v>237</v>
      </c>
      <c r="AL188" s="102">
        <v>254</v>
      </c>
      <c r="AM188" s="102">
        <v>304</v>
      </c>
      <c r="AN188" s="102">
        <v>278</v>
      </c>
      <c r="AO188" s="102">
        <v>326</v>
      </c>
      <c r="AP188" s="102">
        <v>294</v>
      </c>
      <c r="AQ188" s="102">
        <v>274</v>
      </c>
      <c r="AR188" s="102">
        <v>501</v>
      </c>
      <c r="AS188" s="102">
        <v>406</v>
      </c>
      <c r="AT188" s="102">
        <v>342</v>
      </c>
      <c r="AU188" s="102">
        <v>495</v>
      </c>
      <c r="AV188" s="102">
        <v>134</v>
      </c>
      <c r="AW188" s="102">
        <v>137</v>
      </c>
      <c r="AX188" s="102">
        <v>139</v>
      </c>
      <c r="AY188" s="102">
        <v>126</v>
      </c>
    </row>
    <row r="189" spans="1:51">
      <c r="A189" s="122" t="s">
        <v>133</v>
      </c>
      <c r="B189" s="119">
        <v>1</v>
      </c>
      <c r="C189" s="120"/>
      <c r="D189" s="120">
        <v>0</v>
      </c>
      <c r="E189" s="120">
        <v>0</v>
      </c>
      <c r="F189" s="120">
        <v>279</v>
      </c>
      <c r="G189" s="120">
        <v>0</v>
      </c>
      <c r="H189" s="120">
        <v>0</v>
      </c>
      <c r="I189" s="120">
        <v>0</v>
      </c>
      <c r="J189" s="120">
        <v>0</v>
      </c>
      <c r="K189" s="120">
        <v>0</v>
      </c>
      <c r="L189" s="120">
        <v>0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20">
        <v>0</v>
      </c>
      <c r="AH189" s="120">
        <v>0</v>
      </c>
      <c r="AI189" s="120">
        <v>0</v>
      </c>
      <c r="AJ189" s="120">
        <v>0</v>
      </c>
      <c r="AK189" s="120">
        <v>0</v>
      </c>
      <c r="AL189" s="120">
        <v>0</v>
      </c>
      <c r="AM189" s="120">
        <v>0</v>
      </c>
      <c r="AN189" s="120">
        <v>0</v>
      </c>
      <c r="AO189" s="120">
        <v>0</v>
      </c>
      <c r="AP189" s="120">
        <v>0</v>
      </c>
      <c r="AQ189" s="120">
        <v>0</v>
      </c>
      <c r="AR189" s="120">
        <v>0</v>
      </c>
      <c r="AS189" s="120">
        <v>0</v>
      </c>
      <c r="AT189" s="120">
        <v>0</v>
      </c>
      <c r="AU189" s="120">
        <v>0</v>
      </c>
      <c r="AV189" s="120">
        <v>0</v>
      </c>
      <c r="AW189" s="120">
        <v>0</v>
      </c>
      <c r="AX189" s="120">
        <v>0</v>
      </c>
      <c r="AY189" s="120">
        <v>0</v>
      </c>
    </row>
    <row r="190" spans="1:51">
      <c r="A190" s="105"/>
      <c r="B190" s="115">
        <v>2</v>
      </c>
      <c r="C190" s="102"/>
      <c r="D190" s="102">
        <v>0</v>
      </c>
      <c r="E190" s="102">
        <v>0</v>
      </c>
      <c r="F190" s="102">
        <v>0</v>
      </c>
      <c r="G190" s="102">
        <v>304</v>
      </c>
      <c r="H190" s="102">
        <v>0</v>
      </c>
      <c r="I190" s="102">
        <v>0</v>
      </c>
      <c r="J190" s="102">
        <v>0</v>
      </c>
      <c r="K190" s="102">
        <v>0</v>
      </c>
      <c r="L190" s="102">
        <v>0</v>
      </c>
      <c r="M190" s="102">
        <v>0</v>
      </c>
      <c r="N190" s="102">
        <v>0</v>
      </c>
      <c r="O190" s="102">
        <v>0</v>
      </c>
      <c r="P190" s="102">
        <v>0</v>
      </c>
      <c r="Q190" s="102">
        <v>0</v>
      </c>
      <c r="R190" s="102">
        <v>0</v>
      </c>
      <c r="S190" s="102">
        <v>0</v>
      </c>
      <c r="T190" s="102">
        <v>0</v>
      </c>
      <c r="U190" s="102">
        <v>0</v>
      </c>
      <c r="V190" s="102">
        <v>0</v>
      </c>
      <c r="W190" s="102">
        <v>0</v>
      </c>
      <c r="X190" s="102">
        <v>0</v>
      </c>
      <c r="Y190" s="102">
        <v>0</v>
      </c>
      <c r="Z190" s="102">
        <v>0</v>
      </c>
      <c r="AA190" s="102">
        <v>0</v>
      </c>
      <c r="AB190" s="102">
        <v>0</v>
      </c>
      <c r="AC190" s="102">
        <v>0</v>
      </c>
      <c r="AD190" s="102">
        <v>0</v>
      </c>
      <c r="AE190" s="102">
        <v>0</v>
      </c>
      <c r="AF190" s="102">
        <v>0</v>
      </c>
      <c r="AG190" s="102">
        <v>0</v>
      </c>
      <c r="AH190" s="102">
        <v>0</v>
      </c>
      <c r="AI190" s="102">
        <v>0</v>
      </c>
      <c r="AJ190" s="102">
        <v>0</v>
      </c>
      <c r="AK190" s="102">
        <v>0</v>
      </c>
      <c r="AL190" s="102">
        <v>0</v>
      </c>
      <c r="AM190" s="102">
        <v>0</v>
      </c>
      <c r="AN190" s="102">
        <v>0</v>
      </c>
      <c r="AO190" s="102">
        <v>0</v>
      </c>
      <c r="AP190" s="102">
        <v>0</v>
      </c>
      <c r="AQ190" s="102">
        <v>0</v>
      </c>
      <c r="AR190" s="102">
        <v>0</v>
      </c>
      <c r="AS190" s="102">
        <v>0</v>
      </c>
      <c r="AT190" s="102">
        <v>0</v>
      </c>
      <c r="AU190" s="102">
        <v>0</v>
      </c>
      <c r="AV190" s="102">
        <v>0</v>
      </c>
      <c r="AW190" s="102">
        <v>0</v>
      </c>
      <c r="AX190" s="102">
        <v>0</v>
      </c>
      <c r="AY190" s="102">
        <v>0</v>
      </c>
    </row>
    <row r="191" spans="1:51">
      <c r="A191" s="105"/>
      <c r="B191" s="116">
        <v>3</v>
      </c>
      <c r="C191" s="102"/>
      <c r="D191" s="102">
        <v>0</v>
      </c>
      <c r="E191" s="102">
        <v>0</v>
      </c>
      <c r="F191" s="102">
        <v>0</v>
      </c>
      <c r="G191" s="102">
        <v>0</v>
      </c>
      <c r="H191" s="102">
        <v>342</v>
      </c>
      <c r="I191" s="102">
        <v>265.86000000000013</v>
      </c>
      <c r="J191" s="102">
        <v>0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>
        <v>0</v>
      </c>
      <c r="R191" s="102">
        <v>0</v>
      </c>
      <c r="S191" s="102">
        <v>0</v>
      </c>
      <c r="T191" s="102">
        <v>0</v>
      </c>
      <c r="U191" s="102">
        <v>0</v>
      </c>
      <c r="V191" s="102">
        <v>0</v>
      </c>
      <c r="W191" s="102">
        <v>0</v>
      </c>
      <c r="X191" s="102">
        <v>0</v>
      </c>
      <c r="Y191" s="102">
        <v>0</v>
      </c>
      <c r="Z191" s="102">
        <v>0</v>
      </c>
      <c r="AA191" s="102">
        <v>0</v>
      </c>
      <c r="AB191" s="102">
        <v>0</v>
      </c>
      <c r="AC191" s="102">
        <v>0</v>
      </c>
      <c r="AD191" s="102">
        <v>0</v>
      </c>
      <c r="AE191" s="102">
        <v>0</v>
      </c>
      <c r="AF191" s="102">
        <v>0</v>
      </c>
      <c r="AG191" s="102">
        <v>0</v>
      </c>
      <c r="AH191" s="102">
        <v>0</v>
      </c>
      <c r="AI191" s="102">
        <v>0</v>
      </c>
      <c r="AJ191" s="102">
        <v>0</v>
      </c>
      <c r="AK191" s="102">
        <v>0</v>
      </c>
      <c r="AL191" s="102">
        <v>0</v>
      </c>
      <c r="AM191" s="102">
        <v>0</v>
      </c>
      <c r="AN191" s="102">
        <v>0</v>
      </c>
      <c r="AO191" s="102">
        <v>0</v>
      </c>
      <c r="AP191" s="102">
        <v>0</v>
      </c>
      <c r="AQ191" s="102">
        <v>0</v>
      </c>
      <c r="AR191" s="102">
        <v>0</v>
      </c>
      <c r="AS191" s="102">
        <v>0</v>
      </c>
      <c r="AT191" s="102">
        <v>0</v>
      </c>
      <c r="AU191" s="102">
        <v>0</v>
      </c>
      <c r="AV191" s="102">
        <v>0</v>
      </c>
      <c r="AW191" s="102">
        <v>0</v>
      </c>
      <c r="AX191" s="102">
        <v>0</v>
      </c>
      <c r="AY191" s="102">
        <v>0</v>
      </c>
    </row>
    <row r="192" spans="1:51">
      <c r="A192" s="105"/>
      <c r="B192" s="116">
        <v>4</v>
      </c>
      <c r="C192" s="102"/>
      <c r="D192" s="102">
        <v>0</v>
      </c>
      <c r="E192" s="102">
        <v>0</v>
      </c>
      <c r="F192" s="102">
        <v>0</v>
      </c>
      <c r="G192" s="102">
        <v>0</v>
      </c>
      <c r="H192" s="102">
        <v>0</v>
      </c>
      <c r="I192" s="102">
        <v>138.13999999999987</v>
      </c>
      <c r="J192" s="102">
        <v>348</v>
      </c>
      <c r="K192" s="102">
        <v>0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2">
        <v>0</v>
      </c>
      <c r="AT192" s="102">
        <v>0</v>
      </c>
      <c r="AU192" s="102">
        <v>0</v>
      </c>
      <c r="AV192" s="102">
        <v>0</v>
      </c>
      <c r="AW192" s="102">
        <v>0</v>
      </c>
      <c r="AX192" s="102">
        <v>0</v>
      </c>
      <c r="AY192" s="102">
        <v>0</v>
      </c>
    </row>
    <row r="193" spans="1:51">
      <c r="A193" s="105"/>
      <c r="B193" s="123">
        <v>5</v>
      </c>
      <c r="C193" s="102"/>
      <c r="D193" s="102">
        <v>0</v>
      </c>
      <c r="E193" s="102">
        <v>0</v>
      </c>
      <c r="F193" s="102">
        <v>0</v>
      </c>
      <c r="G193" s="102">
        <v>0</v>
      </c>
      <c r="H193" s="102">
        <v>0</v>
      </c>
      <c r="I193" s="102">
        <v>0</v>
      </c>
      <c r="J193" s="102">
        <v>0</v>
      </c>
      <c r="K193" s="102">
        <v>458</v>
      </c>
      <c r="L193" s="102">
        <v>381.02</v>
      </c>
      <c r="M193" s="102">
        <v>0</v>
      </c>
      <c r="N193" s="102">
        <v>0</v>
      </c>
      <c r="O193" s="102">
        <v>0</v>
      </c>
      <c r="P193" s="102">
        <v>0</v>
      </c>
      <c r="Q193" s="102">
        <v>0</v>
      </c>
      <c r="R193" s="102">
        <v>0</v>
      </c>
      <c r="S193" s="102">
        <v>0</v>
      </c>
      <c r="T193" s="102">
        <v>0</v>
      </c>
      <c r="U193" s="102">
        <v>0</v>
      </c>
      <c r="V193" s="102">
        <v>0</v>
      </c>
      <c r="W193" s="102">
        <v>0</v>
      </c>
      <c r="X193" s="102">
        <v>0</v>
      </c>
      <c r="Y193" s="102">
        <v>0</v>
      </c>
      <c r="Z193" s="102">
        <v>0</v>
      </c>
      <c r="AA193" s="102">
        <v>0</v>
      </c>
      <c r="AB193" s="102">
        <v>0</v>
      </c>
      <c r="AC193" s="102">
        <v>0</v>
      </c>
      <c r="AD193" s="102">
        <v>0</v>
      </c>
      <c r="AE193" s="102">
        <v>0</v>
      </c>
      <c r="AF193" s="102">
        <v>0</v>
      </c>
      <c r="AG193" s="102">
        <v>0</v>
      </c>
      <c r="AH193" s="102">
        <v>0</v>
      </c>
      <c r="AI193" s="102">
        <v>0</v>
      </c>
      <c r="AJ193" s="102">
        <v>0</v>
      </c>
      <c r="AK193" s="102">
        <v>0</v>
      </c>
      <c r="AL193" s="102">
        <v>0</v>
      </c>
      <c r="AM193" s="102">
        <v>0</v>
      </c>
      <c r="AN193" s="102">
        <v>0</v>
      </c>
      <c r="AO193" s="102">
        <v>0</v>
      </c>
      <c r="AP193" s="102">
        <v>0</v>
      </c>
      <c r="AQ193" s="102">
        <v>0</v>
      </c>
      <c r="AR193" s="102">
        <v>0</v>
      </c>
      <c r="AS193" s="102">
        <v>0</v>
      </c>
      <c r="AT193" s="102">
        <v>0</v>
      </c>
      <c r="AU193" s="102">
        <v>0</v>
      </c>
      <c r="AV193" s="102">
        <v>0</v>
      </c>
      <c r="AW193" s="102">
        <v>0</v>
      </c>
      <c r="AX193" s="102">
        <v>0</v>
      </c>
      <c r="AY193" s="102">
        <v>0</v>
      </c>
    </row>
    <row r="194" spans="1:51">
      <c r="A194" s="105"/>
      <c r="B194" s="123">
        <v>6</v>
      </c>
      <c r="C194" s="102"/>
      <c r="D194" s="102">
        <v>0</v>
      </c>
      <c r="E194" s="102">
        <v>0</v>
      </c>
      <c r="F194" s="102">
        <v>0</v>
      </c>
      <c r="G194" s="102">
        <v>0</v>
      </c>
      <c r="H194" s="102">
        <v>0</v>
      </c>
      <c r="I194" s="102">
        <v>0</v>
      </c>
      <c r="J194" s="102">
        <v>0</v>
      </c>
      <c r="K194" s="102">
        <v>0</v>
      </c>
      <c r="L194" s="102">
        <v>80.980000000000018</v>
      </c>
      <c r="M194" s="102">
        <v>543</v>
      </c>
      <c r="N194" s="102">
        <v>265.17999999999984</v>
      </c>
      <c r="O194" s="102">
        <v>0</v>
      </c>
      <c r="P194" s="102">
        <v>0</v>
      </c>
      <c r="Q194" s="102">
        <v>0</v>
      </c>
      <c r="R194" s="102">
        <v>0</v>
      </c>
      <c r="S194" s="102">
        <v>0</v>
      </c>
      <c r="T194" s="102">
        <v>0</v>
      </c>
      <c r="U194" s="102">
        <v>0</v>
      </c>
      <c r="V194" s="102">
        <v>0</v>
      </c>
      <c r="W194" s="102">
        <v>0</v>
      </c>
      <c r="X194" s="102">
        <v>0</v>
      </c>
      <c r="Y194" s="102">
        <v>0</v>
      </c>
      <c r="Z194" s="102">
        <v>0</v>
      </c>
      <c r="AA194" s="102">
        <v>0</v>
      </c>
      <c r="AB194" s="102">
        <v>0</v>
      </c>
      <c r="AC194" s="102">
        <v>0</v>
      </c>
      <c r="AD194" s="102">
        <v>0</v>
      </c>
      <c r="AE194" s="102">
        <v>0</v>
      </c>
      <c r="AF194" s="102">
        <v>0</v>
      </c>
      <c r="AG194" s="102">
        <v>0</v>
      </c>
      <c r="AH194" s="102">
        <v>0</v>
      </c>
      <c r="AI194" s="102">
        <v>0</v>
      </c>
      <c r="AJ194" s="102">
        <v>0</v>
      </c>
      <c r="AK194" s="102">
        <v>0</v>
      </c>
      <c r="AL194" s="102">
        <v>0</v>
      </c>
      <c r="AM194" s="102">
        <v>0</v>
      </c>
      <c r="AN194" s="102">
        <v>0</v>
      </c>
      <c r="AO194" s="102">
        <v>0</v>
      </c>
      <c r="AP194" s="102">
        <v>0</v>
      </c>
      <c r="AQ194" s="102">
        <v>0</v>
      </c>
      <c r="AR194" s="102">
        <v>0</v>
      </c>
      <c r="AS194" s="102">
        <v>0</v>
      </c>
      <c r="AT194" s="102">
        <v>0</v>
      </c>
      <c r="AU194" s="102">
        <v>0</v>
      </c>
      <c r="AV194" s="102">
        <v>0</v>
      </c>
      <c r="AW194" s="102">
        <v>0</v>
      </c>
      <c r="AX194" s="102">
        <v>0</v>
      </c>
      <c r="AY194" s="102">
        <v>0</v>
      </c>
    </row>
    <row r="195" spans="1:51">
      <c r="A195" s="105"/>
      <c r="B195" s="126">
        <v>7</v>
      </c>
      <c r="C195" s="102"/>
      <c r="D195" s="102">
        <v>0</v>
      </c>
      <c r="E195" s="102">
        <v>0</v>
      </c>
      <c r="F195" s="102">
        <v>0</v>
      </c>
      <c r="G195" s="102">
        <v>0</v>
      </c>
      <c r="H195" s="102">
        <v>0</v>
      </c>
      <c r="I195" s="102">
        <v>0</v>
      </c>
      <c r="J195" s="102">
        <v>0</v>
      </c>
      <c r="K195" s="102">
        <v>0</v>
      </c>
      <c r="L195" s="102">
        <v>0</v>
      </c>
      <c r="M195" s="102">
        <v>0</v>
      </c>
      <c r="N195" s="102">
        <v>228.82000000000016</v>
      </c>
      <c r="O195" s="102">
        <v>442</v>
      </c>
      <c r="P195" s="102">
        <v>117.33999999999992</v>
      </c>
      <c r="Q195" s="102">
        <v>0</v>
      </c>
      <c r="R195" s="102">
        <v>0</v>
      </c>
      <c r="S195" s="102">
        <v>0</v>
      </c>
      <c r="T195" s="102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2">
        <v>0</v>
      </c>
      <c r="AT195" s="102">
        <v>245.3</v>
      </c>
      <c r="AU195" s="102">
        <v>0</v>
      </c>
      <c r="AV195" s="102">
        <v>0</v>
      </c>
      <c r="AW195" s="102">
        <v>0</v>
      </c>
      <c r="AX195" s="102">
        <v>0</v>
      </c>
      <c r="AY195" s="102">
        <v>0</v>
      </c>
    </row>
    <row r="196" spans="1:51">
      <c r="A196" s="124"/>
      <c r="B196" s="125">
        <v>8</v>
      </c>
      <c r="C196" s="110"/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445.66000000000008</v>
      </c>
      <c r="Q196" s="110">
        <v>618</v>
      </c>
      <c r="R196" s="110">
        <v>642</v>
      </c>
      <c r="S196" s="110">
        <v>529</v>
      </c>
      <c r="T196" s="110">
        <v>417</v>
      </c>
      <c r="U196" s="110">
        <v>506</v>
      </c>
      <c r="V196" s="110">
        <v>434</v>
      </c>
      <c r="W196" s="110">
        <v>476</v>
      </c>
      <c r="X196" s="110">
        <v>326</v>
      </c>
      <c r="Y196" s="110">
        <v>323</v>
      </c>
      <c r="Z196" s="110">
        <v>302</v>
      </c>
      <c r="AA196" s="110">
        <v>327</v>
      </c>
      <c r="AB196" s="110">
        <v>274</v>
      </c>
      <c r="AC196" s="110">
        <v>237</v>
      </c>
      <c r="AD196" s="110">
        <v>323</v>
      </c>
      <c r="AE196" s="110">
        <v>230</v>
      </c>
      <c r="AF196" s="110">
        <v>412</v>
      </c>
      <c r="AG196" s="110">
        <v>360</v>
      </c>
      <c r="AH196" s="110">
        <v>362</v>
      </c>
      <c r="AI196" s="110">
        <v>414</v>
      </c>
      <c r="AJ196" s="110">
        <v>614</v>
      </c>
      <c r="AK196" s="110">
        <v>511</v>
      </c>
      <c r="AL196" s="110">
        <v>594</v>
      </c>
      <c r="AM196" s="110">
        <v>590</v>
      </c>
      <c r="AN196" s="110">
        <v>626</v>
      </c>
      <c r="AO196" s="110">
        <v>746</v>
      </c>
      <c r="AP196" s="110">
        <v>538</v>
      </c>
      <c r="AQ196" s="110">
        <v>726</v>
      </c>
      <c r="AR196" s="110">
        <v>497</v>
      </c>
      <c r="AS196" s="110">
        <v>373</v>
      </c>
      <c r="AT196" s="110">
        <v>219.7</v>
      </c>
      <c r="AU196" s="110">
        <v>410</v>
      </c>
      <c r="AV196" s="110">
        <v>364</v>
      </c>
      <c r="AW196" s="110">
        <v>339</v>
      </c>
      <c r="AX196" s="110">
        <v>282</v>
      </c>
      <c r="AY196" s="110">
        <v>412</v>
      </c>
    </row>
    <row r="197" spans="1:51">
      <c r="A197" s="127" t="s">
        <v>134</v>
      </c>
      <c r="B197" s="115">
        <v>1</v>
      </c>
      <c r="C197" s="102"/>
      <c r="D197" s="102">
        <v>0</v>
      </c>
      <c r="E197" s="102">
        <v>0</v>
      </c>
      <c r="F197" s="102">
        <v>0</v>
      </c>
      <c r="G197" s="102">
        <v>58.324871630295256</v>
      </c>
      <c r="H197" s="102">
        <v>123.32937978177149</v>
      </c>
      <c r="I197" s="102">
        <v>383.06945171019572</v>
      </c>
      <c r="J197" s="102">
        <v>357.07078342748639</v>
      </c>
      <c r="K197" s="102">
        <v>332.52629775391159</v>
      </c>
      <c r="L197" s="102">
        <v>176.77102412466817</v>
      </c>
      <c r="M197" s="102">
        <v>336</v>
      </c>
      <c r="N197" s="102">
        <v>211.16731886397199</v>
      </c>
      <c r="O197" s="102">
        <v>396.51067320478029</v>
      </c>
      <c r="P197" s="102">
        <v>362.31817248290736</v>
      </c>
      <c r="Q197" s="102">
        <v>248.2411890894723</v>
      </c>
      <c r="R197" s="102">
        <v>196.87261938330164</v>
      </c>
      <c r="S197" s="102">
        <v>365.91868510214897</v>
      </c>
      <c r="T197" s="102">
        <v>338.03467123588854</v>
      </c>
      <c r="U197" s="102">
        <v>286.59968475538813</v>
      </c>
      <c r="V197" s="102">
        <v>247.2198406433551</v>
      </c>
      <c r="W197" s="102">
        <v>133.59955809640613</v>
      </c>
      <c r="X197" s="102">
        <v>198</v>
      </c>
      <c r="Y197" s="102">
        <v>98.745092974315867</v>
      </c>
      <c r="Z197" s="102">
        <v>220.88571508202108</v>
      </c>
      <c r="AA197" s="102">
        <v>234</v>
      </c>
      <c r="AB197" s="102">
        <v>11.336495152014948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32.488918893469418</v>
      </c>
      <c r="AQ197" s="102">
        <v>173.70688581890334</v>
      </c>
      <c r="AR197" s="102">
        <v>171.73890971744879</v>
      </c>
      <c r="AS197" s="102">
        <v>241.37800843250935</v>
      </c>
      <c r="AT197" s="102">
        <v>144.37271449608255</v>
      </c>
      <c r="AU197" s="102">
        <v>52.253250000000008</v>
      </c>
      <c r="AV197" s="102">
        <v>13.403249999999996</v>
      </c>
      <c r="AW197" s="102">
        <v>73.162180359435183</v>
      </c>
      <c r="AX197" s="102">
        <v>147.45818494732072</v>
      </c>
      <c r="AY197" s="102">
        <v>212</v>
      </c>
    </row>
    <row r="198" spans="1:51">
      <c r="A198" s="105"/>
      <c r="B198" s="115">
        <v>2</v>
      </c>
      <c r="C198" s="102"/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16.036819687541822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73.359619640564802</v>
      </c>
      <c r="Z198" s="102">
        <v>1.4210854715202004E-14</v>
      </c>
      <c r="AA198" s="102">
        <v>0</v>
      </c>
      <c r="AB198" s="102">
        <v>158.66350484798505</v>
      </c>
      <c r="AC198" s="102">
        <v>196</v>
      </c>
      <c r="AD198" s="102">
        <v>125.3618479290248</v>
      </c>
      <c r="AE198" s="102">
        <v>0</v>
      </c>
      <c r="AF198" s="102">
        <v>56.035302752922064</v>
      </c>
      <c r="AG198" s="102">
        <v>91.462632890224654</v>
      </c>
      <c r="AH198" s="102">
        <v>26.672485616631775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86.10554417351949</v>
      </c>
      <c r="AP198" s="102">
        <v>292.40546335060884</v>
      </c>
      <c r="AQ198" s="102">
        <v>275.29311418109666</v>
      </c>
      <c r="AR198" s="102">
        <v>31.86865896358816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</row>
    <row r="199" spans="1:51">
      <c r="A199" s="105"/>
      <c r="B199" s="115">
        <v>3</v>
      </c>
      <c r="C199" s="102"/>
      <c r="D199" s="102">
        <v>0</v>
      </c>
      <c r="E199" s="102">
        <v>0</v>
      </c>
      <c r="F199" s="102">
        <v>0</v>
      </c>
      <c r="G199" s="102">
        <v>0</v>
      </c>
      <c r="H199" s="102">
        <v>0</v>
      </c>
      <c r="I199" s="102">
        <v>0</v>
      </c>
      <c r="J199" s="102">
        <v>0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>
        <v>0</v>
      </c>
      <c r="R199" s="102">
        <v>0</v>
      </c>
      <c r="S199" s="102">
        <v>0</v>
      </c>
      <c r="T199" s="102">
        <v>0</v>
      </c>
      <c r="U199" s="102">
        <v>0</v>
      </c>
      <c r="V199" s="102">
        <v>0</v>
      </c>
      <c r="W199" s="102">
        <v>0</v>
      </c>
      <c r="X199" s="102">
        <v>0</v>
      </c>
      <c r="Y199" s="102">
        <v>0</v>
      </c>
      <c r="Z199" s="102">
        <v>0</v>
      </c>
      <c r="AA199" s="102">
        <v>0</v>
      </c>
      <c r="AB199" s="102">
        <v>0</v>
      </c>
      <c r="AC199" s="102">
        <v>0</v>
      </c>
      <c r="AD199" s="102">
        <v>62.638152070975195</v>
      </c>
      <c r="AE199" s="102">
        <v>212</v>
      </c>
      <c r="AF199" s="102">
        <v>357.05271176057448</v>
      </c>
      <c r="AG199" s="102">
        <v>350.53736710977535</v>
      </c>
      <c r="AH199" s="102">
        <v>332.32751438336823</v>
      </c>
      <c r="AI199" s="102">
        <v>386</v>
      </c>
      <c r="AJ199" s="102">
        <v>293.65861089482149</v>
      </c>
      <c r="AK199" s="102">
        <v>342.21287021984961</v>
      </c>
      <c r="AL199" s="102">
        <v>361.3399517473693</v>
      </c>
      <c r="AM199" s="102">
        <v>321.96800881663313</v>
      </c>
      <c r="AN199" s="102">
        <v>339.51409876511792</v>
      </c>
      <c r="AO199" s="102">
        <v>303.82991755553775</v>
      </c>
      <c r="AP199" s="102">
        <v>207.10561775592174</v>
      </c>
      <c r="AQ199" s="102">
        <v>0</v>
      </c>
      <c r="AR199" s="102">
        <v>0</v>
      </c>
      <c r="AS199" s="102">
        <v>0</v>
      </c>
      <c r="AT199" s="102">
        <v>0</v>
      </c>
      <c r="AU199" s="102">
        <v>0</v>
      </c>
      <c r="AV199" s="102">
        <v>0</v>
      </c>
      <c r="AW199" s="102">
        <v>0</v>
      </c>
      <c r="AX199" s="102">
        <v>0</v>
      </c>
      <c r="AY199" s="102">
        <v>0</v>
      </c>
    </row>
    <row r="200" spans="1:51">
      <c r="A200" s="105"/>
      <c r="B200" s="116">
        <v>4</v>
      </c>
      <c r="C200" s="102"/>
      <c r="D200" s="102">
        <v>0</v>
      </c>
      <c r="E200" s="102">
        <v>0</v>
      </c>
      <c r="F200" s="102">
        <v>0</v>
      </c>
      <c r="G200" s="102">
        <v>0</v>
      </c>
      <c r="H200" s="102">
        <v>0</v>
      </c>
      <c r="I200" s="102">
        <v>0</v>
      </c>
      <c r="J200" s="102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>
        <v>0</v>
      </c>
      <c r="Q200" s="102">
        <v>0</v>
      </c>
      <c r="R200" s="102">
        <v>0</v>
      </c>
      <c r="S200" s="102">
        <v>0</v>
      </c>
      <c r="T200" s="102">
        <v>0</v>
      </c>
      <c r="U200" s="102">
        <v>0</v>
      </c>
      <c r="V200" s="102">
        <v>0</v>
      </c>
      <c r="W200" s="102">
        <v>0</v>
      </c>
      <c r="X200" s="102">
        <v>0</v>
      </c>
      <c r="Y200" s="102">
        <v>0</v>
      </c>
      <c r="Z200" s="102">
        <v>0</v>
      </c>
      <c r="AA200" s="102">
        <v>0</v>
      </c>
      <c r="AB200" s="102">
        <v>0</v>
      </c>
      <c r="AC200" s="102">
        <v>0</v>
      </c>
      <c r="AD200" s="102">
        <v>0</v>
      </c>
      <c r="AE200" s="102">
        <v>0</v>
      </c>
      <c r="AF200" s="102">
        <v>22.911985486503454</v>
      </c>
      <c r="AG200" s="102">
        <v>0</v>
      </c>
      <c r="AH200" s="102">
        <v>0</v>
      </c>
      <c r="AI200" s="102">
        <v>0</v>
      </c>
      <c r="AJ200" s="102">
        <v>60.341389105178507</v>
      </c>
      <c r="AK200" s="102">
        <v>90.787129780150394</v>
      </c>
      <c r="AL200" s="102">
        <v>28.660048252630702</v>
      </c>
      <c r="AM200" s="102">
        <v>3.1991183366869791E-2</v>
      </c>
      <c r="AN200" s="102">
        <v>169.48590123488208</v>
      </c>
      <c r="AO200" s="102">
        <v>102.06453827094276</v>
      </c>
      <c r="AP200" s="102">
        <v>0</v>
      </c>
      <c r="AQ200" s="102">
        <v>0</v>
      </c>
      <c r="AR200" s="102">
        <v>0</v>
      </c>
      <c r="AS200" s="102">
        <v>0</v>
      </c>
      <c r="AT200" s="102">
        <v>0</v>
      </c>
      <c r="AU200" s="102">
        <v>0</v>
      </c>
      <c r="AV200" s="102">
        <v>0</v>
      </c>
      <c r="AW200" s="102">
        <v>0</v>
      </c>
      <c r="AX200" s="102">
        <v>0</v>
      </c>
      <c r="AY200" s="102">
        <v>0</v>
      </c>
    </row>
    <row r="201" spans="1:51">
      <c r="A201" s="105"/>
      <c r="B201" s="116">
        <v>5</v>
      </c>
      <c r="C201" s="102"/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0</v>
      </c>
      <c r="S201" s="102">
        <v>0</v>
      </c>
      <c r="T201" s="102">
        <v>0</v>
      </c>
      <c r="U201" s="102">
        <v>0</v>
      </c>
      <c r="V201" s="102">
        <v>0</v>
      </c>
      <c r="W201" s="102">
        <v>0</v>
      </c>
      <c r="X201" s="102">
        <v>0</v>
      </c>
      <c r="Y201" s="102">
        <v>0</v>
      </c>
      <c r="Z201" s="102">
        <v>0</v>
      </c>
      <c r="AA201" s="102">
        <v>0</v>
      </c>
      <c r="AB201" s="102">
        <v>0</v>
      </c>
      <c r="AC201" s="102">
        <v>0</v>
      </c>
      <c r="AD201" s="102">
        <v>0</v>
      </c>
      <c r="AE201" s="102">
        <v>0</v>
      </c>
      <c r="AF201" s="102">
        <v>0</v>
      </c>
      <c r="AG201" s="102">
        <v>0</v>
      </c>
      <c r="AH201" s="102">
        <v>0</v>
      </c>
      <c r="AI201" s="102">
        <v>0</v>
      </c>
      <c r="AJ201" s="102">
        <v>0</v>
      </c>
      <c r="AK201" s="102">
        <v>0</v>
      </c>
      <c r="AL201" s="102">
        <v>0</v>
      </c>
      <c r="AM201" s="102">
        <v>0</v>
      </c>
      <c r="AN201" s="102">
        <v>0</v>
      </c>
      <c r="AO201" s="102">
        <v>0</v>
      </c>
      <c r="AP201" s="102">
        <v>0</v>
      </c>
      <c r="AQ201" s="102">
        <v>0</v>
      </c>
      <c r="AR201" s="102">
        <v>0</v>
      </c>
      <c r="AS201" s="102">
        <v>0</v>
      </c>
      <c r="AT201" s="102">
        <v>0</v>
      </c>
      <c r="AU201" s="102">
        <v>0</v>
      </c>
      <c r="AV201" s="102">
        <v>0</v>
      </c>
      <c r="AW201" s="102">
        <v>0</v>
      </c>
      <c r="AX201" s="102">
        <v>0</v>
      </c>
      <c r="AY201" s="102">
        <v>0</v>
      </c>
    </row>
    <row r="202" spans="1:51">
      <c r="A202" s="105"/>
      <c r="B202" s="116">
        <v>6</v>
      </c>
      <c r="C202" s="102"/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</row>
    <row r="203" spans="1:51">
      <c r="A203" s="105"/>
      <c r="B203" s="123">
        <v>7</v>
      </c>
      <c r="C203" s="102"/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</row>
    <row r="204" spans="1:51">
      <c r="A204" s="105"/>
      <c r="B204" s="123">
        <v>8</v>
      </c>
      <c r="C204" s="102"/>
      <c r="D204" s="102">
        <v>0</v>
      </c>
      <c r="E204" s="102">
        <v>0</v>
      </c>
      <c r="F204" s="102">
        <v>0</v>
      </c>
      <c r="G204" s="102">
        <v>0</v>
      </c>
      <c r="H204" s="102">
        <v>0</v>
      </c>
      <c r="I204" s="102">
        <v>0</v>
      </c>
      <c r="J204" s="102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>
        <v>0</v>
      </c>
      <c r="R204" s="102">
        <v>0</v>
      </c>
      <c r="S204" s="102">
        <v>0</v>
      </c>
      <c r="T204" s="102">
        <v>0</v>
      </c>
      <c r="U204" s="102">
        <v>0</v>
      </c>
      <c r="V204" s="102">
        <v>0</v>
      </c>
      <c r="W204" s="102">
        <v>0</v>
      </c>
      <c r="X204" s="102">
        <v>0</v>
      </c>
      <c r="Y204" s="102">
        <v>0</v>
      </c>
      <c r="Z204" s="102">
        <v>0</v>
      </c>
      <c r="AA204" s="102">
        <v>0</v>
      </c>
      <c r="AB204" s="102">
        <v>0</v>
      </c>
      <c r="AC204" s="102">
        <v>0</v>
      </c>
      <c r="AD204" s="102">
        <v>0</v>
      </c>
      <c r="AE204" s="102">
        <v>0</v>
      </c>
      <c r="AF204" s="102">
        <v>0</v>
      </c>
      <c r="AG204" s="102">
        <v>0</v>
      </c>
      <c r="AH204" s="102">
        <v>0</v>
      </c>
      <c r="AI204" s="102">
        <v>0</v>
      </c>
      <c r="AJ204" s="102">
        <v>0</v>
      </c>
      <c r="AK204" s="102">
        <v>0</v>
      </c>
      <c r="AL204" s="102">
        <v>0</v>
      </c>
      <c r="AM204" s="102">
        <v>0</v>
      </c>
      <c r="AN204" s="102">
        <v>0</v>
      </c>
      <c r="AO204" s="102">
        <v>0</v>
      </c>
      <c r="AP204" s="102">
        <v>0</v>
      </c>
      <c r="AQ204" s="102">
        <v>0</v>
      </c>
      <c r="AR204" s="102">
        <v>0</v>
      </c>
      <c r="AS204" s="102">
        <v>0</v>
      </c>
      <c r="AT204" s="102">
        <v>0</v>
      </c>
      <c r="AU204" s="102">
        <v>0</v>
      </c>
      <c r="AV204" s="102">
        <v>0</v>
      </c>
      <c r="AW204" s="102">
        <v>0</v>
      </c>
      <c r="AX204" s="102">
        <v>0</v>
      </c>
      <c r="AY204" s="102">
        <v>0</v>
      </c>
    </row>
    <row r="205" spans="1:51">
      <c r="A205" s="105"/>
      <c r="B205" s="123">
        <v>9</v>
      </c>
      <c r="C205" s="102"/>
      <c r="D205" s="102">
        <v>0</v>
      </c>
      <c r="E205" s="102">
        <v>0</v>
      </c>
      <c r="F205" s="102">
        <v>0</v>
      </c>
      <c r="G205" s="102">
        <v>0</v>
      </c>
      <c r="H205" s="102">
        <v>0</v>
      </c>
      <c r="I205" s="102">
        <v>0</v>
      </c>
      <c r="J205" s="102">
        <v>0</v>
      </c>
      <c r="K205" s="102">
        <v>0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>
        <v>0</v>
      </c>
      <c r="R205" s="102">
        <v>0</v>
      </c>
      <c r="S205" s="102">
        <v>0</v>
      </c>
      <c r="T205" s="102">
        <v>0</v>
      </c>
      <c r="U205" s="102">
        <v>0</v>
      </c>
      <c r="V205" s="102">
        <v>0</v>
      </c>
      <c r="W205" s="102">
        <v>0</v>
      </c>
      <c r="X205" s="102">
        <v>0</v>
      </c>
      <c r="Y205" s="102">
        <v>0</v>
      </c>
      <c r="Z205" s="102">
        <v>0</v>
      </c>
      <c r="AA205" s="102">
        <v>0</v>
      </c>
      <c r="AB205" s="102">
        <v>0</v>
      </c>
      <c r="AC205" s="102">
        <v>0</v>
      </c>
      <c r="AD205" s="102">
        <v>0</v>
      </c>
      <c r="AE205" s="102">
        <v>0</v>
      </c>
      <c r="AF205" s="102">
        <v>0</v>
      </c>
      <c r="AG205" s="102">
        <v>0</v>
      </c>
      <c r="AH205" s="102">
        <v>0</v>
      </c>
      <c r="AI205" s="102">
        <v>0</v>
      </c>
      <c r="AJ205" s="102">
        <v>0</v>
      </c>
      <c r="AK205" s="102">
        <v>0</v>
      </c>
      <c r="AL205" s="102">
        <v>0</v>
      </c>
      <c r="AM205" s="102">
        <v>0</v>
      </c>
      <c r="AN205" s="102">
        <v>0</v>
      </c>
      <c r="AO205" s="102">
        <v>0</v>
      </c>
      <c r="AP205" s="102">
        <v>0</v>
      </c>
      <c r="AQ205" s="102">
        <v>0</v>
      </c>
      <c r="AR205" s="102">
        <v>0</v>
      </c>
      <c r="AS205" s="102">
        <v>0</v>
      </c>
      <c r="AT205" s="102">
        <v>0</v>
      </c>
      <c r="AU205" s="102">
        <v>0</v>
      </c>
      <c r="AV205" s="102">
        <v>0</v>
      </c>
      <c r="AW205" s="102">
        <v>0</v>
      </c>
      <c r="AX205" s="102">
        <v>0</v>
      </c>
      <c r="AY205" s="102">
        <v>0</v>
      </c>
    </row>
    <row r="206" spans="1:51">
      <c r="A206" s="105"/>
      <c r="B206" s="126">
        <v>10</v>
      </c>
      <c r="C206" s="102"/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0</v>
      </c>
      <c r="S206" s="102">
        <v>0</v>
      </c>
      <c r="T206" s="102">
        <v>0</v>
      </c>
      <c r="U206" s="102">
        <v>0</v>
      </c>
      <c r="V206" s="102">
        <v>0</v>
      </c>
      <c r="W206" s="102">
        <v>0</v>
      </c>
      <c r="X206" s="102">
        <v>0</v>
      </c>
      <c r="Y206" s="102">
        <v>0</v>
      </c>
      <c r="Z206" s="102">
        <v>0</v>
      </c>
      <c r="AA206" s="102">
        <v>0</v>
      </c>
      <c r="AB206" s="102">
        <v>0</v>
      </c>
      <c r="AC206" s="102">
        <v>0</v>
      </c>
      <c r="AD206" s="102">
        <v>0</v>
      </c>
      <c r="AE206" s="102">
        <v>0</v>
      </c>
      <c r="AF206" s="102">
        <v>0</v>
      </c>
      <c r="AG206" s="102">
        <v>0</v>
      </c>
      <c r="AH206" s="102">
        <v>0</v>
      </c>
      <c r="AI206" s="102">
        <v>0</v>
      </c>
      <c r="AJ206" s="102">
        <v>0</v>
      </c>
      <c r="AK206" s="102">
        <v>0</v>
      </c>
      <c r="AL206" s="102">
        <v>0</v>
      </c>
      <c r="AM206" s="102">
        <v>0</v>
      </c>
      <c r="AN206" s="102">
        <v>0</v>
      </c>
      <c r="AO206" s="102">
        <v>0</v>
      </c>
      <c r="AP206" s="102">
        <v>0</v>
      </c>
      <c r="AQ206" s="102">
        <v>0</v>
      </c>
      <c r="AR206" s="102">
        <v>0</v>
      </c>
      <c r="AS206" s="102">
        <v>0</v>
      </c>
      <c r="AT206" s="102">
        <v>0</v>
      </c>
      <c r="AU206" s="102">
        <v>0</v>
      </c>
      <c r="AV206" s="102">
        <v>0</v>
      </c>
      <c r="AW206" s="102">
        <v>0</v>
      </c>
      <c r="AX206" s="102">
        <v>0</v>
      </c>
      <c r="AY206" s="102">
        <v>0</v>
      </c>
    </row>
    <row r="207" spans="1:51">
      <c r="A207" s="105"/>
      <c r="B207" s="126">
        <v>11</v>
      </c>
      <c r="C207" s="102"/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</row>
    <row r="208" spans="1:51">
      <c r="A208" s="105"/>
      <c r="B208" s="126">
        <v>12</v>
      </c>
      <c r="C208" s="102"/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</row>
    <row r="209" spans="1:51">
      <c r="A209" s="122" t="s">
        <v>123</v>
      </c>
      <c r="B209" s="119">
        <v>1</v>
      </c>
      <c r="C209" s="120"/>
      <c r="D209" s="120">
        <v>0</v>
      </c>
      <c r="E209" s="120">
        <v>0</v>
      </c>
      <c r="F209" s="120">
        <v>100</v>
      </c>
      <c r="G209" s="120">
        <v>0</v>
      </c>
      <c r="H209" s="120">
        <v>0</v>
      </c>
      <c r="I209" s="120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75.47971452214955</v>
      </c>
      <c r="U209" s="120">
        <v>240.38147844629705</v>
      </c>
      <c r="V209" s="120">
        <v>167.36561713735557</v>
      </c>
      <c r="W209" s="120">
        <v>263.8618918186047</v>
      </c>
      <c r="X209" s="120">
        <v>18.686150197285187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20">
        <v>0</v>
      </c>
      <c r="AH209" s="120">
        <v>0</v>
      </c>
      <c r="AI209" s="120">
        <v>0</v>
      </c>
      <c r="AJ209" s="120">
        <v>0</v>
      </c>
      <c r="AK209" s="120">
        <v>0</v>
      </c>
      <c r="AL209" s="120">
        <v>0</v>
      </c>
      <c r="AM209" s="120">
        <v>0</v>
      </c>
      <c r="AN209" s="120">
        <v>0</v>
      </c>
      <c r="AO209" s="120">
        <v>0</v>
      </c>
      <c r="AP209" s="120">
        <v>0</v>
      </c>
      <c r="AQ209" s="120">
        <v>0</v>
      </c>
      <c r="AR209" s="120">
        <v>125.87980095229636</v>
      </c>
      <c r="AS209" s="120">
        <v>27.928112965340119</v>
      </c>
      <c r="AT209" s="120">
        <v>76.599249999999984</v>
      </c>
      <c r="AU209" s="120">
        <v>27.928112965340166</v>
      </c>
      <c r="AV209" s="120">
        <v>115.59489944816913</v>
      </c>
      <c r="AW209" s="120">
        <v>0</v>
      </c>
      <c r="AX209" s="120">
        <v>0</v>
      </c>
      <c r="AY209" s="120">
        <v>0</v>
      </c>
    </row>
    <row r="210" spans="1:51">
      <c r="A210" s="105"/>
      <c r="B210" s="115">
        <v>2</v>
      </c>
      <c r="C210" s="102"/>
      <c r="D210" s="106">
        <v>0</v>
      </c>
      <c r="E210" s="106">
        <v>0</v>
      </c>
      <c r="F210" s="106">
        <v>0</v>
      </c>
      <c r="G210" s="106">
        <v>119.37907622061392</v>
      </c>
      <c r="H210" s="106">
        <v>174.69262558831005</v>
      </c>
      <c r="I210" s="106">
        <v>105.84013621610103</v>
      </c>
      <c r="J210" s="106">
        <v>153.14941402817064</v>
      </c>
      <c r="K210" s="106">
        <v>142.86092937486029</v>
      </c>
      <c r="L210" s="106">
        <v>168.11661212009329</v>
      </c>
      <c r="M210" s="106">
        <v>84.61725098406535</v>
      </c>
      <c r="N210" s="106">
        <v>147.3801833903087</v>
      </c>
      <c r="O210" s="106">
        <v>94.924678469409685</v>
      </c>
      <c r="P210" s="106">
        <v>167.48958799489947</v>
      </c>
      <c r="Q210" s="106">
        <v>268.44027324743655</v>
      </c>
      <c r="R210" s="106">
        <v>242.9265286574358</v>
      </c>
      <c r="S210" s="106">
        <v>192.74478748203938</v>
      </c>
      <c r="T210" s="106">
        <v>281.35946999999999</v>
      </c>
      <c r="U210" s="106">
        <v>174.90419483449526</v>
      </c>
      <c r="V210" s="106">
        <v>113.09243508759204</v>
      </c>
      <c r="W210" s="106">
        <v>234.57648286264438</v>
      </c>
      <c r="X210" s="106">
        <v>94.313849802714813</v>
      </c>
      <c r="Y210" s="106">
        <v>112.48777656245477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6">
        <v>0</v>
      </c>
      <c r="AL210" s="106">
        <v>0</v>
      </c>
      <c r="AM210" s="106">
        <v>0</v>
      </c>
      <c r="AN210" s="106">
        <v>19.665614590984148</v>
      </c>
      <c r="AO210" s="106">
        <v>246.52576782601241</v>
      </c>
      <c r="AP210" s="106">
        <v>256.04881597820872</v>
      </c>
      <c r="AQ210" s="106">
        <v>282.28254218474609</v>
      </c>
      <c r="AR210" s="106">
        <v>347.23482499999994</v>
      </c>
      <c r="AS210" s="106">
        <v>263.61655419218584</v>
      </c>
      <c r="AT210" s="106">
        <v>45.325000000000038</v>
      </c>
      <c r="AU210" s="106">
        <v>0</v>
      </c>
      <c r="AV210" s="106">
        <v>3.3461370346598245</v>
      </c>
      <c r="AW210" s="106">
        <v>99.7717239839385</v>
      </c>
      <c r="AX210" s="106">
        <v>14.142755548059242</v>
      </c>
      <c r="AY210" s="106">
        <v>0</v>
      </c>
    </row>
    <row r="211" spans="1:51">
      <c r="A211" s="105"/>
      <c r="B211" s="115">
        <v>3</v>
      </c>
      <c r="C211" s="102"/>
      <c r="D211" s="106">
        <v>0</v>
      </c>
      <c r="E211" s="106">
        <v>0</v>
      </c>
      <c r="F211" s="106">
        <v>0</v>
      </c>
      <c r="G211" s="106">
        <v>0</v>
      </c>
      <c r="H211" s="106">
        <v>98.322954546725583</v>
      </c>
      <c r="I211" s="106">
        <v>153.20972836546144</v>
      </c>
      <c r="J211" s="106">
        <v>122.86353364872926</v>
      </c>
      <c r="K211" s="106">
        <v>90.449727957559062</v>
      </c>
      <c r="L211" s="106">
        <v>103.51657093759773</v>
      </c>
      <c r="M211" s="106">
        <v>125.38274901593465</v>
      </c>
      <c r="N211" s="106">
        <v>144.2871458111542</v>
      </c>
      <c r="O211" s="106">
        <v>162.10749912678386</v>
      </c>
      <c r="P211" s="106">
        <v>130.50435407141322</v>
      </c>
      <c r="Q211" s="106">
        <v>79.708917403570354</v>
      </c>
      <c r="R211" s="106">
        <v>58.304499127949704</v>
      </c>
      <c r="S211" s="106">
        <v>105.44599621707341</v>
      </c>
      <c r="T211" s="106">
        <v>62.030277762572418</v>
      </c>
      <c r="U211" s="106">
        <v>0</v>
      </c>
      <c r="V211" s="106">
        <v>31.274249999999984</v>
      </c>
      <c r="W211" s="106">
        <v>0</v>
      </c>
      <c r="X211" s="106">
        <v>0</v>
      </c>
      <c r="Y211" s="106">
        <v>3.3461370346598169</v>
      </c>
      <c r="Z211" s="106">
        <v>125.72685390199801</v>
      </c>
      <c r="AA211" s="106">
        <v>16.329898332706264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39.676622298701204</v>
      </c>
      <c r="AI211" s="106">
        <v>99.424752328282153</v>
      </c>
      <c r="AJ211" s="106">
        <v>80.130263879797553</v>
      </c>
      <c r="AK211" s="106">
        <v>130.22504441585832</v>
      </c>
      <c r="AL211" s="106">
        <v>121.46599184110084</v>
      </c>
      <c r="AM211" s="106">
        <v>186.16005398877061</v>
      </c>
      <c r="AN211" s="106">
        <v>252.78028290115532</v>
      </c>
      <c r="AO211" s="106">
        <v>25.474232173987595</v>
      </c>
      <c r="AP211" s="106">
        <v>30.951184021791256</v>
      </c>
      <c r="AQ211" s="106">
        <v>17.717457815253884</v>
      </c>
      <c r="AR211" s="106">
        <v>48.614910871833025</v>
      </c>
      <c r="AS211" s="106">
        <v>45.324999999999996</v>
      </c>
      <c r="AT211" s="106">
        <v>0</v>
      </c>
      <c r="AU211" s="106">
        <v>3.3461370346598223</v>
      </c>
      <c r="AV211" s="106">
        <v>0</v>
      </c>
      <c r="AW211" s="106">
        <v>45.324999999999996</v>
      </c>
      <c r="AX211" s="106">
        <v>119.73098288279543</v>
      </c>
      <c r="AY211" s="106">
        <v>132</v>
      </c>
    </row>
    <row r="212" spans="1:51">
      <c r="A212" s="105"/>
      <c r="B212" s="115">
        <v>4</v>
      </c>
      <c r="C212" s="102"/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106">
        <v>0</v>
      </c>
      <c r="R212" s="106">
        <v>0</v>
      </c>
      <c r="S212" s="106">
        <v>0</v>
      </c>
      <c r="T212" s="106">
        <v>0</v>
      </c>
      <c r="U212" s="106">
        <v>0</v>
      </c>
      <c r="V212" s="106">
        <v>0</v>
      </c>
      <c r="W212" s="106">
        <v>0</v>
      </c>
      <c r="X212" s="106">
        <v>0</v>
      </c>
      <c r="Y212" s="106">
        <v>0</v>
      </c>
      <c r="Z212" s="106">
        <v>0</v>
      </c>
      <c r="AA212" s="106">
        <v>76.670101667293736</v>
      </c>
      <c r="AB212" s="106">
        <v>95</v>
      </c>
      <c r="AC212" s="106">
        <v>94.159152328064607</v>
      </c>
      <c r="AD212" s="106">
        <v>59.405108419645259</v>
      </c>
      <c r="AE212" s="106">
        <v>27.255180917885227</v>
      </c>
      <c r="AF212" s="106">
        <v>92.618973270953575</v>
      </c>
      <c r="AG212" s="106">
        <v>169.84920381466753</v>
      </c>
      <c r="AH212" s="106">
        <v>185.69153924999998</v>
      </c>
      <c r="AI212" s="106">
        <v>144.57524767171785</v>
      </c>
      <c r="AJ212" s="106">
        <v>168.86973612020245</v>
      </c>
      <c r="AK212" s="106">
        <v>81.774955584141679</v>
      </c>
      <c r="AL212" s="106">
        <v>94.534008158899155</v>
      </c>
      <c r="AM212" s="106">
        <v>52.839946011229387</v>
      </c>
      <c r="AN212" s="106">
        <v>7.5541025078605477</v>
      </c>
      <c r="AO212" s="106">
        <v>0</v>
      </c>
      <c r="AP212" s="106">
        <v>0</v>
      </c>
      <c r="AQ212" s="106">
        <v>0</v>
      </c>
      <c r="AR212" s="106">
        <v>0</v>
      </c>
      <c r="AS212" s="106">
        <v>0</v>
      </c>
      <c r="AT212" s="106">
        <v>0</v>
      </c>
      <c r="AU212" s="106">
        <v>0</v>
      </c>
      <c r="AV212" s="106">
        <v>0</v>
      </c>
      <c r="AW212" s="106">
        <v>0</v>
      </c>
      <c r="AX212" s="106">
        <v>0</v>
      </c>
      <c r="AY212" s="106">
        <v>0</v>
      </c>
    </row>
    <row r="213" spans="1:51">
      <c r="A213" s="105"/>
      <c r="B213" s="115">
        <v>5</v>
      </c>
      <c r="C213" s="102"/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0</v>
      </c>
      <c r="N213" s="106">
        <v>0</v>
      </c>
      <c r="O213" s="106">
        <v>0</v>
      </c>
      <c r="P213" s="106">
        <v>0</v>
      </c>
      <c r="Q213" s="106">
        <v>0</v>
      </c>
      <c r="R213" s="106">
        <v>0</v>
      </c>
      <c r="S213" s="106">
        <v>0</v>
      </c>
      <c r="T213" s="106">
        <v>0</v>
      </c>
      <c r="U213" s="106">
        <v>0</v>
      </c>
      <c r="V213" s="106">
        <v>0</v>
      </c>
      <c r="W213" s="106">
        <v>0</v>
      </c>
      <c r="X213" s="106">
        <v>0</v>
      </c>
      <c r="Y213" s="106">
        <v>0</v>
      </c>
      <c r="Z213" s="106">
        <v>0</v>
      </c>
      <c r="AA213" s="106">
        <v>0</v>
      </c>
      <c r="AB213" s="106">
        <v>0</v>
      </c>
      <c r="AC213" s="106">
        <v>22.840847671935389</v>
      </c>
      <c r="AD213" s="106">
        <v>30.594891580354741</v>
      </c>
      <c r="AE213" s="106">
        <v>88.744819082114773</v>
      </c>
      <c r="AF213" s="106">
        <v>109.38102672904643</v>
      </c>
      <c r="AG213" s="106">
        <v>65.150796185332482</v>
      </c>
      <c r="AH213" s="106">
        <v>9.6318384512988153</v>
      </c>
      <c r="AI213" s="106">
        <v>0</v>
      </c>
      <c r="AJ213" s="106">
        <v>0</v>
      </c>
      <c r="AK213" s="106">
        <v>0</v>
      </c>
      <c r="AL213" s="106">
        <v>0</v>
      </c>
      <c r="AM213" s="106">
        <v>0</v>
      </c>
      <c r="AN213" s="106">
        <v>0</v>
      </c>
      <c r="AO213" s="106">
        <v>0</v>
      </c>
      <c r="AP213" s="106">
        <v>0</v>
      </c>
      <c r="AQ213" s="106">
        <v>0</v>
      </c>
      <c r="AR213" s="106">
        <v>0</v>
      </c>
      <c r="AS213" s="106">
        <v>0</v>
      </c>
      <c r="AT213" s="106">
        <v>0</v>
      </c>
      <c r="AU213" s="106">
        <v>0</v>
      </c>
      <c r="AV213" s="106">
        <v>0</v>
      </c>
      <c r="AW213" s="106">
        <v>0</v>
      </c>
      <c r="AX213" s="106">
        <v>0</v>
      </c>
      <c r="AY213" s="106">
        <v>0</v>
      </c>
    </row>
    <row r="214" spans="1:51">
      <c r="A214" s="105"/>
      <c r="B214" s="115">
        <v>6</v>
      </c>
      <c r="C214" s="102"/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6">
        <v>0</v>
      </c>
      <c r="M214" s="106">
        <v>0</v>
      </c>
      <c r="N214" s="106">
        <v>0</v>
      </c>
      <c r="O214" s="106">
        <v>0</v>
      </c>
      <c r="P214" s="106">
        <v>0</v>
      </c>
      <c r="Q214" s="106">
        <v>0</v>
      </c>
      <c r="R214" s="106">
        <v>0</v>
      </c>
      <c r="S214" s="106">
        <v>0</v>
      </c>
      <c r="T214" s="106">
        <v>0</v>
      </c>
      <c r="U214" s="106">
        <v>0</v>
      </c>
      <c r="V214" s="106">
        <v>0</v>
      </c>
      <c r="W214" s="106">
        <v>0</v>
      </c>
      <c r="X214" s="106">
        <v>0</v>
      </c>
      <c r="Y214" s="106">
        <v>0</v>
      </c>
      <c r="Z214" s="106">
        <v>0</v>
      </c>
      <c r="AA214" s="106">
        <v>0</v>
      </c>
      <c r="AB214" s="106">
        <v>0</v>
      </c>
      <c r="AC214" s="106">
        <v>0</v>
      </c>
      <c r="AD214" s="106">
        <v>0</v>
      </c>
      <c r="AE214" s="106">
        <v>0</v>
      </c>
      <c r="AF214" s="106">
        <v>0</v>
      </c>
      <c r="AG214" s="106">
        <v>0</v>
      </c>
      <c r="AH214" s="106">
        <v>0</v>
      </c>
      <c r="AI214" s="106">
        <v>0</v>
      </c>
      <c r="AJ214" s="106">
        <v>0</v>
      </c>
      <c r="AK214" s="106">
        <v>0</v>
      </c>
      <c r="AL214" s="106">
        <v>0</v>
      </c>
      <c r="AM214" s="106">
        <v>0</v>
      </c>
      <c r="AN214" s="106">
        <v>0</v>
      </c>
      <c r="AO214" s="106">
        <v>0</v>
      </c>
      <c r="AP214" s="106">
        <v>0</v>
      </c>
      <c r="AQ214" s="106">
        <v>0</v>
      </c>
      <c r="AR214" s="106">
        <v>0</v>
      </c>
      <c r="AS214" s="106">
        <v>0</v>
      </c>
      <c r="AT214" s="106">
        <v>0</v>
      </c>
      <c r="AU214" s="106">
        <v>0</v>
      </c>
      <c r="AV214" s="106">
        <v>0</v>
      </c>
      <c r="AW214" s="106">
        <v>0</v>
      </c>
      <c r="AX214" s="106">
        <v>0</v>
      </c>
      <c r="AY214" s="106">
        <v>0</v>
      </c>
    </row>
    <row r="215" spans="1:51">
      <c r="A215" s="105"/>
      <c r="B215" s="115">
        <v>7</v>
      </c>
      <c r="C215" s="102"/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0</v>
      </c>
      <c r="L215" s="106">
        <v>0</v>
      </c>
      <c r="M215" s="106">
        <v>0</v>
      </c>
      <c r="N215" s="106">
        <v>0</v>
      </c>
      <c r="O215" s="106">
        <v>0</v>
      </c>
      <c r="P215" s="106">
        <v>0</v>
      </c>
      <c r="Q215" s="106">
        <v>0</v>
      </c>
      <c r="R215" s="106">
        <v>0</v>
      </c>
      <c r="S215" s="106">
        <v>0</v>
      </c>
      <c r="T215" s="106">
        <v>0</v>
      </c>
      <c r="U215" s="106">
        <v>0</v>
      </c>
      <c r="V215" s="106">
        <v>0</v>
      </c>
      <c r="W215" s="106">
        <v>0</v>
      </c>
      <c r="X215" s="106">
        <v>0</v>
      </c>
      <c r="Y215" s="106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6">
        <v>0</v>
      </c>
      <c r="AL215" s="106">
        <v>0</v>
      </c>
      <c r="AM215" s="106">
        <v>0</v>
      </c>
      <c r="AN215" s="106">
        <v>0</v>
      </c>
      <c r="AO215" s="106">
        <v>0</v>
      </c>
      <c r="AP215" s="106">
        <v>0</v>
      </c>
      <c r="AQ215" s="106">
        <v>0</v>
      </c>
      <c r="AR215" s="106">
        <v>0</v>
      </c>
      <c r="AS215" s="106">
        <v>0</v>
      </c>
      <c r="AT215" s="106">
        <v>0</v>
      </c>
      <c r="AU215" s="106">
        <v>0</v>
      </c>
      <c r="AV215" s="106">
        <v>0</v>
      </c>
      <c r="AW215" s="106">
        <v>0</v>
      </c>
      <c r="AX215" s="106">
        <v>0</v>
      </c>
      <c r="AY215" s="106">
        <v>0</v>
      </c>
    </row>
    <row r="216" spans="1:51">
      <c r="A216" s="105"/>
      <c r="B216" s="115">
        <v>8</v>
      </c>
      <c r="C216" s="102"/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0</v>
      </c>
      <c r="L216" s="106">
        <v>0</v>
      </c>
      <c r="M216" s="106">
        <v>0</v>
      </c>
      <c r="N216" s="106">
        <v>0</v>
      </c>
      <c r="O216" s="106">
        <v>0</v>
      </c>
      <c r="P216" s="106">
        <v>0</v>
      </c>
      <c r="Q216" s="106">
        <v>0</v>
      </c>
      <c r="R216" s="106">
        <v>0</v>
      </c>
      <c r="S216" s="106">
        <v>0</v>
      </c>
      <c r="T216" s="106">
        <v>0</v>
      </c>
      <c r="U216" s="106">
        <v>0</v>
      </c>
      <c r="V216" s="106">
        <v>0</v>
      </c>
      <c r="W216" s="106">
        <v>0</v>
      </c>
      <c r="X216" s="106">
        <v>0</v>
      </c>
      <c r="Y216" s="106">
        <v>0</v>
      </c>
      <c r="Z216" s="106">
        <v>0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6">
        <v>0</v>
      </c>
      <c r="AL216" s="106">
        <v>0</v>
      </c>
      <c r="AM216" s="106">
        <v>0</v>
      </c>
      <c r="AN216" s="106">
        <v>0</v>
      </c>
      <c r="AO216" s="106">
        <v>0</v>
      </c>
      <c r="AP216" s="106">
        <v>0</v>
      </c>
      <c r="AQ216" s="106">
        <v>0</v>
      </c>
      <c r="AR216" s="106">
        <v>0</v>
      </c>
      <c r="AS216" s="106">
        <v>0</v>
      </c>
      <c r="AT216" s="106">
        <v>0</v>
      </c>
      <c r="AU216" s="106">
        <v>0</v>
      </c>
      <c r="AV216" s="106">
        <v>0</v>
      </c>
      <c r="AW216" s="106">
        <v>0</v>
      </c>
      <c r="AX216" s="106">
        <v>0</v>
      </c>
      <c r="AY216" s="106">
        <v>0</v>
      </c>
    </row>
    <row r="217" spans="1:51">
      <c r="A217" s="105"/>
      <c r="B217" s="115">
        <v>9</v>
      </c>
      <c r="C217" s="102"/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0</v>
      </c>
      <c r="L217" s="106">
        <v>0</v>
      </c>
      <c r="M217" s="106">
        <v>0</v>
      </c>
      <c r="N217" s="106">
        <v>0</v>
      </c>
      <c r="O217" s="106">
        <v>0</v>
      </c>
      <c r="P217" s="106">
        <v>0</v>
      </c>
      <c r="Q217" s="106">
        <v>0</v>
      </c>
      <c r="R217" s="106">
        <v>0</v>
      </c>
      <c r="S217" s="106">
        <v>0</v>
      </c>
      <c r="T217" s="106">
        <v>0</v>
      </c>
      <c r="U217" s="106">
        <v>0</v>
      </c>
      <c r="V217" s="106">
        <v>0</v>
      </c>
      <c r="W217" s="106">
        <v>0</v>
      </c>
      <c r="X217" s="106">
        <v>0</v>
      </c>
      <c r="Y217" s="106">
        <v>0</v>
      </c>
      <c r="Z217" s="106">
        <v>0</v>
      </c>
      <c r="AA217" s="106">
        <v>0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0</v>
      </c>
      <c r="AK217" s="106">
        <v>0</v>
      </c>
      <c r="AL217" s="106">
        <v>0</v>
      </c>
      <c r="AM217" s="106">
        <v>0</v>
      </c>
      <c r="AN217" s="106">
        <v>0</v>
      </c>
      <c r="AO217" s="106">
        <v>0</v>
      </c>
      <c r="AP217" s="106">
        <v>0</v>
      </c>
      <c r="AQ217" s="106">
        <v>0</v>
      </c>
      <c r="AR217" s="106">
        <v>0</v>
      </c>
      <c r="AS217" s="106">
        <v>0</v>
      </c>
      <c r="AT217" s="106">
        <v>0</v>
      </c>
      <c r="AU217" s="106">
        <v>0</v>
      </c>
      <c r="AV217" s="106">
        <v>0</v>
      </c>
      <c r="AW217" s="106">
        <v>0</v>
      </c>
      <c r="AX217" s="106">
        <v>0</v>
      </c>
      <c r="AY217" s="106">
        <v>0</v>
      </c>
    </row>
    <row r="218" spans="1:51">
      <c r="A218" s="105"/>
      <c r="B218" s="115">
        <v>10</v>
      </c>
      <c r="C218" s="102"/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0</v>
      </c>
      <c r="V218" s="106">
        <v>0</v>
      </c>
      <c r="W218" s="106">
        <v>0</v>
      </c>
      <c r="X218" s="106">
        <v>0</v>
      </c>
      <c r="Y218" s="106">
        <v>0</v>
      </c>
      <c r="Z218" s="106">
        <v>0</v>
      </c>
      <c r="AA218" s="106">
        <v>0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6">
        <v>0</v>
      </c>
      <c r="AL218" s="106">
        <v>0</v>
      </c>
      <c r="AM218" s="106">
        <v>0</v>
      </c>
      <c r="AN218" s="106">
        <v>0</v>
      </c>
      <c r="AO218" s="106">
        <v>0</v>
      </c>
      <c r="AP218" s="106">
        <v>0</v>
      </c>
      <c r="AQ218" s="106">
        <v>0</v>
      </c>
      <c r="AR218" s="106">
        <v>0</v>
      </c>
      <c r="AS218" s="106">
        <v>0</v>
      </c>
      <c r="AT218" s="106">
        <v>0</v>
      </c>
      <c r="AU218" s="106">
        <v>0</v>
      </c>
      <c r="AV218" s="106">
        <v>0</v>
      </c>
      <c r="AW218" s="106">
        <v>0</v>
      </c>
      <c r="AX218" s="106">
        <v>0</v>
      </c>
      <c r="AY218" s="106">
        <v>0</v>
      </c>
    </row>
    <row r="219" spans="1:51">
      <c r="A219" s="105"/>
      <c r="B219" s="115">
        <v>11</v>
      </c>
      <c r="C219" s="102"/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0</v>
      </c>
      <c r="M219" s="106">
        <v>0</v>
      </c>
      <c r="N219" s="106">
        <v>0</v>
      </c>
      <c r="O219" s="106">
        <v>0</v>
      </c>
      <c r="P219" s="106">
        <v>0</v>
      </c>
      <c r="Q219" s="106">
        <v>0</v>
      </c>
      <c r="R219" s="106">
        <v>0</v>
      </c>
      <c r="S219" s="106">
        <v>0</v>
      </c>
      <c r="T219" s="106">
        <v>0</v>
      </c>
      <c r="U219" s="106">
        <v>0</v>
      </c>
      <c r="V219" s="106">
        <v>0</v>
      </c>
      <c r="W219" s="106">
        <v>0</v>
      </c>
      <c r="X219" s="106">
        <v>0</v>
      </c>
      <c r="Y219" s="106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6">
        <v>0</v>
      </c>
      <c r="AL219" s="106">
        <v>0</v>
      </c>
      <c r="AM219" s="106">
        <v>0</v>
      </c>
      <c r="AN219" s="106">
        <v>0</v>
      </c>
      <c r="AO219" s="106">
        <v>0</v>
      </c>
      <c r="AP219" s="106">
        <v>0</v>
      </c>
      <c r="AQ219" s="106">
        <v>0</v>
      </c>
      <c r="AR219" s="106">
        <v>0</v>
      </c>
      <c r="AS219" s="106">
        <v>0</v>
      </c>
      <c r="AT219" s="106">
        <v>0</v>
      </c>
      <c r="AU219" s="106">
        <v>0</v>
      </c>
      <c r="AV219" s="106">
        <v>0</v>
      </c>
      <c r="AW219" s="106">
        <v>0</v>
      </c>
      <c r="AX219" s="106">
        <v>0</v>
      </c>
      <c r="AY219" s="106">
        <v>0</v>
      </c>
    </row>
    <row r="220" spans="1:51">
      <c r="A220" s="105"/>
      <c r="B220" s="115">
        <v>12</v>
      </c>
      <c r="C220" s="102"/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0</v>
      </c>
      <c r="N220" s="106">
        <v>0</v>
      </c>
      <c r="O220" s="106">
        <v>0</v>
      </c>
      <c r="P220" s="106">
        <v>0</v>
      </c>
      <c r="Q220" s="106">
        <v>0</v>
      </c>
      <c r="R220" s="106">
        <v>0</v>
      </c>
      <c r="S220" s="106">
        <v>0</v>
      </c>
      <c r="T220" s="106">
        <v>0</v>
      </c>
      <c r="U220" s="106">
        <v>0</v>
      </c>
      <c r="V220" s="106">
        <v>0</v>
      </c>
      <c r="W220" s="106">
        <v>0</v>
      </c>
      <c r="X220" s="106">
        <v>0</v>
      </c>
      <c r="Y220" s="106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6">
        <v>0</v>
      </c>
      <c r="AL220" s="106">
        <v>0</v>
      </c>
      <c r="AM220" s="106">
        <v>0</v>
      </c>
      <c r="AN220" s="106">
        <v>0</v>
      </c>
      <c r="AO220" s="106">
        <v>0</v>
      </c>
      <c r="AP220" s="106">
        <v>0</v>
      </c>
      <c r="AQ220" s="106">
        <v>0</v>
      </c>
      <c r="AR220" s="106">
        <v>0</v>
      </c>
      <c r="AS220" s="106">
        <v>0</v>
      </c>
      <c r="AT220" s="106">
        <v>0</v>
      </c>
      <c r="AU220" s="106">
        <v>0</v>
      </c>
      <c r="AV220" s="106">
        <v>0</v>
      </c>
      <c r="AW220" s="106">
        <v>0</v>
      </c>
      <c r="AX220" s="106">
        <v>0</v>
      </c>
      <c r="AY220" s="106">
        <v>0</v>
      </c>
    </row>
    <row r="221" spans="1:51">
      <c r="A221" s="105"/>
      <c r="B221" s="116">
        <v>13</v>
      </c>
      <c r="C221" s="102"/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0</v>
      </c>
      <c r="L221" s="106">
        <v>0</v>
      </c>
      <c r="M221" s="106">
        <v>0</v>
      </c>
      <c r="N221" s="106">
        <v>0</v>
      </c>
      <c r="O221" s="106">
        <v>0</v>
      </c>
      <c r="P221" s="106">
        <v>0</v>
      </c>
      <c r="Q221" s="106">
        <v>0</v>
      </c>
      <c r="R221" s="106">
        <v>0</v>
      </c>
      <c r="S221" s="106">
        <v>0</v>
      </c>
      <c r="T221" s="106">
        <v>0</v>
      </c>
      <c r="U221" s="106">
        <v>0</v>
      </c>
      <c r="V221" s="106">
        <v>0</v>
      </c>
      <c r="W221" s="106">
        <v>0</v>
      </c>
      <c r="X221" s="106">
        <v>0</v>
      </c>
      <c r="Y221" s="106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6">
        <v>0</v>
      </c>
      <c r="AL221" s="106">
        <v>0</v>
      </c>
      <c r="AM221" s="106">
        <v>0</v>
      </c>
      <c r="AN221" s="106">
        <v>0</v>
      </c>
      <c r="AO221" s="106">
        <v>0</v>
      </c>
      <c r="AP221" s="106">
        <v>0</v>
      </c>
      <c r="AQ221" s="106">
        <v>0</v>
      </c>
      <c r="AR221" s="106">
        <v>0</v>
      </c>
      <c r="AS221" s="106">
        <v>0</v>
      </c>
      <c r="AT221" s="106">
        <v>0</v>
      </c>
      <c r="AU221" s="106">
        <v>0</v>
      </c>
      <c r="AV221" s="106">
        <v>0</v>
      </c>
      <c r="AW221" s="106">
        <v>0</v>
      </c>
      <c r="AX221" s="106">
        <v>0</v>
      </c>
      <c r="AY221" s="106">
        <v>0</v>
      </c>
    </row>
    <row r="222" spans="1:51">
      <c r="A222" s="105"/>
      <c r="B222" s="116">
        <v>14</v>
      </c>
      <c r="C222" s="102"/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0</v>
      </c>
      <c r="L222" s="106">
        <v>0</v>
      </c>
      <c r="M222" s="106">
        <v>0</v>
      </c>
      <c r="N222" s="106">
        <v>0</v>
      </c>
      <c r="O222" s="106">
        <v>0</v>
      </c>
      <c r="P222" s="106">
        <v>0</v>
      </c>
      <c r="Q222" s="106">
        <v>0</v>
      </c>
      <c r="R222" s="106">
        <v>0</v>
      </c>
      <c r="S222" s="106">
        <v>0</v>
      </c>
      <c r="T222" s="106">
        <v>0</v>
      </c>
      <c r="U222" s="106">
        <v>0</v>
      </c>
      <c r="V222" s="106">
        <v>0</v>
      </c>
      <c r="W222" s="106">
        <v>0</v>
      </c>
      <c r="X222" s="106">
        <v>0</v>
      </c>
      <c r="Y222" s="106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6">
        <v>0</v>
      </c>
      <c r="AL222" s="106">
        <v>0</v>
      </c>
      <c r="AM222" s="106">
        <v>0</v>
      </c>
      <c r="AN222" s="106">
        <v>0</v>
      </c>
      <c r="AO222" s="106">
        <v>0</v>
      </c>
      <c r="AP222" s="106">
        <v>0</v>
      </c>
      <c r="AQ222" s="106">
        <v>0</v>
      </c>
      <c r="AR222" s="106">
        <v>0</v>
      </c>
      <c r="AS222" s="106">
        <v>0</v>
      </c>
      <c r="AT222" s="106">
        <v>0</v>
      </c>
      <c r="AU222" s="106">
        <v>0</v>
      </c>
      <c r="AV222" s="106">
        <v>0</v>
      </c>
      <c r="AW222" s="106">
        <v>0</v>
      </c>
      <c r="AX222" s="106">
        <v>0</v>
      </c>
      <c r="AY222" s="106">
        <v>0</v>
      </c>
    </row>
    <row r="223" spans="1:51">
      <c r="A223" s="105"/>
      <c r="B223" s="116">
        <v>15</v>
      </c>
      <c r="C223" s="102"/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0</v>
      </c>
      <c r="L223" s="106">
        <v>0</v>
      </c>
      <c r="M223" s="106">
        <v>0</v>
      </c>
      <c r="N223" s="106">
        <v>0</v>
      </c>
      <c r="O223" s="106">
        <v>0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0</v>
      </c>
      <c r="V223" s="106">
        <v>0</v>
      </c>
      <c r="W223" s="106">
        <v>0</v>
      </c>
      <c r="X223" s="106">
        <v>0</v>
      </c>
      <c r="Y223" s="106">
        <v>0</v>
      </c>
      <c r="Z223" s="106">
        <v>0</v>
      </c>
      <c r="AA223" s="106">
        <v>0</v>
      </c>
      <c r="AB223" s="106">
        <v>0</v>
      </c>
      <c r="AC223" s="106">
        <v>0</v>
      </c>
      <c r="AD223" s="106">
        <v>0</v>
      </c>
      <c r="AE223" s="106">
        <v>0</v>
      </c>
      <c r="AF223" s="106">
        <v>0</v>
      </c>
      <c r="AG223" s="106">
        <v>0</v>
      </c>
      <c r="AH223" s="106">
        <v>0</v>
      </c>
      <c r="AI223" s="106">
        <v>0</v>
      </c>
      <c r="AJ223" s="106">
        <v>0</v>
      </c>
      <c r="AK223" s="106">
        <v>0</v>
      </c>
      <c r="AL223" s="106">
        <v>0</v>
      </c>
      <c r="AM223" s="106">
        <v>0</v>
      </c>
      <c r="AN223" s="106">
        <v>0</v>
      </c>
      <c r="AO223" s="106">
        <v>0</v>
      </c>
      <c r="AP223" s="106">
        <v>0</v>
      </c>
      <c r="AQ223" s="106">
        <v>0</v>
      </c>
      <c r="AR223" s="106">
        <v>0</v>
      </c>
      <c r="AS223" s="106">
        <v>0</v>
      </c>
      <c r="AT223" s="106">
        <v>0</v>
      </c>
      <c r="AU223" s="106">
        <v>0</v>
      </c>
      <c r="AV223" s="106">
        <v>0</v>
      </c>
      <c r="AW223" s="106">
        <v>0</v>
      </c>
      <c r="AX223" s="106">
        <v>0</v>
      </c>
      <c r="AY223" s="106">
        <v>0</v>
      </c>
    </row>
    <row r="224" spans="1:51">
      <c r="A224" s="105"/>
      <c r="B224" s="116">
        <v>16</v>
      </c>
      <c r="C224" s="102"/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0</v>
      </c>
      <c r="N224" s="106">
        <v>0</v>
      </c>
      <c r="O224" s="106">
        <v>0</v>
      </c>
      <c r="P224" s="106">
        <v>0</v>
      </c>
      <c r="Q224" s="106">
        <v>0</v>
      </c>
      <c r="R224" s="106">
        <v>0</v>
      </c>
      <c r="S224" s="106">
        <v>0</v>
      </c>
      <c r="T224" s="106">
        <v>0</v>
      </c>
      <c r="U224" s="106">
        <v>0</v>
      </c>
      <c r="V224" s="106">
        <v>0</v>
      </c>
      <c r="W224" s="106">
        <v>0</v>
      </c>
      <c r="X224" s="106">
        <v>0</v>
      </c>
      <c r="Y224" s="106">
        <v>0</v>
      </c>
      <c r="Z224" s="106">
        <v>0</v>
      </c>
      <c r="AA224" s="106">
        <v>0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0</v>
      </c>
      <c r="AK224" s="106">
        <v>0</v>
      </c>
      <c r="AL224" s="106">
        <v>0</v>
      </c>
      <c r="AM224" s="106">
        <v>0</v>
      </c>
      <c r="AN224" s="106">
        <v>0</v>
      </c>
      <c r="AO224" s="106">
        <v>0</v>
      </c>
      <c r="AP224" s="106">
        <v>0</v>
      </c>
      <c r="AQ224" s="106">
        <v>0</v>
      </c>
      <c r="AR224" s="106">
        <v>0</v>
      </c>
      <c r="AS224" s="106">
        <v>0</v>
      </c>
      <c r="AT224" s="106">
        <v>0</v>
      </c>
      <c r="AU224" s="106">
        <v>0</v>
      </c>
      <c r="AV224" s="106">
        <v>0</v>
      </c>
      <c r="AW224" s="106">
        <v>0</v>
      </c>
      <c r="AX224" s="106">
        <v>0</v>
      </c>
      <c r="AY224" s="106">
        <v>0</v>
      </c>
    </row>
    <row r="225" spans="1:51">
      <c r="A225" s="105"/>
      <c r="B225" s="116">
        <v>17</v>
      </c>
      <c r="C225" s="102"/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0</v>
      </c>
      <c r="L225" s="106">
        <v>0</v>
      </c>
      <c r="M225" s="106">
        <v>0</v>
      </c>
      <c r="N225" s="106">
        <v>0</v>
      </c>
      <c r="O225" s="106">
        <v>0</v>
      </c>
      <c r="P225" s="106">
        <v>0</v>
      </c>
      <c r="Q225" s="106">
        <v>0</v>
      </c>
      <c r="R225" s="106">
        <v>0</v>
      </c>
      <c r="S225" s="106">
        <v>0</v>
      </c>
      <c r="T225" s="106">
        <v>0</v>
      </c>
      <c r="U225" s="106">
        <v>0</v>
      </c>
      <c r="V225" s="106">
        <v>0</v>
      </c>
      <c r="W225" s="106">
        <v>0</v>
      </c>
      <c r="X225" s="106">
        <v>0</v>
      </c>
      <c r="Y225" s="106">
        <v>0</v>
      </c>
      <c r="Z225" s="106">
        <v>0</v>
      </c>
      <c r="AA225" s="106">
        <v>0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6">
        <v>0</v>
      </c>
      <c r="AL225" s="106">
        <v>0</v>
      </c>
      <c r="AM225" s="106">
        <v>0</v>
      </c>
      <c r="AN225" s="106">
        <v>0</v>
      </c>
      <c r="AO225" s="106">
        <v>0</v>
      </c>
      <c r="AP225" s="106">
        <v>0</v>
      </c>
      <c r="AQ225" s="106">
        <v>0</v>
      </c>
      <c r="AR225" s="106">
        <v>0</v>
      </c>
      <c r="AS225" s="106">
        <v>0</v>
      </c>
      <c r="AT225" s="106">
        <v>0</v>
      </c>
      <c r="AU225" s="106">
        <v>0</v>
      </c>
      <c r="AV225" s="106">
        <v>0</v>
      </c>
      <c r="AW225" s="106">
        <v>0</v>
      </c>
      <c r="AX225" s="106">
        <v>0</v>
      </c>
      <c r="AY225" s="106">
        <v>0</v>
      </c>
    </row>
    <row r="226" spans="1:51">
      <c r="A226" s="105"/>
      <c r="B226" s="116">
        <v>18</v>
      </c>
      <c r="C226" s="102"/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0</v>
      </c>
      <c r="L226" s="106">
        <v>0</v>
      </c>
      <c r="M226" s="106">
        <v>0</v>
      </c>
      <c r="N226" s="106">
        <v>0</v>
      </c>
      <c r="O226" s="106">
        <v>0</v>
      </c>
      <c r="P226" s="106">
        <v>0</v>
      </c>
      <c r="Q226" s="106">
        <v>0</v>
      </c>
      <c r="R226" s="106">
        <v>0</v>
      </c>
      <c r="S226" s="106">
        <v>0</v>
      </c>
      <c r="T226" s="106">
        <v>0</v>
      </c>
      <c r="U226" s="106">
        <v>0</v>
      </c>
      <c r="V226" s="106">
        <v>0</v>
      </c>
      <c r="W226" s="106">
        <v>0</v>
      </c>
      <c r="X226" s="106">
        <v>0</v>
      </c>
      <c r="Y226" s="106">
        <v>0</v>
      </c>
      <c r="Z226" s="106">
        <v>0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6">
        <v>0</v>
      </c>
      <c r="AL226" s="106">
        <v>0</v>
      </c>
      <c r="AM226" s="106">
        <v>0</v>
      </c>
      <c r="AN226" s="106">
        <v>0</v>
      </c>
      <c r="AO226" s="106">
        <v>0</v>
      </c>
      <c r="AP226" s="106">
        <v>0</v>
      </c>
      <c r="AQ226" s="106">
        <v>0</v>
      </c>
      <c r="AR226" s="106">
        <v>0</v>
      </c>
      <c r="AS226" s="106">
        <v>0</v>
      </c>
      <c r="AT226" s="106">
        <v>0</v>
      </c>
      <c r="AU226" s="106">
        <v>0</v>
      </c>
      <c r="AV226" s="106">
        <v>0</v>
      </c>
      <c r="AW226" s="106">
        <v>0</v>
      </c>
      <c r="AX226" s="106">
        <v>0</v>
      </c>
      <c r="AY226" s="106">
        <v>0</v>
      </c>
    </row>
    <row r="227" spans="1:51">
      <c r="A227" s="105"/>
      <c r="B227" s="116">
        <v>19</v>
      </c>
      <c r="C227" s="102"/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0</v>
      </c>
      <c r="L227" s="106">
        <v>0</v>
      </c>
      <c r="M227" s="106">
        <v>0</v>
      </c>
      <c r="N227" s="106">
        <v>0</v>
      </c>
      <c r="O227" s="106">
        <v>0</v>
      </c>
      <c r="P227" s="106">
        <v>0</v>
      </c>
      <c r="Q227" s="106">
        <v>0</v>
      </c>
      <c r="R227" s="106">
        <v>0</v>
      </c>
      <c r="S227" s="106">
        <v>0</v>
      </c>
      <c r="T227" s="106">
        <v>0</v>
      </c>
      <c r="U227" s="106">
        <v>0</v>
      </c>
      <c r="V227" s="106">
        <v>0</v>
      </c>
      <c r="W227" s="106">
        <v>0</v>
      </c>
      <c r="X227" s="106">
        <v>0</v>
      </c>
      <c r="Y227" s="106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6">
        <v>0</v>
      </c>
      <c r="AL227" s="106">
        <v>0</v>
      </c>
      <c r="AM227" s="106">
        <v>0</v>
      </c>
      <c r="AN227" s="106">
        <v>0</v>
      </c>
      <c r="AO227" s="106">
        <v>0</v>
      </c>
      <c r="AP227" s="106">
        <v>0</v>
      </c>
      <c r="AQ227" s="106">
        <v>0</v>
      </c>
      <c r="AR227" s="106">
        <v>0</v>
      </c>
      <c r="AS227" s="106">
        <v>0</v>
      </c>
      <c r="AT227" s="106">
        <v>0</v>
      </c>
      <c r="AU227" s="106">
        <v>0</v>
      </c>
      <c r="AV227" s="106">
        <v>0</v>
      </c>
      <c r="AW227" s="106">
        <v>0</v>
      </c>
      <c r="AX227" s="106">
        <v>0</v>
      </c>
      <c r="AY227" s="106">
        <v>0</v>
      </c>
    </row>
    <row r="228" spans="1:51">
      <c r="A228" s="105"/>
      <c r="B228" s="116">
        <v>20</v>
      </c>
      <c r="C228" s="102"/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0</v>
      </c>
      <c r="L228" s="106">
        <v>0</v>
      </c>
      <c r="M228" s="106">
        <v>0</v>
      </c>
      <c r="N228" s="106">
        <v>0</v>
      </c>
      <c r="O228" s="106">
        <v>0</v>
      </c>
      <c r="P228" s="106">
        <v>0</v>
      </c>
      <c r="Q228" s="106">
        <v>0</v>
      </c>
      <c r="R228" s="106">
        <v>0</v>
      </c>
      <c r="S228" s="106">
        <v>0</v>
      </c>
      <c r="T228" s="106">
        <v>0</v>
      </c>
      <c r="U228" s="106">
        <v>0</v>
      </c>
      <c r="V228" s="106">
        <v>0</v>
      </c>
      <c r="W228" s="106">
        <v>0</v>
      </c>
      <c r="X228" s="106">
        <v>0</v>
      </c>
      <c r="Y228" s="106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6">
        <v>0</v>
      </c>
      <c r="AL228" s="106">
        <v>0</v>
      </c>
      <c r="AM228" s="106">
        <v>0</v>
      </c>
      <c r="AN228" s="106">
        <v>0</v>
      </c>
      <c r="AO228" s="106">
        <v>0</v>
      </c>
      <c r="AP228" s="106">
        <v>0</v>
      </c>
      <c r="AQ228" s="106">
        <v>0</v>
      </c>
      <c r="AR228" s="106">
        <v>0</v>
      </c>
      <c r="AS228" s="106">
        <v>0</v>
      </c>
      <c r="AT228" s="106">
        <v>0</v>
      </c>
      <c r="AU228" s="106">
        <v>0</v>
      </c>
      <c r="AV228" s="106">
        <v>0</v>
      </c>
      <c r="AW228" s="106">
        <v>0</v>
      </c>
      <c r="AX228" s="106">
        <v>0</v>
      </c>
      <c r="AY228" s="106">
        <v>0</v>
      </c>
    </row>
    <row r="229" spans="1:51">
      <c r="A229" s="105"/>
      <c r="B229" s="116">
        <v>21</v>
      </c>
      <c r="C229" s="102"/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0</v>
      </c>
      <c r="L229" s="106">
        <v>0</v>
      </c>
      <c r="M229" s="106">
        <v>0</v>
      </c>
      <c r="N229" s="106">
        <v>0</v>
      </c>
      <c r="O229" s="106">
        <v>0</v>
      </c>
      <c r="P229" s="106">
        <v>0</v>
      </c>
      <c r="Q229" s="106">
        <v>0</v>
      </c>
      <c r="R229" s="106">
        <v>0</v>
      </c>
      <c r="S229" s="106">
        <v>0</v>
      </c>
      <c r="T229" s="106">
        <v>0</v>
      </c>
      <c r="U229" s="106">
        <v>0</v>
      </c>
      <c r="V229" s="106">
        <v>0</v>
      </c>
      <c r="W229" s="106">
        <v>0</v>
      </c>
      <c r="X229" s="106">
        <v>0</v>
      </c>
      <c r="Y229" s="106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6">
        <v>0</v>
      </c>
      <c r="AL229" s="106">
        <v>0</v>
      </c>
      <c r="AM229" s="106">
        <v>0</v>
      </c>
      <c r="AN229" s="106">
        <v>0</v>
      </c>
      <c r="AO229" s="106">
        <v>0</v>
      </c>
      <c r="AP229" s="106">
        <v>0</v>
      </c>
      <c r="AQ229" s="106">
        <v>0</v>
      </c>
      <c r="AR229" s="106">
        <v>0</v>
      </c>
      <c r="AS229" s="106">
        <v>0</v>
      </c>
      <c r="AT229" s="106">
        <v>0</v>
      </c>
      <c r="AU229" s="106">
        <v>0</v>
      </c>
      <c r="AV229" s="106">
        <v>0</v>
      </c>
      <c r="AW229" s="106">
        <v>0</v>
      </c>
      <c r="AX229" s="106">
        <v>0</v>
      </c>
      <c r="AY229" s="106">
        <v>0</v>
      </c>
    </row>
    <row r="230" spans="1:51">
      <c r="A230" s="105"/>
      <c r="B230" s="116">
        <v>22</v>
      </c>
      <c r="C230" s="102"/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0</v>
      </c>
      <c r="L230" s="106">
        <v>0</v>
      </c>
      <c r="M230" s="106">
        <v>0</v>
      </c>
      <c r="N230" s="106">
        <v>0</v>
      </c>
      <c r="O230" s="106">
        <v>0</v>
      </c>
      <c r="P230" s="106">
        <v>0</v>
      </c>
      <c r="Q230" s="106">
        <v>0</v>
      </c>
      <c r="R230" s="106">
        <v>0</v>
      </c>
      <c r="S230" s="106">
        <v>0</v>
      </c>
      <c r="T230" s="106">
        <v>0</v>
      </c>
      <c r="U230" s="106">
        <v>0</v>
      </c>
      <c r="V230" s="106">
        <v>0</v>
      </c>
      <c r="W230" s="106">
        <v>0</v>
      </c>
      <c r="X230" s="106">
        <v>0</v>
      </c>
      <c r="Y230" s="106">
        <v>0</v>
      </c>
      <c r="Z230" s="106">
        <v>0</v>
      </c>
      <c r="AA230" s="106">
        <v>0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6">
        <v>0</v>
      </c>
      <c r="AL230" s="106">
        <v>0</v>
      </c>
      <c r="AM230" s="106">
        <v>0</v>
      </c>
      <c r="AN230" s="106">
        <v>0</v>
      </c>
      <c r="AO230" s="106">
        <v>0</v>
      </c>
      <c r="AP230" s="106">
        <v>0</v>
      </c>
      <c r="AQ230" s="106">
        <v>0</v>
      </c>
      <c r="AR230" s="106">
        <v>0</v>
      </c>
      <c r="AS230" s="106">
        <v>0</v>
      </c>
      <c r="AT230" s="106">
        <v>0</v>
      </c>
      <c r="AU230" s="106">
        <v>0</v>
      </c>
      <c r="AV230" s="106">
        <v>0</v>
      </c>
      <c r="AW230" s="106">
        <v>0</v>
      </c>
      <c r="AX230" s="106">
        <v>0</v>
      </c>
      <c r="AY230" s="106">
        <v>0</v>
      </c>
    </row>
    <row r="231" spans="1:51">
      <c r="A231" s="105"/>
      <c r="B231" s="116">
        <v>23</v>
      </c>
      <c r="C231" s="102"/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6">
        <v>0</v>
      </c>
      <c r="M231" s="106">
        <v>0</v>
      </c>
      <c r="N231" s="106">
        <v>0</v>
      </c>
      <c r="O231" s="106">
        <v>0</v>
      </c>
      <c r="P231" s="106">
        <v>0</v>
      </c>
      <c r="Q231" s="106">
        <v>0</v>
      </c>
      <c r="R231" s="106">
        <v>0</v>
      </c>
      <c r="S231" s="106">
        <v>0</v>
      </c>
      <c r="T231" s="106">
        <v>0</v>
      </c>
      <c r="U231" s="106">
        <v>0</v>
      </c>
      <c r="V231" s="106">
        <v>0</v>
      </c>
      <c r="W231" s="106">
        <v>0</v>
      </c>
      <c r="X231" s="106">
        <v>0</v>
      </c>
      <c r="Y231" s="106">
        <v>0</v>
      </c>
      <c r="Z231" s="106">
        <v>0</v>
      </c>
      <c r="AA231" s="106">
        <v>0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6">
        <v>0</v>
      </c>
      <c r="AL231" s="106">
        <v>0</v>
      </c>
      <c r="AM231" s="106">
        <v>0</v>
      </c>
      <c r="AN231" s="106">
        <v>0</v>
      </c>
      <c r="AO231" s="106">
        <v>0</v>
      </c>
      <c r="AP231" s="106">
        <v>0</v>
      </c>
      <c r="AQ231" s="106">
        <v>0</v>
      </c>
      <c r="AR231" s="106">
        <v>0</v>
      </c>
      <c r="AS231" s="106">
        <v>0</v>
      </c>
      <c r="AT231" s="106">
        <v>0</v>
      </c>
      <c r="AU231" s="106">
        <v>0</v>
      </c>
      <c r="AV231" s="106">
        <v>0</v>
      </c>
      <c r="AW231" s="106">
        <v>0</v>
      </c>
      <c r="AX231" s="106">
        <v>0</v>
      </c>
      <c r="AY231" s="106">
        <v>0</v>
      </c>
    </row>
    <row r="232" spans="1:51">
      <c r="A232" s="105"/>
      <c r="B232" s="116">
        <v>24</v>
      </c>
      <c r="C232" s="102"/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0</v>
      </c>
      <c r="L232" s="106">
        <v>0</v>
      </c>
      <c r="M232" s="106">
        <v>0</v>
      </c>
      <c r="N232" s="106">
        <v>0</v>
      </c>
      <c r="O232" s="106">
        <v>0</v>
      </c>
      <c r="P232" s="106">
        <v>0</v>
      </c>
      <c r="Q232" s="106">
        <v>0</v>
      </c>
      <c r="R232" s="106">
        <v>0</v>
      </c>
      <c r="S232" s="106">
        <v>0</v>
      </c>
      <c r="T232" s="106">
        <v>0</v>
      </c>
      <c r="U232" s="106">
        <v>0</v>
      </c>
      <c r="V232" s="106">
        <v>0</v>
      </c>
      <c r="W232" s="106">
        <v>0</v>
      </c>
      <c r="X232" s="106">
        <v>0</v>
      </c>
      <c r="Y232" s="106">
        <v>0</v>
      </c>
      <c r="Z232" s="106">
        <v>0</v>
      </c>
      <c r="AA232" s="106">
        <v>0</v>
      </c>
      <c r="AB232" s="106">
        <v>0</v>
      </c>
      <c r="AC232" s="106">
        <v>0</v>
      </c>
      <c r="AD232" s="106">
        <v>0</v>
      </c>
      <c r="AE232" s="106">
        <v>0</v>
      </c>
      <c r="AF232" s="106">
        <v>0</v>
      </c>
      <c r="AG232" s="106">
        <v>0</v>
      </c>
      <c r="AH232" s="106">
        <v>0</v>
      </c>
      <c r="AI232" s="106">
        <v>0</v>
      </c>
      <c r="AJ232" s="106">
        <v>0</v>
      </c>
      <c r="AK232" s="106">
        <v>0</v>
      </c>
      <c r="AL232" s="106">
        <v>0</v>
      </c>
      <c r="AM232" s="106">
        <v>0</v>
      </c>
      <c r="AN232" s="106">
        <v>0</v>
      </c>
      <c r="AO232" s="106">
        <v>0</v>
      </c>
      <c r="AP232" s="106">
        <v>0</v>
      </c>
      <c r="AQ232" s="106">
        <v>0</v>
      </c>
      <c r="AR232" s="106">
        <v>0</v>
      </c>
      <c r="AS232" s="106">
        <v>0</v>
      </c>
      <c r="AT232" s="106">
        <v>0</v>
      </c>
      <c r="AU232" s="106">
        <v>0</v>
      </c>
      <c r="AV232" s="106">
        <v>0</v>
      </c>
      <c r="AW232" s="106">
        <v>0</v>
      </c>
      <c r="AX232" s="106">
        <v>0</v>
      </c>
      <c r="AY232" s="106">
        <v>0</v>
      </c>
    </row>
    <row r="233" spans="1:51">
      <c r="A233" s="105"/>
      <c r="B233" s="123">
        <v>25</v>
      </c>
      <c r="C233" s="102"/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>
        <v>0</v>
      </c>
      <c r="S233" s="106">
        <v>0</v>
      </c>
      <c r="T233" s="106">
        <v>0</v>
      </c>
      <c r="U233" s="106">
        <v>0</v>
      </c>
      <c r="V233" s="106">
        <v>0</v>
      </c>
      <c r="W233" s="106">
        <v>0</v>
      </c>
      <c r="X233" s="106">
        <v>0</v>
      </c>
      <c r="Y233" s="106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0</v>
      </c>
      <c r="AK233" s="106">
        <v>0</v>
      </c>
      <c r="AL233" s="106">
        <v>0</v>
      </c>
      <c r="AM233" s="106">
        <v>0</v>
      </c>
      <c r="AN233" s="106">
        <v>0</v>
      </c>
      <c r="AO233" s="106">
        <v>0</v>
      </c>
      <c r="AP233" s="106">
        <v>0</v>
      </c>
      <c r="AQ233" s="106">
        <v>0</v>
      </c>
      <c r="AR233" s="106">
        <v>0</v>
      </c>
      <c r="AS233" s="106">
        <v>0</v>
      </c>
      <c r="AT233" s="106">
        <v>0</v>
      </c>
      <c r="AU233" s="106">
        <v>0</v>
      </c>
      <c r="AV233" s="106">
        <v>0</v>
      </c>
      <c r="AW233" s="106">
        <v>0</v>
      </c>
      <c r="AX233" s="106">
        <v>0</v>
      </c>
      <c r="AY233" s="106">
        <v>0</v>
      </c>
    </row>
    <row r="234" spans="1:51">
      <c r="A234" s="105"/>
      <c r="B234" s="123">
        <v>26</v>
      </c>
      <c r="C234" s="102"/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0</v>
      </c>
      <c r="L234" s="106">
        <v>0</v>
      </c>
      <c r="M234" s="106">
        <v>0</v>
      </c>
      <c r="N234" s="106">
        <v>0</v>
      </c>
      <c r="O234" s="106">
        <v>0</v>
      </c>
      <c r="P234" s="106">
        <v>0</v>
      </c>
      <c r="Q234" s="106">
        <v>0</v>
      </c>
      <c r="R234" s="106">
        <v>0</v>
      </c>
      <c r="S234" s="106">
        <v>0</v>
      </c>
      <c r="T234" s="106">
        <v>0</v>
      </c>
      <c r="U234" s="106">
        <v>0</v>
      </c>
      <c r="V234" s="106">
        <v>0</v>
      </c>
      <c r="W234" s="106">
        <v>0</v>
      </c>
      <c r="X234" s="106">
        <v>0</v>
      </c>
      <c r="Y234" s="106">
        <v>0</v>
      </c>
      <c r="Z234" s="106">
        <v>0</v>
      </c>
      <c r="AA234" s="106">
        <v>0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6">
        <v>0</v>
      </c>
      <c r="AL234" s="106">
        <v>0</v>
      </c>
      <c r="AM234" s="106">
        <v>0</v>
      </c>
      <c r="AN234" s="106">
        <v>0</v>
      </c>
      <c r="AO234" s="106">
        <v>0</v>
      </c>
      <c r="AP234" s="106">
        <v>0</v>
      </c>
      <c r="AQ234" s="106">
        <v>0</v>
      </c>
      <c r="AR234" s="106">
        <v>0</v>
      </c>
      <c r="AS234" s="106">
        <v>0</v>
      </c>
      <c r="AT234" s="106">
        <v>0</v>
      </c>
      <c r="AU234" s="106">
        <v>0</v>
      </c>
      <c r="AV234" s="106">
        <v>0</v>
      </c>
      <c r="AW234" s="106">
        <v>0</v>
      </c>
      <c r="AX234" s="106">
        <v>0</v>
      </c>
      <c r="AY234" s="106">
        <v>0</v>
      </c>
    </row>
    <row r="235" spans="1:51">
      <c r="A235" s="105"/>
      <c r="B235" s="123">
        <v>27</v>
      </c>
      <c r="C235" s="102"/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6">
        <v>0</v>
      </c>
      <c r="M235" s="106">
        <v>0</v>
      </c>
      <c r="N235" s="106">
        <v>0</v>
      </c>
      <c r="O235" s="106">
        <v>0</v>
      </c>
      <c r="P235" s="106">
        <v>0</v>
      </c>
      <c r="Q235" s="106">
        <v>0</v>
      </c>
      <c r="R235" s="106">
        <v>0</v>
      </c>
      <c r="S235" s="106">
        <v>0</v>
      </c>
      <c r="T235" s="106">
        <v>0</v>
      </c>
      <c r="U235" s="106">
        <v>0</v>
      </c>
      <c r="V235" s="106">
        <v>0</v>
      </c>
      <c r="W235" s="106">
        <v>0</v>
      </c>
      <c r="X235" s="106">
        <v>0</v>
      </c>
      <c r="Y235" s="106">
        <v>0</v>
      </c>
      <c r="Z235" s="106">
        <v>0</v>
      </c>
      <c r="AA235" s="106">
        <v>0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6">
        <v>0</v>
      </c>
      <c r="AL235" s="106">
        <v>0</v>
      </c>
      <c r="AM235" s="106">
        <v>0</v>
      </c>
      <c r="AN235" s="106">
        <v>0</v>
      </c>
      <c r="AO235" s="106">
        <v>0</v>
      </c>
      <c r="AP235" s="106">
        <v>0</v>
      </c>
      <c r="AQ235" s="106">
        <v>0</v>
      </c>
      <c r="AR235" s="106">
        <v>0</v>
      </c>
      <c r="AS235" s="106">
        <v>0</v>
      </c>
      <c r="AT235" s="106">
        <v>0</v>
      </c>
      <c r="AU235" s="106">
        <v>0</v>
      </c>
      <c r="AV235" s="106">
        <v>0</v>
      </c>
      <c r="AW235" s="106">
        <v>0</v>
      </c>
      <c r="AX235" s="106">
        <v>0</v>
      </c>
      <c r="AY235" s="106">
        <v>0</v>
      </c>
    </row>
    <row r="236" spans="1:51">
      <c r="A236" s="105"/>
      <c r="B236" s="123">
        <v>28</v>
      </c>
      <c r="C236" s="102"/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0</v>
      </c>
      <c r="L236" s="106">
        <v>0</v>
      </c>
      <c r="M236" s="106">
        <v>0</v>
      </c>
      <c r="N236" s="106">
        <v>0</v>
      </c>
      <c r="O236" s="106">
        <v>0</v>
      </c>
      <c r="P236" s="106">
        <v>0</v>
      </c>
      <c r="Q236" s="106">
        <v>0</v>
      </c>
      <c r="R236" s="106">
        <v>0</v>
      </c>
      <c r="S236" s="106">
        <v>0</v>
      </c>
      <c r="T236" s="106">
        <v>0</v>
      </c>
      <c r="U236" s="106">
        <v>0</v>
      </c>
      <c r="V236" s="106">
        <v>0</v>
      </c>
      <c r="W236" s="106">
        <v>0</v>
      </c>
      <c r="X236" s="106">
        <v>0</v>
      </c>
      <c r="Y236" s="106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6">
        <v>0</v>
      </c>
      <c r="AL236" s="106">
        <v>0</v>
      </c>
      <c r="AM236" s="106">
        <v>0</v>
      </c>
      <c r="AN236" s="106">
        <v>0</v>
      </c>
      <c r="AO236" s="106">
        <v>0</v>
      </c>
      <c r="AP236" s="106">
        <v>0</v>
      </c>
      <c r="AQ236" s="106">
        <v>0</v>
      </c>
      <c r="AR236" s="106">
        <v>0</v>
      </c>
      <c r="AS236" s="106">
        <v>0</v>
      </c>
      <c r="AT236" s="106">
        <v>0</v>
      </c>
      <c r="AU236" s="106">
        <v>0</v>
      </c>
      <c r="AV236" s="106">
        <v>0</v>
      </c>
      <c r="AW236" s="106">
        <v>0</v>
      </c>
      <c r="AX236" s="106">
        <v>0</v>
      </c>
      <c r="AY236" s="106">
        <v>0</v>
      </c>
    </row>
    <row r="237" spans="1:51">
      <c r="A237" s="105"/>
      <c r="B237" s="123">
        <v>29</v>
      </c>
      <c r="C237" s="102"/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0</v>
      </c>
      <c r="N237" s="106">
        <v>0</v>
      </c>
      <c r="O237" s="106">
        <v>0</v>
      </c>
      <c r="P237" s="106">
        <v>0</v>
      </c>
      <c r="Q237" s="106">
        <v>0</v>
      </c>
      <c r="R237" s="106">
        <v>0</v>
      </c>
      <c r="S237" s="106">
        <v>0</v>
      </c>
      <c r="T237" s="106">
        <v>0</v>
      </c>
      <c r="U237" s="106">
        <v>0</v>
      </c>
      <c r="V237" s="106">
        <v>0</v>
      </c>
      <c r="W237" s="106">
        <v>0</v>
      </c>
      <c r="X237" s="106">
        <v>0</v>
      </c>
      <c r="Y237" s="106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6">
        <v>0</v>
      </c>
      <c r="AL237" s="106">
        <v>0</v>
      </c>
      <c r="AM237" s="106">
        <v>0</v>
      </c>
      <c r="AN237" s="106">
        <v>0</v>
      </c>
      <c r="AO237" s="106">
        <v>0</v>
      </c>
      <c r="AP237" s="106">
        <v>0</v>
      </c>
      <c r="AQ237" s="106">
        <v>0</v>
      </c>
      <c r="AR237" s="106">
        <v>0</v>
      </c>
      <c r="AS237" s="106">
        <v>0</v>
      </c>
      <c r="AT237" s="106">
        <v>0</v>
      </c>
      <c r="AU237" s="106">
        <v>0</v>
      </c>
      <c r="AV237" s="106">
        <v>0</v>
      </c>
      <c r="AW237" s="106">
        <v>0</v>
      </c>
      <c r="AX237" s="106">
        <v>0</v>
      </c>
      <c r="AY237" s="106">
        <v>0</v>
      </c>
    </row>
    <row r="238" spans="1:51">
      <c r="A238" s="105"/>
      <c r="B238" s="123">
        <v>30</v>
      </c>
      <c r="C238" s="102"/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0</v>
      </c>
      <c r="L238" s="106">
        <v>0</v>
      </c>
      <c r="M238" s="106">
        <v>0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0</v>
      </c>
      <c r="V238" s="106">
        <v>0</v>
      </c>
      <c r="W238" s="106">
        <v>0</v>
      </c>
      <c r="X238" s="106">
        <v>0</v>
      </c>
      <c r="Y238" s="106">
        <v>0</v>
      </c>
      <c r="Z238" s="106">
        <v>0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6">
        <v>0</v>
      </c>
      <c r="AL238" s="106">
        <v>0</v>
      </c>
      <c r="AM238" s="106">
        <v>0</v>
      </c>
      <c r="AN238" s="106">
        <v>0</v>
      </c>
      <c r="AO238" s="106">
        <v>0</v>
      </c>
      <c r="AP238" s="106">
        <v>0</v>
      </c>
      <c r="AQ238" s="106">
        <v>0</v>
      </c>
      <c r="AR238" s="106">
        <v>0</v>
      </c>
      <c r="AS238" s="106">
        <v>0</v>
      </c>
      <c r="AT238" s="106">
        <v>0</v>
      </c>
      <c r="AU238" s="106">
        <v>0</v>
      </c>
      <c r="AV238" s="106">
        <v>0</v>
      </c>
      <c r="AW238" s="106">
        <v>0</v>
      </c>
      <c r="AX238" s="106">
        <v>0</v>
      </c>
      <c r="AY238" s="106">
        <v>0</v>
      </c>
    </row>
    <row r="239" spans="1:51">
      <c r="A239" s="105"/>
      <c r="B239" s="123">
        <v>31</v>
      </c>
      <c r="C239" s="102"/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6">
        <v>0</v>
      </c>
      <c r="M239" s="106">
        <v>0</v>
      </c>
      <c r="N239" s="106">
        <v>0</v>
      </c>
      <c r="O239" s="106">
        <v>0</v>
      </c>
      <c r="P239" s="106">
        <v>0</v>
      </c>
      <c r="Q239" s="106">
        <v>0</v>
      </c>
      <c r="R239" s="106">
        <v>0</v>
      </c>
      <c r="S239" s="106">
        <v>0</v>
      </c>
      <c r="T239" s="106">
        <v>0</v>
      </c>
      <c r="U239" s="106">
        <v>0</v>
      </c>
      <c r="V239" s="106">
        <v>0</v>
      </c>
      <c r="W239" s="106">
        <v>0</v>
      </c>
      <c r="X239" s="106">
        <v>0</v>
      </c>
      <c r="Y239" s="106">
        <v>0</v>
      </c>
      <c r="Z239" s="106">
        <v>0</v>
      </c>
      <c r="AA239" s="106">
        <v>0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6">
        <v>0</v>
      </c>
      <c r="AL239" s="106">
        <v>0</v>
      </c>
      <c r="AM239" s="106">
        <v>0</v>
      </c>
      <c r="AN239" s="106">
        <v>0</v>
      </c>
      <c r="AO239" s="106">
        <v>0</v>
      </c>
      <c r="AP239" s="106">
        <v>0</v>
      </c>
      <c r="AQ239" s="106">
        <v>0</v>
      </c>
      <c r="AR239" s="106">
        <v>0</v>
      </c>
      <c r="AS239" s="106">
        <v>0</v>
      </c>
      <c r="AT239" s="106">
        <v>0</v>
      </c>
      <c r="AU239" s="106">
        <v>0</v>
      </c>
      <c r="AV239" s="106">
        <v>0</v>
      </c>
      <c r="AW239" s="106">
        <v>0</v>
      </c>
      <c r="AX239" s="106">
        <v>0</v>
      </c>
      <c r="AY239" s="106">
        <v>0</v>
      </c>
    </row>
    <row r="240" spans="1:51">
      <c r="A240" s="105"/>
      <c r="B240" s="123">
        <v>32</v>
      </c>
      <c r="C240" s="102"/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0</v>
      </c>
      <c r="L240" s="106">
        <v>0</v>
      </c>
      <c r="M240" s="106">
        <v>0</v>
      </c>
      <c r="N240" s="106">
        <v>0</v>
      </c>
      <c r="O240" s="106">
        <v>0</v>
      </c>
      <c r="P240" s="106">
        <v>0</v>
      </c>
      <c r="Q240" s="106">
        <v>0</v>
      </c>
      <c r="R240" s="106">
        <v>0</v>
      </c>
      <c r="S240" s="106">
        <v>0</v>
      </c>
      <c r="T240" s="106">
        <v>0</v>
      </c>
      <c r="U240" s="106">
        <v>0</v>
      </c>
      <c r="V240" s="106">
        <v>0</v>
      </c>
      <c r="W240" s="106">
        <v>0</v>
      </c>
      <c r="X240" s="106">
        <v>0</v>
      </c>
      <c r="Y240" s="106">
        <v>0</v>
      </c>
      <c r="Z240" s="106">
        <v>0</v>
      </c>
      <c r="AA240" s="106">
        <v>0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6">
        <v>0</v>
      </c>
      <c r="AL240" s="106">
        <v>0</v>
      </c>
      <c r="AM240" s="106">
        <v>0</v>
      </c>
      <c r="AN240" s="106">
        <v>0</v>
      </c>
      <c r="AO240" s="106">
        <v>0</v>
      </c>
      <c r="AP240" s="106">
        <v>0</v>
      </c>
      <c r="AQ240" s="106">
        <v>0</v>
      </c>
      <c r="AR240" s="106">
        <v>0</v>
      </c>
      <c r="AS240" s="106">
        <v>0</v>
      </c>
      <c r="AT240" s="106">
        <v>0</v>
      </c>
      <c r="AU240" s="106">
        <v>0</v>
      </c>
      <c r="AV240" s="106">
        <v>0</v>
      </c>
      <c r="AW240" s="106">
        <v>0</v>
      </c>
      <c r="AX240" s="106">
        <v>0</v>
      </c>
      <c r="AY240" s="106">
        <v>0</v>
      </c>
    </row>
    <row r="241" spans="1:51">
      <c r="A241" s="105"/>
      <c r="B241" s="123">
        <v>33</v>
      </c>
      <c r="C241" s="102"/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>
        <v>0</v>
      </c>
      <c r="S241" s="106">
        <v>0</v>
      </c>
      <c r="T241" s="106">
        <v>0</v>
      </c>
      <c r="U241" s="106">
        <v>0</v>
      </c>
      <c r="V241" s="106">
        <v>0</v>
      </c>
      <c r="W241" s="106">
        <v>0</v>
      </c>
      <c r="X241" s="106">
        <v>0</v>
      </c>
      <c r="Y241" s="106">
        <v>0</v>
      </c>
      <c r="Z241" s="106">
        <v>0</v>
      </c>
      <c r="AA241" s="106">
        <v>0</v>
      </c>
      <c r="AB241" s="106">
        <v>0</v>
      </c>
      <c r="AC241" s="106">
        <v>0</v>
      </c>
      <c r="AD241" s="106">
        <v>0</v>
      </c>
      <c r="AE241" s="106">
        <v>0</v>
      </c>
      <c r="AF241" s="106">
        <v>0</v>
      </c>
      <c r="AG241" s="106">
        <v>0</v>
      </c>
      <c r="AH241" s="106">
        <v>0</v>
      </c>
      <c r="AI241" s="106">
        <v>0</v>
      </c>
      <c r="AJ241" s="106">
        <v>0</v>
      </c>
      <c r="AK241" s="106">
        <v>0</v>
      </c>
      <c r="AL241" s="106">
        <v>0</v>
      </c>
      <c r="AM241" s="106">
        <v>0</v>
      </c>
      <c r="AN241" s="106">
        <v>0</v>
      </c>
      <c r="AO241" s="106">
        <v>0</v>
      </c>
      <c r="AP241" s="106">
        <v>0</v>
      </c>
      <c r="AQ241" s="106">
        <v>0</v>
      </c>
      <c r="AR241" s="106">
        <v>0</v>
      </c>
      <c r="AS241" s="106">
        <v>0</v>
      </c>
      <c r="AT241" s="106">
        <v>0</v>
      </c>
      <c r="AU241" s="106">
        <v>0</v>
      </c>
      <c r="AV241" s="106">
        <v>0</v>
      </c>
      <c r="AW241" s="106">
        <v>0</v>
      </c>
      <c r="AX241" s="106">
        <v>0</v>
      </c>
      <c r="AY241" s="106">
        <v>0</v>
      </c>
    </row>
    <row r="242" spans="1:51">
      <c r="A242" s="105"/>
      <c r="B242" s="123">
        <v>34</v>
      </c>
      <c r="C242" s="102"/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0</v>
      </c>
      <c r="N242" s="106">
        <v>0</v>
      </c>
      <c r="O242" s="106">
        <v>0</v>
      </c>
      <c r="P242" s="106">
        <v>0</v>
      </c>
      <c r="Q242" s="106">
        <v>0</v>
      </c>
      <c r="R242" s="106">
        <v>0</v>
      </c>
      <c r="S242" s="106">
        <v>0</v>
      </c>
      <c r="T242" s="106">
        <v>0</v>
      </c>
      <c r="U242" s="106">
        <v>0</v>
      </c>
      <c r="V242" s="106">
        <v>0</v>
      </c>
      <c r="W242" s="106">
        <v>0</v>
      </c>
      <c r="X242" s="106">
        <v>0</v>
      </c>
      <c r="Y242" s="106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0</v>
      </c>
      <c r="AK242" s="106">
        <v>0</v>
      </c>
      <c r="AL242" s="106">
        <v>0</v>
      </c>
      <c r="AM242" s="106">
        <v>0</v>
      </c>
      <c r="AN242" s="106">
        <v>0</v>
      </c>
      <c r="AO242" s="106">
        <v>0</v>
      </c>
      <c r="AP242" s="106">
        <v>0</v>
      </c>
      <c r="AQ242" s="106">
        <v>0</v>
      </c>
      <c r="AR242" s="106">
        <v>0</v>
      </c>
      <c r="AS242" s="106">
        <v>0</v>
      </c>
      <c r="AT242" s="106">
        <v>0</v>
      </c>
      <c r="AU242" s="106">
        <v>0</v>
      </c>
      <c r="AV242" s="106">
        <v>0</v>
      </c>
      <c r="AW242" s="106">
        <v>0</v>
      </c>
      <c r="AX242" s="106">
        <v>0</v>
      </c>
      <c r="AY242" s="106">
        <v>0</v>
      </c>
    </row>
    <row r="243" spans="1:51">
      <c r="A243" s="105"/>
      <c r="B243" s="123">
        <v>35</v>
      </c>
      <c r="C243" s="102"/>
      <c r="D243" s="106">
        <v>0</v>
      </c>
      <c r="E243" s="106">
        <v>0</v>
      </c>
      <c r="F243" s="106">
        <v>0</v>
      </c>
      <c r="G243" s="106">
        <v>0</v>
      </c>
      <c r="H243" s="106">
        <v>0</v>
      </c>
      <c r="I243" s="106">
        <v>0</v>
      </c>
      <c r="J243" s="106">
        <v>0</v>
      </c>
      <c r="K243" s="106">
        <v>0</v>
      </c>
      <c r="L243" s="106">
        <v>0</v>
      </c>
      <c r="M243" s="106">
        <v>0</v>
      </c>
      <c r="N243" s="106">
        <v>0</v>
      </c>
      <c r="O243" s="106">
        <v>0</v>
      </c>
      <c r="P243" s="106">
        <v>0</v>
      </c>
      <c r="Q243" s="106">
        <v>0</v>
      </c>
      <c r="R243" s="106">
        <v>0</v>
      </c>
      <c r="S243" s="106">
        <v>0</v>
      </c>
      <c r="T243" s="106">
        <v>0</v>
      </c>
      <c r="U243" s="106">
        <v>0</v>
      </c>
      <c r="V243" s="106">
        <v>0</v>
      </c>
      <c r="W243" s="106">
        <v>0</v>
      </c>
      <c r="X243" s="106">
        <v>0</v>
      </c>
      <c r="Y243" s="106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6">
        <v>0</v>
      </c>
      <c r="AL243" s="106">
        <v>0</v>
      </c>
      <c r="AM243" s="106">
        <v>0</v>
      </c>
      <c r="AN243" s="106">
        <v>0</v>
      </c>
      <c r="AO243" s="106">
        <v>0</v>
      </c>
      <c r="AP243" s="106">
        <v>0</v>
      </c>
      <c r="AQ243" s="106">
        <v>0</v>
      </c>
      <c r="AR243" s="106">
        <v>0</v>
      </c>
      <c r="AS243" s="106">
        <v>0</v>
      </c>
      <c r="AT243" s="106">
        <v>0</v>
      </c>
      <c r="AU243" s="106">
        <v>0</v>
      </c>
      <c r="AV243" s="106">
        <v>0</v>
      </c>
      <c r="AW243" s="106">
        <v>0</v>
      </c>
      <c r="AX243" s="106">
        <v>0</v>
      </c>
      <c r="AY243" s="106">
        <v>0</v>
      </c>
    </row>
    <row r="244" spans="1:51">
      <c r="A244" s="105"/>
      <c r="B244" s="123">
        <v>36</v>
      </c>
      <c r="C244" s="102"/>
      <c r="D244" s="106">
        <v>0</v>
      </c>
      <c r="E244" s="106">
        <v>0</v>
      </c>
      <c r="F244" s="106">
        <v>0</v>
      </c>
      <c r="G244" s="106">
        <v>0</v>
      </c>
      <c r="H244" s="106">
        <v>0</v>
      </c>
      <c r="I244" s="106">
        <v>0</v>
      </c>
      <c r="J244" s="106">
        <v>0</v>
      </c>
      <c r="K244" s="106">
        <v>0</v>
      </c>
      <c r="L244" s="106">
        <v>0</v>
      </c>
      <c r="M244" s="106">
        <v>0</v>
      </c>
      <c r="N244" s="106">
        <v>0</v>
      </c>
      <c r="O244" s="106">
        <v>0</v>
      </c>
      <c r="P244" s="106">
        <v>0</v>
      </c>
      <c r="Q244" s="106">
        <v>0</v>
      </c>
      <c r="R244" s="106">
        <v>0</v>
      </c>
      <c r="S244" s="106">
        <v>0</v>
      </c>
      <c r="T244" s="106">
        <v>0</v>
      </c>
      <c r="U244" s="106">
        <v>0</v>
      </c>
      <c r="V244" s="106">
        <v>0</v>
      </c>
      <c r="W244" s="106">
        <v>0</v>
      </c>
      <c r="X244" s="106">
        <v>0</v>
      </c>
      <c r="Y244" s="106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6">
        <v>0</v>
      </c>
      <c r="AL244" s="106">
        <v>0</v>
      </c>
      <c r="AM244" s="106">
        <v>0</v>
      </c>
      <c r="AN244" s="106">
        <v>0</v>
      </c>
      <c r="AO244" s="106">
        <v>0</v>
      </c>
      <c r="AP244" s="106">
        <v>0</v>
      </c>
      <c r="AQ244" s="106">
        <v>0</v>
      </c>
      <c r="AR244" s="106">
        <v>0</v>
      </c>
      <c r="AS244" s="106">
        <v>0</v>
      </c>
      <c r="AT244" s="106">
        <v>0</v>
      </c>
      <c r="AU244" s="106">
        <v>0</v>
      </c>
      <c r="AV244" s="106">
        <v>0</v>
      </c>
      <c r="AW244" s="106">
        <v>0</v>
      </c>
      <c r="AX244" s="106">
        <v>0</v>
      </c>
      <c r="AY244" s="106">
        <v>0</v>
      </c>
    </row>
    <row r="245" spans="1:51">
      <c r="A245" s="105"/>
      <c r="B245" s="126">
        <v>37</v>
      </c>
      <c r="C245" s="102"/>
      <c r="D245" s="106">
        <v>0</v>
      </c>
      <c r="E245" s="106">
        <v>0</v>
      </c>
      <c r="F245" s="106">
        <v>0</v>
      </c>
      <c r="G245" s="106">
        <v>0</v>
      </c>
      <c r="H245" s="106">
        <v>0</v>
      </c>
      <c r="I245" s="106">
        <v>0</v>
      </c>
      <c r="J245" s="106">
        <v>0</v>
      </c>
      <c r="K245" s="106">
        <v>0</v>
      </c>
      <c r="L245" s="106">
        <v>0</v>
      </c>
      <c r="M245" s="106">
        <v>0</v>
      </c>
      <c r="N245" s="106">
        <v>0</v>
      </c>
      <c r="O245" s="106">
        <v>0</v>
      </c>
      <c r="P245" s="106">
        <v>0</v>
      </c>
      <c r="Q245" s="106">
        <v>0</v>
      </c>
      <c r="R245" s="106">
        <v>0</v>
      </c>
      <c r="S245" s="106">
        <v>0</v>
      </c>
      <c r="T245" s="106">
        <v>0</v>
      </c>
      <c r="U245" s="106">
        <v>0</v>
      </c>
      <c r="V245" s="106">
        <v>0</v>
      </c>
      <c r="W245" s="106">
        <v>0</v>
      </c>
      <c r="X245" s="106">
        <v>0</v>
      </c>
      <c r="Y245" s="106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6">
        <v>0</v>
      </c>
      <c r="AL245" s="106">
        <v>0</v>
      </c>
      <c r="AM245" s="106">
        <v>0</v>
      </c>
      <c r="AN245" s="106">
        <v>0</v>
      </c>
      <c r="AO245" s="106">
        <v>0</v>
      </c>
      <c r="AP245" s="106">
        <v>0</v>
      </c>
      <c r="AQ245" s="106">
        <v>0</v>
      </c>
      <c r="AR245" s="106">
        <v>0</v>
      </c>
      <c r="AS245" s="106">
        <v>0</v>
      </c>
      <c r="AT245" s="106">
        <v>0</v>
      </c>
      <c r="AU245" s="106">
        <v>0</v>
      </c>
      <c r="AV245" s="106">
        <v>0</v>
      </c>
      <c r="AW245" s="106">
        <v>0</v>
      </c>
      <c r="AX245" s="106">
        <v>0</v>
      </c>
      <c r="AY245" s="106">
        <v>0</v>
      </c>
    </row>
    <row r="246" spans="1:51">
      <c r="A246" s="105"/>
      <c r="B246" s="126">
        <v>38</v>
      </c>
      <c r="C246" s="102"/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0</v>
      </c>
      <c r="O246" s="106">
        <v>0</v>
      </c>
      <c r="P246" s="106">
        <v>0</v>
      </c>
      <c r="Q246" s="106">
        <v>0</v>
      </c>
      <c r="R246" s="106">
        <v>0</v>
      </c>
      <c r="S246" s="106">
        <v>0</v>
      </c>
      <c r="T246" s="106">
        <v>0</v>
      </c>
      <c r="U246" s="106">
        <v>0</v>
      </c>
      <c r="V246" s="106">
        <v>0</v>
      </c>
      <c r="W246" s="106">
        <v>0</v>
      </c>
      <c r="X246" s="106">
        <v>0</v>
      </c>
      <c r="Y246" s="106">
        <v>0</v>
      </c>
      <c r="Z246" s="106">
        <v>0</v>
      </c>
      <c r="AA246" s="106">
        <v>0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6">
        <v>0</v>
      </c>
      <c r="AL246" s="106">
        <v>0</v>
      </c>
      <c r="AM246" s="106">
        <v>0</v>
      </c>
      <c r="AN246" s="106">
        <v>0</v>
      </c>
      <c r="AO246" s="106">
        <v>0</v>
      </c>
      <c r="AP246" s="106">
        <v>0</v>
      </c>
      <c r="AQ246" s="106">
        <v>0</v>
      </c>
      <c r="AR246" s="106">
        <v>0</v>
      </c>
      <c r="AS246" s="106">
        <v>0</v>
      </c>
      <c r="AT246" s="106">
        <v>0</v>
      </c>
      <c r="AU246" s="106">
        <v>0</v>
      </c>
      <c r="AV246" s="106">
        <v>0</v>
      </c>
      <c r="AW246" s="106">
        <v>0</v>
      </c>
      <c r="AX246" s="106">
        <v>0</v>
      </c>
      <c r="AY246" s="106">
        <v>0</v>
      </c>
    </row>
    <row r="247" spans="1:51">
      <c r="A247" s="105"/>
      <c r="B247" s="126">
        <v>39</v>
      </c>
      <c r="C247" s="102"/>
      <c r="D247" s="106">
        <v>0</v>
      </c>
      <c r="E247" s="106">
        <v>0</v>
      </c>
      <c r="F247" s="106">
        <v>0</v>
      </c>
      <c r="G247" s="106">
        <v>0</v>
      </c>
      <c r="H247" s="106">
        <v>0</v>
      </c>
      <c r="I247" s="106">
        <v>0</v>
      </c>
      <c r="J247" s="106">
        <v>0</v>
      </c>
      <c r="K247" s="106">
        <v>0</v>
      </c>
      <c r="L247" s="106">
        <v>0</v>
      </c>
      <c r="M247" s="106">
        <v>0</v>
      </c>
      <c r="N247" s="106">
        <v>0</v>
      </c>
      <c r="O247" s="106">
        <v>0</v>
      </c>
      <c r="P247" s="106">
        <v>0</v>
      </c>
      <c r="Q247" s="106">
        <v>0</v>
      </c>
      <c r="R247" s="106">
        <v>0</v>
      </c>
      <c r="S247" s="106">
        <v>0</v>
      </c>
      <c r="T247" s="106">
        <v>0</v>
      </c>
      <c r="U247" s="106">
        <v>0</v>
      </c>
      <c r="V247" s="106">
        <v>0</v>
      </c>
      <c r="W247" s="106">
        <v>0</v>
      </c>
      <c r="X247" s="106">
        <v>0</v>
      </c>
      <c r="Y247" s="106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6">
        <v>0</v>
      </c>
      <c r="AL247" s="106">
        <v>0</v>
      </c>
      <c r="AM247" s="106">
        <v>0</v>
      </c>
      <c r="AN247" s="106">
        <v>0</v>
      </c>
      <c r="AO247" s="106">
        <v>0</v>
      </c>
      <c r="AP247" s="106">
        <v>0</v>
      </c>
      <c r="AQ247" s="106">
        <v>0</v>
      </c>
      <c r="AR247" s="106">
        <v>0</v>
      </c>
      <c r="AS247" s="106">
        <v>0</v>
      </c>
      <c r="AT247" s="106">
        <v>0</v>
      </c>
      <c r="AU247" s="106">
        <v>0</v>
      </c>
      <c r="AV247" s="106">
        <v>0</v>
      </c>
      <c r="AW247" s="106">
        <v>0</v>
      </c>
      <c r="AX247" s="106">
        <v>0</v>
      </c>
      <c r="AY247" s="106">
        <v>0</v>
      </c>
    </row>
    <row r="248" spans="1:51">
      <c r="A248" s="105"/>
      <c r="B248" s="126">
        <v>40</v>
      </c>
      <c r="C248" s="102"/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0</v>
      </c>
      <c r="L248" s="106">
        <v>0</v>
      </c>
      <c r="M248" s="106">
        <v>0</v>
      </c>
      <c r="N248" s="106">
        <v>0</v>
      </c>
      <c r="O248" s="106">
        <v>0</v>
      </c>
      <c r="P248" s="106">
        <v>0</v>
      </c>
      <c r="Q248" s="106">
        <v>0</v>
      </c>
      <c r="R248" s="106">
        <v>0</v>
      </c>
      <c r="S248" s="106">
        <v>0</v>
      </c>
      <c r="T248" s="106">
        <v>0</v>
      </c>
      <c r="U248" s="106">
        <v>0</v>
      </c>
      <c r="V248" s="106">
        <v>0</v>
      </c>
      <c r="W248" s="106">
        <v>0</v>
      </c>
      <c r="X248" s="106">
        <v>0</v>
      </c>
      <c r="Y248" s="106">
        <v>0</v>
      </c>
      <c r="Z248" s="106">
        <v>0</v>
      </c>
      <c r="AA248" s="106">
        <v>0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6">
        <v>0</v>
      </c>
      <c r="AL248" s="106">
        <v>0</v>
      </c>
      <c r="AM248" s="106">
        <v>0</v>
      </c>
      <c r="AN248" s="106">
        <v>0</v>
      </c>
      <c r="AO248" s="106">
        <v>0</v>
      </c>
      <c r="AP248" s="106">
        <v>0</v>
      </c>
      <c r="AQ248" s="106">
        <v>0</v>
      </c>
      <c r="AR248" s="106">
        <v>0</v>
      </c>
      <c r="AS248" s="106">
        <v>0</v>
      </c>
      <c r="AT248" s="106">
        <v>0</v>
      </c>
      <c r="AU248" s="106">
        <v>0</v>
      </c>
      <c r="AV248" s="106">
        <v>0</v>
      </c>
      <c r="AW248" s="106">
        <v>0</v>
      </c>
      <c r="AX248" s="106">
        <v>0</v>
      </c>
      <c r="AY248" s="106">
        <v>0</v>
      </c>
    </row>
    <row r="249" spans="1:51">
      <c r="A249" s="105"/>
      <c r="B249" s="126">
        <v>41</v>
      </c>
      <c r="C249" s="102"/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0</v>
      </c>
      <c r="L249" s="106">
        <v>0</v>
      </c>
      <c r="M249" s="106">
        <v>0</v>
      </c>
      <c r="N249" s="106">
        <v>0</v>
      </c>
      <c r="O249" s="106">
        <v>0</v>
      </c>
      <c r="P249" s="106">
        <v>0</v>
      </c>
      <c r="Q249" s="106">
        <v>0</v>
      </c>
      <c r="R249" s="106">
        <v>0</v>
      </c>
      <c r="S249" s="106">
        <v>0</v>
      </c>
      <c r="T249" s="106">
        <v>0</v>
      </c>
      <c r="U249" s="106">
        <v>0</v>
      </c>
      <c r="V249" s="106">
        <v>0</v>
      </c>
      <c r="W249" s="106">
        <v>0</v>
      </c>
      <c r="X249" s="106">
        <v>0</v>
      </c>
      <c r="Y249" s="106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6">
        <v>0</v>
      </c>
      <c r="AL249" s="106">
        <v>0</v>
      </c>
      <c r="AM249" s="106">
        <v>0</v>
      </c>
      <c r="AN249" s="106">
        <v>0</v>
      </c>
      <c r="AO249" s="106">
        <v>0</v>
      </c>
      <c r="AP249" s="106">
        <v>0</v>
      </c>
      <c r="AQ249" s="106">
        <v>0</v>
      </c>
      <c r="AR249" s="106">
        <v>0</v>
      </c>
      <c r="AS249" s="106">
        <v>0</v>
      </c>
      <c r="AT249" s="106">
        <v>0</v>
      </c>
      <c r="AU249" s="106">
        <v>0</v>
      </c>
      <c r="AV249" s="106">
        <v>0</v>
      </c>
      <c r="AW249" s="106">
        <v>0</v>
      </c>
      <c r="AX249" s="106">
        <v>0</v>
      </c>
      <c r="AY249" s="106">
        <v>0</v>
      </c>
    </row>
    <row r="250" spans="1:51">
      <c r="A250" s="105"/>
      <c r="B250" s="126">
        <v>42</v>
      </c>
      <c r="C250" s="102"/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0</v>
      </c>
      <c r="L250" s="106">
        <v>0</v>
      </c>
      <c r="M250" s="106">
        <v>0</v>
      </c>
      <c r="N250" s="106">
        <v>0</v>
      </c>
      <c r="O250" s="106">
        <v>0</v>
      </c>
      <c r="P250" s="106">
        <v>0</v>
      </c>
      <c r="Q250" s="106">
        <v>0</v>
      </c>
      <c r="R250" s="106">
        <v>0</v>
      </c>
      <c r="S250" s="106">
        <v>0</v>
      </c>
      <c r="T250" s="106">
        <v>0</v>
      </c>
      <c r="U250" s="106">
        <v>0</v>
      </c>
      <c r="V250" s="106">
        <v>0</v>
      </c>
      <c r="W250" s="106">
        <v>0</v>
      </c>
      <c r="X250" s="106">
        <v>0</v>
      </c>
      <c r="Y250" s="106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6">
        <v>0</v>
      </c>
      <c r="AL250" s="106">
        <v>0</v>
      </c>
      <c r="AM250" s="106">
        <v>0</v>
      </c>
      <c r="AN250" s="106">
        <v>0</v>
      </c>
      <c r="AO250" s="106">
        <v>0</v>
      </c>
      <c r="AP250" s="106">
        <v>0</v>
      </c>
      <c r="AQ250" s="106">
        <v>0</v>
      </c>
      <c r="AR250" s="106">
        <v>0</v>
      </c>
      <c r="AS250" s="106">
        <v>0</v>
      </c>
      <c r="AT250" s="106">
        <v>0</v>
      </c>
      <c r="AU250" s="106">
        <v>0</v>
      </c>
      <c r="AV250" s="106">
        <v>0</v>
      </c>
      <c r="AW250" s="106">
        <v>0</v>
      </c>
      <c r="AX250" s="106">
        <v>0</v>
      </c>
      <c r="AY250" s="106">
        <v>0</v>
      </c>
    </row>
    <row r="251" spans="1:51">
      <c r="A251" s="105"/>
      <c r="B251" s="126">
        <v>43</v>
      </c>
      <c r="C251" s="102"/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0</v>
      </c>
      <c r="L251" s="106">
        <v>0</v>
      </c>
      <c r="M251" s="106">
        <v>0</v>
      </c>
      <c r="N251" s="106">
        <v>0</v>
      </c>
      <c r="O251" s="106">
        <v>0</v>
      </c>
      <c r="P251" s="106">
        <v>0</v>
      </c>
      <c r="Q251" s="106">
        <v>0</v>
      </c>
      <c r="R251" s="106">
        <v>0</v>
      </c>
      <c r="S251" s="106">
        <v>0</v>
      </c>
      <c r="T251" s="106">
        <v>0</v>
      </c>
      <c r="U251" s="106">
        <v>0</v>
      </c>
      <c r="V251" s="106">
        <v>0</v>
      </c>
      <c r="W251" s="106">
        <v>0</v>
      </c>
      <c r="X251" s="106">
        <v>0</v>
      </c>
      <c r="Y251" s="106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6">
        <v>0</v>
      </c>
      <c r="AL251" s="106">
        <v>0</v>
      </c>
      <c r="AM251" s="106">
        <v>0</v>
      </c>
      <c r="AN251" s="106">
        <v>0</v>
      </c>
      <c r="AO251" s="106">
        <v>0</v>
      </c>
      <c r="AP251" s="106">
        <v>0</v>
      </c>
      <c r="AQ251" s="106">
        <v>0</v>
      </c>
      <c r="AR251" s="106">
        <v>0</v>
      </c>
      <c r="AS251" s="106">
        <v>0</v>
      </c>
      <c r="AT251" s="106">
        <v>0</v>
      </c>
      <c r="AU251" s="106">
        <v>0</v>
      </c>
      <c r="AV251" s="106">
        <v>0</v>
      </c>
      <c r="AW251" s="106">
        <v>0</v>
      </c>
      <c r="AX251" s="106">
        <v>0</v>
      </c>
      <c r="AY251" s="106">
        <v>0</v>
      </c>
    </row>
    <row r="252" spans="1:51">
      <c r="A252" s="105"/>
      <c r="B252" s="126">
        <v>44</v>
      </c>
      <c r="C252" s="102"/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0</v>
      </c>
      <c r="L252" s="106">
        <v>0</v>
      </c>
      <c r="M252" s="106">
        <v>0</v>
      </c>
      <c r="N252" s="106">
        <v>0</v>
      </c>
      <c r="O252" s="106">
        <v>0</v>
      </c>
      <c r="P252" s="106">
        <v>0</v>
      </c>
      <c r="Q252" s="106">
        <v>0</v>
      </c>
      <c r="R252" s="106">
        <v>0</v>
      </c>
      <c r="S252" s="106">
        <v>0</v>
      </c>
      <c r="T252" s="106">
        <v>0</v>
      </c>
      <c r="U252" s="106">
        <v>0</v>
      </c>
      <c r="V252" s="106">
        <v>0</v>
      </c>
      <c r="W252" s="106">
        <v>0</v>
      </c>
      <c r="X252" s="106">
        <v>0</v>
      </c>
      <c r="Y252" s="106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6">
        <v>0</v>
      </c>
      <c r="AL252" s="106">
        <v>0</v>
      </c>
      <c r="AM252" s="106">
        <v>0</v>
      </c>
      <c r="AN252" s="106">
        <v>0</v>
      </c>
      <c r="AO252" s="106">
        <v>0</v>
      </c>
      <c r="AP252" s="106">
        <v>0</v>
      </c>
      <c r="AQ252" s="106">
        <v>0</v>
      </c>
      <c r="AR252" s="106">
        <v>0</v>
      </c>
      <c r="AS252" s="106">
        <v>0</v>
      </c>
      <c r="AT252" s="106">
        <v>0</v>
      </c>
      <c r="AU252" s="106">
        <v>0</v>
      </c>
      <c r="AV252" s="106">
        <v>0</v>
      </c>
      <c r="AW252" s="106">
        <v>0</v>
      </c>
      <c r="AX252" s="106">
        <v>0</v>
      </c>
      <c r="AY252" s="106">
        <v>0</v>
      </c>
    </row>
    <row r="253" spans="1:51">
      <c r="A253" s="105"/>
      <c r="B253" s="126">
        <v>45</v>
      </c>
      <c r="C253" s="102"/>
      <c r="D253" s="106">
        <v>0</v>
      </c>
      <c r="E253" s="106">
        <v>0</v>
      </c>
      <c r="F253" s="106">
        <v>0</v>
      </c>
      <c r="G253" s="106">
        <v>0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0</v>
      </c>
      <c r="N253" s="106">
        <v>0</v>
      </c>
      <c r="O253" s="106">
        <v>0</v>
      </c>
      <c r="P253" s="106">
        <v>0</v>
      </c>
      <c r="Q253" s="106">
        <v>0</v>
      </c>
      <c r="R253" s="106">
        <v>0</v>
      </c>
      <c r="S253" s="106">
        <v>0</v>
      </c>
      <c r="T253" s="106">
        <v>0</v>
      </c>
      <c r="U253" s="106">
        <v>0</v>
      </c>
      <c r="V253" s="106">
        <v>0</v>
      </c>
      <c r="W253" s="106">
        <v>0</v>
      </c>
      <c r="X253" s="106">
        <v>0</v>
      </c>
      <c r="Y253" s="106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6">
        <v>0</v>
      </c>
      <c r="AL253" s="106">
        <v>0</v>
      </c>
      <c r="AM253" s="106">
        <v>0</v>
      </c>
      <c r="AN253" s="106">
        <v>0</v>
      </c>
      <c r="AO253" s="106">
        <v>0</v>
      </c>
      <c r="AP253" s="106">
        <v>0</v>
      </c>
      <c r="AQ253" s="106">
        <v>0</v>
      </c>
      <c r="AR253" s="106">
        <v>0</v>
      </c>
      <c r="AS253" s="106">
        <v>0</v>
      </c>
      <c r="AT253" s="106">
        <v>0</v>
      </c>
      <c r="AU253" s="106">
        <v>0</v>
      </c>
      <c r="AV253" s="106">
        <v>0</v>
      </c>
      <c r="AW253" s="106">
        <v>0</v>
      </c>
      <c r="AX253" s="106">
        <v>0</v>
      </c>
      <c r="AY253" s="106">
        <v>0</v>
      </c>
    </row>
    <row r="254" spans="1:51">
      <c r="A254" s="105"/>
      <c r="B254" s="126">
        <v>46</v>
      </c>
      <c r="C254" s="102"/>
      <c r="D254" s="106">
        <v>0</v>
      </c>
      <c r="E254" s="106">
        <v>0</v>
      </c>
      <c r="F254" s="106">
        <v>0</v>
      </c>
      <c r="G254" s="106">
        <v>0</v>
      </c>
      <c r="H254" s="106">
        <v>0</v>
      </c>
      <c r="I254" s="106">
        <v>0</v>
      </c>
      <c r="J254" s="106">
        <v>0</v>
      </c>
      <c r="K254" s="106">
        <v>0</v>
      </c>
      <c r="L254" s="106">
        <v>0</v>
      </c>
      <c r="M254" s="106">
        <v>0</v>
      </c>
      <c r="N254" s="106">
        <v>0</v>
      </c>
      <c r="O254" s="106">
        <v>0</v>
      </c>
      <c r="P254" s="106">
        <v>0</v>
      </c>
      <c r="Q254" s="106">
        <v>0</v>
      </c>
      <c r="R254" s="106">
        <v>0</v>
      </c>
      <c r="S254" s="106">
        <v>0</v>
      </c>
      <c r="T254" s="106">
        <v>0</v>
      </c>
      <c r="U254" s="106">
        <v>0</v>
      </c>
      <c r="V254" s="106">
        <v>0</v>
      </c>
      <c r="W254" s="106">
        <v>0</v>
      </c>
      <c r="X254" s="106">
        <v>0</v>
      </c>
      <c r="Y254" s="106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6">
        <v>0</v>
      </c>
      <c r="AL254" s="106">
        <v>0</v>
      </c>
      <c r="AM254" s="106">
        <v>0</v>
      </c>
      <c r="AN254" s="106">
        <v>0</v>
      </c>
      <c r="AO254" s="106">
        <v>0</v>
      </c>
      <c r="AP254" s="106">
        <v>0</v>
      </c>
      <c r="AQ254" s="106">
        <v>0</v>
      </c>
      <c r="AR254" s="106">
        <v>0</v>
      </c>
      <c r="AS254" s="106">
        <v>0</v>
      </c>
      <c r="AT254" s="106">
        <v>0</v>
      </c>
      <c r="AU254" s="106">
        <v>0</v>
      </c>
      <c r="AV254" s="106">
        <v>0</v>
      </c>
      <c r="AW254" s="106">
        <v>0</v>
      </c>
      <c r="AX254" s="106">
        <v>0</v>
      </c>
      <c r="AY254" s="106">
        <v>0</v>
      </c>
    </row>
    <row r="255" spans="1:51">
      <c r="A255" s="105"/>
      <c r="B255" s="126">
        <v>47</v>
      </c>
      <c r="C255" s="102"/>
      <c r="D255" s="106">
        <v>0</v>
      </c>
      <c r="E255" s="106">
        <v>0</v>
      </c>
      <c r="F255" s="106">
        <v>0</v>
      </c>
      <c r="G255" s="106">
        <v>0</v>
      </c>
      <c r="H255" s="106">
        <v>0</v>
      </c>
      <c r="I255" s="106">
        <v>0</v>
      </c>
      <c r="J255" s="106">
        <v>0</v>
      </c>
      <c r="K255" s="106">
        <v>0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6">
        <v>0</v>
      </c>
      <c r="AT255" s="106">
        <v>0</v>
      </c>
      <c r="AU255" s="106">
        <v>0</v>
      </c>
      <c r="AV255" s="106">
        <v>0</v>
      </c>
      <c r="AW255" s="106">
        <v>0</v>
      </c>
      <c r="AX255" s="106">
        <v>0</v>
      </c>
      <c r="AY255" s="106">
        <v>0</v>
      </c>
    </row>
    <row r="256" spans="1:51">
      <c r="A256" s="124"/>
      <c r="B256" s="125">
        <v>48</v>
      </c>
      <c r="C256" s="110"/>
      <c r="D256" s="121">
        <v>0</v>
      </c>
      <c r="E256" s="121">
        <v>0</v>
      </c>
      <c r="F256" s="121">
        <v>0</v>
      </c>
      <c r="G256" s="121">
        <v>0</v>
      </c>
      <c r="H256" s="121">
        <v>0</v>
      </c>
      <c r="I256" s="121">
        <v>0</v>
      </c>
      <c r="J256" s="121">
        <v>0</v>
      </c>
      <c r="K256" s="121">
        <v>0</v>
      </c>
      <c r="L256" s="121">
        <v>0</v>
      </c>
      <c r="M256" s="121">
        <v>0</v>
      </c>
      <c r="N256" s="121">
        <v>0</v>
      </c>
      <c r="O256" s="121">
        <v>0</v>
      </c>
      <c r="P256" s="121">
        <v>0</v>
      </c>
      <c r="Q256" s="121">
        <v>0</v>
      </c>
      <c r="R256" s="121">
        <v>0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>
        <v>0</v>
      </c>
      <c r="AH256" s="121">
        <v>0</v>
      </c>
      <c r="AI256" s="121">
        <v>0</v>
      </c>
      <c r="AJ256" s="121">
        <v>0</v>
      </c>
      <c r="AK256" s="121">
        <v>0</v>
      </c>
      <c r="AL256" s="121">
        <v>0</v>
      </c>
      <c r="AM256" s="121">
        <v>0</v>
      </c>
      <c r="AN256" s="121">
        <v>0</v>
      </c>
      <c r="AO256" s="121">
        <v>0</v>
      </c>
      <c r="AP256" s="121">
        <v>0</v>
      </c>
      <c r="AQ256" s="121">
        <v>0</v>
      </c>
      <c r="AR256" s="121">
        <v>0</v>
      </c>
      <c r="AS256" s="121">
        <v>0</v>
      </c>
      <c r="AT256" s="121">
        <v>0</v>
      </c>
      <c r="AU256" s="121">
        <v>0</v>
      </c>
      <c r="AV256" s="121">
        <v>0</v>
      </c>
      <c r="AW256" s="121">
        <v>0</v>
      </c>
      <c r="AX256" s="121">
        <v>0</v>
      </c>
      <c r="AY256" s="121">
        <v>0</v>
      </c>
    </row>
    <row r="258" spans="1:52">
      <c r="A258" s="98" t="s">
        <v>300</v>
      </c>
    </row>
    <row r="259" spans="1:52">
      <c r="A259" s="133" t="s">
        <v>124</v>
      </c>
      <c r="B259" s="134">
        <v>650</v>
      </c>
      <c r="C259" s="120" t="s">
        <v>292</v>
      </c>
      <c r="D259" s="120">
        <f>E$14*$B$259</f>
        <v>0</v>
      </c>
      <c r="E259" s="120">
        <f t="shared" ref="E259:AX259" si="5">F$14*$B$259</f>
        <v>0</v>
      </c>
      <c r="F259" s="120">
        <f t="shared" si="5"/>
        <v>37911.166559691919</v>
      </c>
      <c r="G259" s="120">
        <f t="shared" si="5"/>
        <v>80164.096858151475</v>
      </c>
      <c r="H259" s="120">
        <f t="shared" si="5"/>
        <v>248995.14361162722</v>
      </c>
      <c r="I259" s="120">
        <f t="shared" si="5"/>
        <v>232096.00922786616</v>
      </c>
      <c r="J259" s="120">
        <f t="shared" si="5"/>
        <v>216142.09354004252</v>
      </c>
      <c r="K259" s="120">
        <f t="shared" si="5"/>
        <v>114901.16568103431</v>
      </c>
      <c r="L259" s="120">
        <f t="shared" si="5"/>
        <v>228823.9327969022</v>
      </c>
      <c r="M259" s="120">
        <f t="shared" si="5"/>
        <v>137258.75726158178</v>
      </c>
      <c r="N259" s="120">
        <f t="shared" si="5"/>
        <v>257731.93758310718</v>
      </c>
      <c r="O259" s="120">
        <f t="shared" si="5"/>
        <v>235506.81211388978</v>
      </c>
      <c r="P259" s="120">
        <f t="shared" si="5"/>
        <v>161356.772908157</v>
      </c>
      <c r="Q259" s="120">
        <f t="shared" si="5"/>
        <v>127967.20259914607</v>
      </c>
      <c r="R259" s="120">
        <f t="shared" si="5"/>
        <v>237847.14531639684</v>
      </c>
      <c r="S259" s="120">
        <f t="shared" si="5"/>
        <v>219722.53630332756</v>
      </c>
      <c r="T259" s="120">
        <f t="shared" si="5"/>
        <v>186289.79509100228</v>
      </c>
      <c r="U259" s="120">
        <f t="shared" si="5"/>
        <v>160692.89641818081</v>
      </c>
      <c r="V259" s="120">
        <f t="shared" si="5"/>
        <v>86839.712762663985</v>
      </c>
      <c r="W259" s="120">
        <f t="shared" si="5"/>
        <v>176383.75276636714</v>
      </c>
      <c r="X259" s="120">
        <f t="shared" si="5"/>
        <v>64184.31043330532</v>
      </c>
      <c r="Y259" s="120">
        <f t="shared" si="5"/>
        <v>143575.71480331369</v>
      </c>
      <c r="Z259" s="120">
        <f t="shared" si="5"/>
        <v>255231.27815119029</v>
      </c>
      <c r="AA259" s="120">
        <f t="shared" si="5"/>
        <v>175483.52069494358</v>
      </c>
      <c r="AB259" s="120">
        <f t="shared" si="5"/>
        <v>234177.99172009336</v>
      </c>
      <c r="AC259" s="120">
        <f t="shared" si="5"/>
        <v>232084.2626443734</v>
      </c>
      <c r="AD259" s="120">
        <f t="shared" si="5"/>
        <v>264272.23541075329</v>
      </c>
      <c r="AE259" s="120">
        <f t="shared" si="5"/>
        <v>275463.59572783537</v>
      </c>
      <c r="AF259" s="120">
        <f t="shared" si="5"/>
        <v>307459.01856917667</v>
      </c>
      <c r="AG259" s="120">
        <f t="shared" si="5"/>
        <v>249889.73143873172</v>
      </c>
      <c r="AH259" s="120">
        <f t="shared" si="5"/>
        <v>241067.39700711219</v>
      </c>
      <c r="AI259" s="120">
        <f t="shared" si="5"/>
        <v>234891.7629049785</v>
      </c>
      <c r="AJ259" s="120">
        <f t="shared" si="5"/>
        <v>319445.04153348488</v>
      </c>
      <c r="AK259" s="120">
        <f t="shared" si="5"/>
        <v>287026.11407343944</v>
      </c>
      <c r="AL259" s="120">
        <f t="shared" si="5"/>
        <v>197489.44641109955</v>
      </c>
      <c r="AM259" s="120">
        <f t="shared" si="5"/>
        <v>190587.25525413681</v>
      </c>
      <c r="AN259" s="120">
        <f t="shared" si="5"/>
        <v>190063.55117789574</v>
      </c>
      <c r="AO259" s="120">
        <f t="shared" si="5"/>
        <v>200058.32149846794</v>
      </c>
      <c r="AP259" s="120">
        <f t="shared" si="5"/>
        <v>133624.10410861947</v>
      </c>
      <c r="AQ259" s="120">
        <f t="shared" si="5"/>
        <v>111630.29131634171</v>
      </c>
      <c r="AR259" s="120">
        <f t="shared" si="5"/>
        <v>156895.70548113107</v>
      </c>
      <c r="AS259" s="120">
        <f t="shared" si="5"/>
        <v>93842.264422453663</v>
      </c>
      <c r="AT259" s="120">
        <f t="shared" si="5"/>
        <v>33964.612500000003</v>
      </c>
      <c r="AU259" s="120">
        <f t="shared" si="5"/>
        <v>8712.1124999999975</v>
      </c>
      <c r="AV259" s="120">
        <f t="shared" si="5"/>
        <v>47555.41723363287</v>
      </c>
      <c r="AW259" s="120">
        <f t="shared" si="5"/>
        <v>95847.82021575846</v>
      </c>
      <c r="AX259" s="120">
        <f t="shared" si="5"/>
        <v>232688.30797416292</v>
      </c>
      <c r="AY259" s="120">
        <f>AZ$14*$B$259</f>
        <v>271016.52226183825</v>
      </c>
      <c r="AZ259" s="135">
        <f>SUM($D259:$AY259)</f>
        <v>8394858.6368674058</v>
      </c>
    </row>
    <row r="260" spans="1:52">
      <c r="A260" s="136" t="s">
        <v>301</v>
      </c>
      <c r="B260" s="110">
        <v>60</v>
      </c>
      <c r="C260" s="121" t="s">
        <v>292</v>
      </c>
      <c r="D260" s="121">
        <f>(D$175-D$176+D$177-D$178+D$179-D$180+D$181-D$182)*$B$260</f>
        <v>145440</v>
      </c>
      <c r="E260" s="121">
        <f t="shared" ref="E260:AY260" si="6">(E$175-E$176+E$177-E$178+E$179-E$180+E$181-E$182)*$B$260</f>
        <v>290100</v>
      </c>
      <c r="F260" s="121">
        <f t="shared" si="6"/>
        <v>436156.99961437384</v>
      </c>
      <c r="G260" s="121">
        <f t="shared" si="6"/>
        <v>617309.42225423071</v>
      </c>
      <c r="H260" s="121">
        <f t="shared" si="6"/>
        <v>771869.4803435168</v>
      </c>
      <c r="I260" s="121">
        <f t="shared" si="6"/>
        <v>810002.17146297393</v>
      </c>
      <c r="J260" s="121">
        <f t="shared" si="6"/>
        <v>859360.90482493362</v>
      </c>
      <c r="K260" s="121">
        <f t="shared" si="6"/>
        <v>820221.30393750849</v>
      </c>
      <c r="L260" s="121">
        <f t="shared" si="6"/>
        <v>935415.96377279435</v>
      </c>
      <c r="M260" s="121">
        <f t="shared" si="6"/>
        <v>908798.43382220867</v>
      </c>
      <c r="N260" s="121">
        <f t="shared" si="6"/>
        <v>1024103.0544965815</v>
      </c>
      <c r="O260" s="121">
        <f t="shared" si="6"/>
        <v>1062424.6134918355</v>
      </c>
      <c r="P260" s="121">
        <f t="shared" si="6"/>
        <v>1035838.1556224882</v>
      </c>
      <c r="Q260" s="121">
        <f t="shared" si="6"/>
        <v>1036731.77702043</v>
      </c>
      <c r="R260" s="121">
        <f t="shared" si="6"/>
        <v>1132277.9542471776</v>
      </c>
      <c r="S260" s="121">
        <f t="shared" si="6"/>
        <v>1138926.7859320892</v>
      </c>
      <c r="T260" s="121">
        <f t="shared" si="6"/>
        <v>1107799.0588898903</v>
      </c>
      <c r="U260" s="121">
        <f t="shared" si="6"/>
        <v>1101360.9080544417</v>
      </c>
      <c r="V260" s="121">
        <f t="shared" si="6"/>
        <v>1051520.8964351604</v>
      </c>
      <c r="W260" s="121">
        <f t="shared" si="6"/>
        <v>1110087.2977948398</v>
      </c>
      <c r="X260" s="121">
        <f t="shared" si="6"/>
        <v>1090942.8776146069</v>
      </c>
      <c r="Y260" s="121">
        <f t="shared" si="6"/>
        <v>1110292.9527154248</v>
      </c>
      <c r="Z260" s="121">
        <f t="shared" si="6"/>
        <v>1175196.6411904262</v>
      </c>
      <c r="AA260" s="121">
        <f t="shared" si="6"/>
        <v>1114475.2226479256</v>
      </c>
      <c r="AB260" s="121">
        <f t="shared" si="6"/>
        <v>1152869.4514763735</v>
      </c>
      <c r="AC260" s="121">
        <f t="shared" si="6"/>
        <v>1148574.8987756702</v>
      </c>
      <c r="AD260" s="121">
        <f t="shared" si="6"/>
        <v>1169390.8812895434</v>
      </c>
      <c r="AE260" s="121">
        <f t="shared" si="6"/>
        <v>1183497.6626448897</v>
      </c>
      <c r="AF260" s="121">
        <f t="shared" si="6"/>
        <v>1183676.4189979965</v>
      </c>
      <c r="AG260" s="121">
        <f t="shared" si="6"/>
        <v>1151037.687040807</v>
      </c>
      <c r="AH260" s="121">
        <f t="shared" si="6"/>
        <v>1148984.2363729563</v>
      </c>
      <c r="AI260" s="121">
        <f t="shared" si="6"/>
        <v>1143326.4749054611</v>
      </c>
      <c r="AJ260" s="121">
        <f t="shared" si="6"/>
        <v>1204708.6668782141</v>
      </c>
      <c r="AK260" s="121">
        <f t="shared" si="6"/>
        <v>1211793.3632591416</v>
      </c>
      <c r="AL260" s="121">
        <f t="shared" si="6"/>
        <v>1143612.8864279729</v>
      </c>
      <c r="AM260" s="121">
        <f t="shared" si="6"/>
        <v>1126082.1917655386</v>
      </c>
      <c r="AN260" s="121">
        <f t="shared" si="6"/>
        <v>1097454.1574675986</v>
      </c>
      <c r="AO260" s="121">
        <f t="shared" si="6"/>
        <v>1084696.6661108297</v>
      </c>
      <c r="AP260" s="121">
        <f t="shared" si="6"/>
        <v>1030066.3054083542</v>
      </c>
      <c r="AQ260" s="121">
        <f t="shared" si="6"/>
        <v>976443.68351225671</v>
      </c>
      <c r="AR260" s="121">
        <f t="shared" si="6"/>
        <v>993843.19747171307</v>
      </c>
      <c r="AS260" s="121">
        <f t="shared" si="6"/>
        <v>995390.56174582802</v>
      </c>
      <c r="AT260" s="121">
        <f t="shared" si="6"/>
        <v>945522.16174582811</v>
      </c>
      <c r="AU260" s="121">
        <f t="shared" si="6"/>
        <v>917124.16174582799</v>
      </c>
      <c r="AV260" s="121">
        <f t="shared" si="6"/>
        <v>919575.86873529223</v>
      </c>
      <c r="AW260" s="121">
        <f t="shared" si="6"/>
        <v>913532.1041994167</v>
      </c>
      <c r="AX260" s="121">
        <f t="shared" si="6"/>
        <v>997585.21915748878</v>
      </c>
      <c r="AY260" s="121">
        <f t="shared" si="6"/>
        <v>1021449.7101463184</v>
      </c>
      <c r="AZ260" s="137">
        <f>SUM($D260:$AY260)</f>
        <v>47746891.493467167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96" customWidth="1"/>
    <col min="2" max="2" width="12.6640625" style="96" customWidth="1"/>
    <col min="3" max="16384" width="8.83203125" style="96"/>
  </cols>
  <sheetData>
    <row r="1" spans="1:54">
      <c r="A1" s="98" t="s">
        <v>283</v>
      </c>
    </row>
    <row r="2" spans="1:54">
      <c r="A2" s="96" t="s">
        <v>284</v>
      </c>
      <c r="B2" s="103" t="s">
        <v>59</v>
      </c>
    </row>
    <row r="3" spans="1:54">
      <c r="A3" s="96" t="s">
        <v>285</v>
      </c>
      <c r="B3" s="104">
        <v>51000</v>
      </c>
      <c r="C3" s="105"/>
    </row>
    <row r="4" spans="1:54">
      <c r="B4" s="106"/>
      <c r="C4" s="106"/>
    </row>
    <row r="5" spans="1:54">
      <c r="C5" s="107" t="s">
        <v>286</v>
      </c>
    </row>
    <row r="6" spans="1:54">
      <c r="C6" s="108">
        <v>0</v>
      </c>
      <c r="D6" s="108">
        <v>1</v>
      </c>
      <c r="E6" s="108">
        <v>2</v>
      </c>
      <c r="F6" s="108">
        <v>3</v>
      </c>
      <c r="G6" s="108">
        <v>4</v>
      </c>
      <c r="H6" s="108">
        <v>5</v>
      </c>
      <c r="I6" s="108">
        <v>6</v>
      </c>
      <c r="J6" s="108">
        <v>7</v>
      </c>
      <c r="K6" s="108">
        <v>8</v>
      </c>
      <c r="L6" s="108">
        <v>9</v>
      </c>
      <c r="M6" s="108">
        <v>10</v>
      </c>
      <c r="N6" s="108">
        <v>11</v>
      </c>
      <c r="O6" s="108">
        <v>12</v>
      </c>
      <c r="P6" s="108">
        <v>13</v>
      </c>
      <c r="Q6" s="108">
        <v>14</v>
      </c>
      <c r="R6" s="108">
        <v>15</v>
      </c>
      <c r="S6" s="108">
        <v>16</v>
      </c>
      <c r="T6" s="108">
        <v>17</v>
      </c>
      <c r="U6" s="108">
        <v>18</v>
      </c>
      <c r="V6" s="108">
        <v>19</v>
      </c>
      <c r="W6" s="108">
        <v>20</v>
      </c>
      <c r="X6" s="108">
        <v>21</v>
      </c>
      <c r="Y6" s="108">
        <v>22</v>
      </c>
      <c r="Z6" s="108">
        <v>23</v>
      </c>
      <c r="AA6" s="108">
        <v>24</v>
      </c>
      <c r="AB6" s="108">
        <v>25</v>
      </c>
      <c r="AC6" s="108">
        <v>26</v>
      </c>
      <c r="AD6" s="108">
        <v>27</v>
      </c>
      <c r="AE6" s="108">
        <v>28</v>
      </c>
      <c r="AF6" s="108">
        <v>29</v>
      </c>
      <c r="AG6" s="108">
        <v>30</v>
      </c>
      <c r="AH6" s="108">
        <v>31</v>
      </c>
      <c r="AI6" s="108">
        <v>32</v>
      </c>
      <c r="AJ6" s="108">
        <v>33</v>
      </c>
      <c r="AK6" s="108">
        <v>34</v>
      </c>
      <c r="AL6" s="108">
        <v>35</v>
      </c>
      <c r="AM6" s="108">
        <v>36</v>
      </c>
      <c r="AN6" s="108">
        <v>37</v>
      </c>
      <c r="AO6" s="108">
        <v>38</v>
      </c>
      <c r="AP6" s="108">
        <v>39</v>
      </c>
      <c r="AQ6" s="108">
        <v>40</v>
      </c>
      <c r="AR6" s="108">
        <v>41</v>
      </c>
      <c r="AS6" s="108">
        <v>42</v>
      </c>
      <c r="AT6" s="108">
        <v>43</v>
      </c>
      <c r="AU6" s="108">
        <v>44</v>
      </c>
      <c r="AV6" s="108">
        <v>45</v>
      </c>
      <c r="AW6" s="108">
        <v>46</v>
      </c>
      <c r="AX6" s="108">
        <v>47</v>
      </c>
      <c r="AY6" s="108">
        <v>48</v>
      </c>
    </row>
    <row r="7" spans="1:54">
      <c r="B7" s="106"/>
      <c r="C7" s="109" t="s">
        <v>287</v>
      </c>
      <c r="D7" s="108" t="s">
        <v>288</v>
      </c>
      <c r="E7" s="108" t="s">
        <v>288</v>
      </c>
      <c r="F7" s="108" t="s">
        <v>288</v>
      </c>
      <c r="G7" s="108" t="s">
        <v>288</v>
      </c>
      <c r="H7" s="108" t="s">
        <v>288</v>
      </c>
      <c r="I7" s="108" t="s">
        <v>288</v>
      </c>
      <c r="J7" s="108" t="s">
        <v>288</v>
      </c>
      <c r="K7" s="108" t="s">
        <v>288</v>
      </c>
      <c r="L7" s="108" t="s">
        <v>288</v>
      </c>
      <c r="M7" s="108" t="s">
        <v>288</v>
      </c>
      <c r="N7" s="108" t="s">
        <v>288</v>
      </c>
      <c r="O7" s="108" t="s">
        <v>288</v>
      </c>
      <c r="P7" s="108" t="s">
        <v>288</v>
      </c>
      <c r="Q7" s="108" t="s">
        <v>288</v>
      </c>
      <c r="R7" s="108" t="s">
        <v>288</v>
      </c>
      <c r="S7" s="108" t="s">
        <v>288</v>
      </c>
      <c r="T7" s="108" t="s">
        <v>288</v>
      </c>
      <c r="U7" s="108" t="s">
        <v>288</v>
      </c>
      <c r="V7" s="108" t="s">
        <v>288</v>
      </c>
      <c r="W7" s="108" t="s">
        <v>288</v>
      </c>
      <c r="X7" s="108" t="s">
        <v>288</v>
      </c>
      <c r="Y7" s="108" t="s">
        <v>288</v>
      </c>
      <c r="Z7" s="108" t="s">
        <v>288</v>
      </c>
      <c r="AA7" s="108" t="s">
        <v>288</v>
      </c>
      <c r="AB7" s="108" t="s">
        <v>288</v>
      </c>
      <c r="AC7" s="108" t="s">
        <v>288</v>
      </c>
      <c r="AD7" s="108" t="s">
        <v>288</v>
      </c>
      <c r="AE7" s="108" t="s">
        <v>288</v>
      </c>
      <c r="AF7" s="108" t="s">
        <v>288</v>
      </c>
      <c r="AG7" s="108" t="s">
        <v>288</v>
      </c>
      <c r="AH7" s="108" t="s">
        <v>288</v>
      </c>
      <c r="AI7" s="108" t="s">
        <v>288</v>
      </c>
      <c r="AJ7" s="108" t="s">
        <v>288</v>
      </c>
      <c r="AK7" s="108" t="s">
        <v>288</v>
      </c>
      <c r="AL7" s="108" t="s">
        <v>288</v>
      </c>
      <c r="AM7" s="108" t="s">
        <v>288</v>
      </c>
      <c r="AN7" s="108" t="s">
        <v>288</v>
      </c>
      <c r="AO7" s="108" t="s">
        <v>288</v>
      </c>
      <c r="AP7" s="108" t="s">
        <v>288</v>
      </c>
      <c r="AQ7" s="108" t="s">
        <v>288</v>
      </c>
      <c r="AR7" s="108" t="s">
        <v>288</v>
      </c>
      <c r="AS7" s="108" t="s">
        <v>288</v>
      </c>
      <c r="AT7" s="108" t="s">
        <v>288</v>
      </c>
      <c r="AU7" s="108" t="s">
        <v>288</v>
      </c>
      <c r="AV7" s="108" t="s">
        <v>288</v>
      </c>
      <c r="AW7" s="108" t="s">
        <v>288</v>
      </c>
      <c r="AX7" s="108" t="s">
        <v>288</v>
      </c>
      <c r="AY7" s="107" t="s">
        <v>289</v>
      </c>
      <c r="AZ7" s="107" t="s">
        <v>290</v>
      </c>
    </row>
    <row r="8" spans="1:54">
      <c r="A8" s="98" t="s">
        <v>291</v>
      </c>
      <c r="B8" s="110"/>
      <c r="AY8" s="106"/>
    </row>
    <row r="9" spans="1:54">
      <c r="A9" s="111" t="s">
        <v>125</v>
      </c>
      <c r="B9" s="112">
        <v>1</v>
      </c>
      <c r="C9" s="113" t="s">
        <v>292</v>
      </c>
      <c r="D9" s="113">
        <v>2538</v>
      </c>
      <c r="E9" s="113">
        <v>2538</v>
      </c>
      <c r="F9" s="113">
        <v>2398.8581985365258</v>
      </c>
      <c r="G9" s="113">
        <v>2538</v>
      </c>
      <c r="H9" s="113">
        <v>2538</v>
      </c>
      <c r="I9" s="113">
        <v>2538</v>
      </c>
      <c r="J9" s="113">
        <v>2538</v>
      </c>
      <c r="K9" s="113">
        <v>2538</v>
      </c>
      <c r="L9" s="113">
        <v>2538</v>
      </c>
      <c r="M9" s="113">
        <v>2538</v>
      </c>
      <c r="N9" s="113">
        <v>2538</v>
      </c>
      <c r="O9" s="113">
        <v>2538</v>
      </c>
      <c r="P9" s="113">
        <v>2538</v>
      </c>
      <c r="Q9" s="113">
        <v>2538</v>
      </c>
      <c r="R9" s="113">
        <v>2538</v>
      </c>
      <c r="S9" s="113">
        <v>2479.8363163501936</v>
      </c>
      <c r="T9" s="113">
        <v>2480.5981963367935</v>
      </c>
      <c r="U9" s="113">
        <v>2538</v>
      </c>
      <c r="V9" s="113">
        <v>2538</v>
      </c>
      <c r="W9" s="113">
        <v>2538</v>
      </c>
      <c r="X9" s="113">
        <v>2538</v>
      </c>
      <c r="Y9" s="113">
        <v>2538</v>
      </c>
      <c r="Z9" s="113">
        <v>2538</v>
      </c>
      <c r="AA9" s="113">
        <v>2538</v>
      </c>
      <c r="AB9" s="113">
        <v>2538</v>
      </c>
      <c r="AC9" s="113">
        <v>2538</v>
      </c>
      <c r="AD9" s="113">
        <v>2538</v>
      </c>
      <c r="AE9" s="113">
        <v>2538</v>
      </c>
      <c r="AF9" s="113">
        <v>2538</v>
      </c>
      <c r="AG9" s="113">
        <v>2538</v>
      </c>
      <c r="AH9" s="113">
        <v>2538</v>
      </c>
      <c r="AI9" s="113">
        <v>2538</v>
      </c>
      <c r="AJ9" s="113">
        <v>2538</v>
      </c>
      <c r="AK9" s="113">
        <v>2538</v>
      </c>
      <c r="AL9" s="113">
        <v>2538</v>
      </c>
      <c r="AM9" s="113">
        <v>2538</v>
      </c>
      <c r="AN9" s="113">
        <v>2419.2348964555017</v>
      </c>
      <c r="AO9" s="113">
        <v>2419.7937137778081</v>
      </c>
      <c r="AP9" s="113">
        <v>2538</v>
      </c>
      <c r="AQ9" s="113">
        <v>2538</v>
      </c>
      <c r="AR9" s="113">
        <v>2538</v>
      </c>
      <c r="AS9" s="113">
        <v>2538</v>
      </c>
      <c r="AT9" s="113">
        <v>2538</v>
      </c>
      <c r="AU9" s="113">
        <v>2538</v>
      </c>
      <c r="AV9" s="113">
        <v>2538</v>
      </c>
      <c r="AW9" s="113">
        <v>2538</v>
      </c>
      <c r="AX9" s="113">
        <v>2538</v>
      </c>
      <c r="AY9" s="113">
        <v>2538</v>
      </c>
    </row>
    <row r="10" spans="1:54">
      <c r="A10" s="114" t="s">
        <v>133</v>
      </c>
      <c r="B10" s="115">
        <v>1</v>
      </c>
      <c r="C10" s="102" t="s">
        <v>292</v>
      </c>
      <c r="E10" s="96">
        <v>0</v>
      </c>
      <c r="F10" s="96">
        <v>961.58476658476638</v>
      </c>
      <c r="G10" s="96">
        <v>211.20847665847668</v>
      </c>
      <c r="H10" s="96">
        <v>1096.1347665847666</v>
      </c>
      <c r="I10" s="96">
        <v>1610.5208108108109</v>
      </c>
      <c r="J10" s="96">
        <v>1729.2600000000002</v>
      </c>
      <c r="K10" s="96">
        <v>134.55000000000001</v>
      </c>
      <c r="L10" s="96">
        <v>1594.71</v>
      </c>
      <c r="M10" s="96">
        <v>1610.9184766584767</v>
      </c>
      <c r="N10" s="96">
        <v>1594.71</v>
      </c>
      <c r="O10" s="96">
        <v>1610.9184766584767</v>
      </c>
      <c r="P10" s="96">
        <v>1729.2600000000002</v>
      </c>
      <c r="Q10" s="96">
        <v>1610.9184766584767</v>
      </c>
      <c r="R10" s="96">
        <v>1729.2600000000002</v>
      </c>
      <c r="S10" s="96">
        <v>211.20847665847668</v>
      </c>
      <c r="T10" s="96">
        <v>766.58476658476638</v>
      </c>
      <c r="U10" s="96">
        <v>1729.2600000000002</v>
      </c>
      <c r="V10" s="96">
        <v>1610.9184766584767</v>
      </c>
      <c r="W10" s="96">
        <v>1729.2600000000002</v>
      </c>
      <c r="X10" s="96">
        <v>843.24324324324311</v>
      </c>
      <c r="Y10" s="96">
        <v>329.55000000000007</v>
      </c>
      <c r="Z10" s="96">
        <v>1476.3684766584768</v>
      </c>
      <c r="AA10" s="96">
        <v>1729.2600000000002</v>
      </c>
      <c r="AB10" s="96">
        <v>1610.9184766584767</v>
      </c>
      <c r="AC10" s="96">
        <v>1729.2600000000002</v>
      </c>
      <c r="AD10" s="96">
        <v>1610.9184766584767</v>
      </c>
      <c r="AE10" s="96">
        <v>1728.8623341523344</v>
      </c>
      <c r="AF10" s="96">
        <v>1610.9184766584767</v>
      </c>
      <c r="AG10" s="96">
        <v>1533.8623341523341</v>
      </c>
      <c r="AH10" s="96">
        <v>1096.1347665847666</v>
      </c>
      <c r="AI10" s="96">
        <v>211.20847665847668</v>
      </c>
      <c r="AJ10" s="96">
        <v>1729.2600000000002</v>
      </c>
      <c r="AK10" s="96">
        <v>211.20847665847668</v>
      </c>
      <c r="AL10" s="96">
        <v>1096.1347665847666</v>
      </c>
      <c r="AM10" s="96">
        <v>210.81081081081084</v>
      </c>
      <c r="AN10" s="96">
        <v>961.58476658476638</v>
      </c>
      <c r="AO10" s="96">
        <v>211.20847665847668</v>
      </c>
      <c r="AP10" s="96">
        <v>1096.1347665847666</v>
      </c>
      <c r="AQ10" s="96">
        <v>1610.9184766584767</v>
      </c>
      <c r="AR10" s="96">
        <v>1729.2600000000002</v>
      </c>
      <c r="AS10" s="96">
        <v>211.20847665847668</v>
      </c>
      <c r="AT10" s="96">
        <v>329.55000000000007</v>
      </c>
      <c r="AU10" s="96">
        <v>211.20847665847668</v>
      </c>
      <c r="AV10" s="96">
        <v>1594.71</v>
      </c>
      <c r="AW10" s="96">
        <v>1610.5208108108109</v>
      </c>
      <c r="AX10" s="96">
        <v>1096.1347665847666</v>
      </c>
      <c r="AY10" s="96">
        <v>210.81081081081084</v>
      </c>
      <c r="AZ10" s="96">
        <v>1096.1347665847666</v>
      </c>
    </row>
    <row r="11" spans="1:54">
      <c r="B11" s="115">
        <v>2</v>
      </c>
      <c r="C11" s="102" t="s">
        <v>292</v>
      </c>
      <c r="F11" s="96">
        <v>0</v>
      </c>
      <c r="G11" s="96">
        <v>633.12523341523365</v>
      </c>
      <c r="H11" s="96">
        <v>1518.0515233415233</v>
      </c>
      <c r="I11" s="96">
        <v>633.12523341523365</v>
      </c>
      <c r="J11" s="96">
        <v>0.39766584766584856</v>
      </c>
      <c r="L11" s="96">
        <v>1399.71</v>
      </c>
      <c r="M11" s="96">
        <v>134.55000000000001</v>
      </c>
      <c r="O11" s="96">
        <v>134.55000000000001</v>
      </c>
      <c r="P11" s="96">
        <v>118.34152334152333</v>
      </c>
      <c r="Q11" s="96">
        <v>0</v>
      </c>
      <c r="S11" s="96">
        <v>0</v>
      </c>
      <c r="T11" s="96">
        <v>1399.71</v>
      </c>
      <c r="U11" s="96">
        <v>767.67523341523361</v>
      </c>
      <c r="W11" s="96">
        <v>118.34152334152333</v>
      </c>
      <c r="Y11" s="96">
        <v>886.01675675675699</v>
      </c>
      <c r="Z11" s="96">
        <v>1399.71</v>
      </c>
      <c r="AA11" s="96">
        <v>252.89152334152334</v>
      </c>
      <c r="AB11" s="96">
        <v>0</v>
      </c>
      <c r="AD11" s="96">
        <v>0</v>
      </c>
      <c r="AE11" s="96">
        <v>118.34152334152333</v>
      </c>
      <c r="AG11" s="96">
        <v>118.34152334152333</v>
      </c>
      <c r="AH11" s="96">
        <v>0.39766584766584856</v>
      </c>
      <c r="AI11" s="96">
        <v>633.12523341523365</v>
      </c>
      <c r="AJ11" s="96">
        <v>1518.0515233415233</v>
      </c>
      <c r="AK11" s="96">
        <v>0</v>
      </c>
      <c r="AL11" s="96">
        <v>1399.71</v>
      </c>
      <c r="AM11" s="96">
        <v>633.12523341523365</v>
      </c>
      <c r="AN11" s="96">
        <v>0.39766584766584856</v>
      </c>
      <c r="AO11" s="96">
        <v>134.55000000000001</v>
      </c>
      <c r="AP11" s="96">
        <v>1399.71</v>
      </c>
      <c r="AQ11" s="96">
        <v>633.12523341523365</v>
      </c>
      <c r="AR11" s="96">
        <v>118.34152334152333</v>
      </c>
      <c r="AS11" s="96">
        <v>0</v>
      </c>
      <c r="AU11" s="96">
        <v>0</v>
      </c>
      <c r="AW11" s="96">
        <v>134.55000000000001</v>
      </c>
      <c r="AX11" s="96">
        <v>0.39766584766584856</v>
      </c>
      <c r="AY11" s="96">
        <v>633.12523341523365</v>
      </c>
      <c r="AZ11" s="96">
        <v>1400.1076658476659</v>
      </c>
      <c r="BA11" s="96">
        <v>0</v>
      </c>
    </row>
    <row r="12" spans="1:54">
      <c r="B12" s="116">
        <v>3</v>
      </c>
      <c r="C12" s="102" t="s">
        <v>292</v>
      </c>
      <c r="G12" s="96">
        <v>0</v>
      </c>
      <c r="K12" s="96">
        <v>118.34152334152333</v>
      </c>
      <c r="L12" s="96">
        <v>0</v>
      </c>
      <c r="O12" s="96">
        <v>118.34152334152333</v>
      </c>
      <c r="U12" s="96">
        <v>118.34152334152333</v>
      </c>
      <c r="V12" s="96">
        <v>0</v>
      </c>
      <c r="W12" s="96">
        <v>0</v>
      </c>
      <c r="Y12" s="96">
        <v>0</v>
      </c>
      <c r="AA12" s="96">
        <v>0</v>
      </c>
      <c r="AG12" s="96">
        <v>0.39766584766584856</v>
      </c>
      <c r="AM12" s="96">
        <v>118.34152334152333</v>
      </c>
      <c r="AO12" s="96">
        <v>118.34152334152333</v>
      </c>
      <c r="AP12" s="96">
        <v>633.12523341523365</v>
      </c>
      <c r="AQ12" s="96">
        <v>118.34152334152333</v>
      </c>
      <c r="AR12" s="96">
        <v>0</v>
      </c>
      <c r="AU12" s="96">
        <v>118.34152334152333</v>
      </c>
      <c r="AV12" s="96">
        <v>0</v>
      </c>
      <c r="AW12" s="96">
        <v>118.34152334152333</v>
      </c>
      <c r="AY12" s="96">
        <v>118.34152334152333</v>
      </c>
      <c r="BB12" s="96">
        <v>633.12523341523365</v>
      </c>
    </row>
    <row r="13" spans="1:54">
      <c r="B13" s="116">
        <v>4</v>
      </c>
      <c r="C13" s="102" t="s">
        <v>292</v>
      </c>
      <c r="Q13" s="96">
        <v>0</v>
      </c>
      <c r="T13" s="96">
        <v>118.34152334152333</v>
      </c>
      <c r="AE13" s="96">
        <v>118.34152334152333</v>
      </c>
      <c r="AH13" s="96">
        <v>0</v>
      </c>
      <c r="AY13" s="96">
        <v>0</v>
      </c>
      <c r="BB13" s="96">
        <v>118.34152334152333</v>
      </c>
    </row>
    <row r="14" spans="1:54">
      <c r="A14" s="111" t="s">
        <v>134</v>
      </c>
      <c r="B14" s="117">
        <v>1</v>
      </c>
      <c r="C14" s="113" t="s">
        <v>292</v>
      </c>
      <c r="D14" s="113"/>
      <c r="E14" s="113">
        <f t="shared" ref="E14:AZ14" si="0">D$172*SUM(D$122:D$169)</f>
        <v>0</v>
      </c>
      <c r="F14" s="113">
        <f t="shared" si="0"/>
        <v>0</v>
      </c>
      <c r="G14" s="113">
        <f t="shared" si="0"/>
        <v>163.09957002456989</v>
      </c>
      <c r="H14" s="113">
        <f t="shared" si="0"/>
        <v>206.38168599508606</v>
      </c>
      <c r="I14" s="113">
        <f t="shared" si="0"/>
        <v>508.84783922172397</v>
      </c>
      <c r="J14" s="113">
        <f t="shared" si="0"/>
        <v>487.14214942557703</v>
      </c>
      <c r="K14" s="113">
        <f t="shared" si="0"/>
        <v>397.20884319251383</v>
      </c>
      <c r="L14" s="113">
        <f t="shared" si="0"/>
        <v>73.826410701156945</v>
      </c>
      <c r="M14" s="113">
        <f t="shared" si="0"/>
        <v>507.89970000000005</v>
      </c>
      <c r="N14" s="113">
        <f t="shared" si="0"/>
        <v>518.01699682340188</v>
      </c>
      <c r="O14" s="113">
        <f t="shared" si="0"/>
        <v>450.02929044499615</v>
      </c>
      <c r="P14" s="113">
        <f t="shared" si="0"/>
        <v>413.93029616153814</v>
      </c>
      <c r="Q14" s="113">
        <f t="shared" si="0"/>
        <v>383.8810718978844</v>
      </c>
      <c r="R14" s="113">
        <f t="shared" si="0"/>
        <v>360.16008230617541</v>
      </c>
      <c r="S14" s="113">
        <f t="shared" si="0"/>
        <v>383.96768870910279</v>
      </c>
      <c r="T14" s="113">
        <f t="shared" si="0"/>
        <v>148.11302537035783</v>
      </c>
      <c r="U14" s="113">
        <f t="shared" si="0"/>
        <v>387.50946302211287</v>
      </c>
      <c r="V14" s="113">
        <f t="shared" si="0"/>
        <v>537.48517433937479</v>
      </c>
      <c r="W14" s="113">
        <f t="shared" si="0"/>
        <v>458.14273081926967</v>
      </c>
      <c r="X14" s="113">
        <f t="shared" si="0"/>
        <v>430.26619031480283</v>
      </c>
      <c r="Y14" s="113">
        <f t="shared" si="0"/>
        <v>262.37344369694819</v>
      </c>
      <c r="Z14" s="113">
        <f t="shared" si="0"/>
        <v>323.29624202484212</v>
      </c>
      <c r="AA14" s="113">
        <f t="shared" si="0"/>
        <v>634.9597979792519</v>
      </c>
      <c r="AB14" s="113">
        <f t="shared" si="0"/>
        <v>718.29038850317284</v>
      </c>
      <c r="AC14" s="113">
        <f t="shared" si="0"/>
        <v>719.63982895467791</v>
      </c>
      <c r="AD14" s="113">
        <f t="shared" si="0"/>
        <v>730.15698026827454</v>
      </c>
      <c r="AE14" s="113">
        <f t="shared" si="0"/>
        <v>722.54644319024919</v>
      </c>
      <c r="AF14" s="113">
        <f t="shared" si="0"/>
        <v>774.06924598256001</v>
      </c>
      <c r="AG14" s="113">
        <f t="shared" si="0"/>
        <v>761.38502919024904</v>
      </c>
      <c r="AH14" s="113">
        <f t="shared" si="0"/>
        <v>650.37616343071738</v>
      </c>
      <c r="AI14" s="113">
        <f t="shared" si="0"/>
        <v>486.15208467177217</v>
      </c>
      <c r="AJ14" s="113">
        <f t="shared" si="0"/>
        <v>285.00871973835888</v>
      </c>
      <c r="AK14" s="113">
        <f t="shared" si="0"/>
        <v>550.793992997543</v>
      </c>
      <c r="AL14" s="113">
        <f t="shared" si="0"/>
        <v>236.42555371066112</v>
      </c>
      <c r="AM14" s="113">
        <f t="shared" si="0"/>
        <v>423.33367002456981</v>
      </c>
      <c r="AN14" s="113">
        <f t="shared" si="0"/>
        <v>268.63678183685295</v>
      </c>
      <c r="AO14" s="113">
        <f t="shared" si="0"/>
        <v>167.42616782760024</v>
      </c>
      <c r="AP14" s="113">
        <f t="shared" si="0"/>
        <v>78.718499999999992</v>
      </c>
      <c r="AQ14" s="113">
        <f t="shared" si="0"/>
        <v>530.72145</v>
      </c>
      <c r="AR14" s="113">
        <f t="shared" si="0"/>
        <v>610.29345557591023</v>
      </c>
      <c r="AS14" s="113">
        <f t="shared" si="0"/>
        <v>565.55799358228614</v>
      </c>
      <c r="AT14" s="113">
        <f t="shared" si="0"/>
        <v>209.19050668323879</v>
      </c>
      <c r="AU14" s="113">
        <f t="shared" si="0"/>
        <v>55.896749999999997</v>
      </c>
      <c r="AV14" s="113">
        <f t="shared" si="0"/>
        <v>55.896749999999997</v>
      </c>
      <c r="AW14" s="113">
        <f t="shared" si="0"/>
        <v>270.48735000000005</v>
      </c>
      <c r="AX14" s="113">
        <f t="shared" si="0"/>
        <v>426.73999075826777</v>
      </c>
      <c r="AY14" s="113">
        <f t="shared" si="0"/>
        <v>401.57872245966865</v>
      </c>
      <c r="AZ14" s="106">
        <f t="shared" si="0"/>
        <v>380.55027013338923</v>
      </c>
      <c r="BA14" s="103">
        <f>SUM($E14:$AZ14)</f>
        <v>19116.410481990708</v>
      </c>
    </row>
    <row r="15" spans="1:54">
      <c r="A15" s="118" t="s">
        <v>123</v>
      </c>
      <c r="B15" s="119">
        <v>1</v>
      </c>
      <c r="C15" s="120" t="s">
        <v>292</v>
      </c>
      <c r="D15" s="120">
        <v>0</v>
      </c>
      <c r="E15" s="120">
        <v>0</v>
      </c>
      <c r="F15" s="120">
        <v>543.66523341523293</v>
      </c>
      <c r="G15" s="120">
        <v>119.41402334152335</v>
      </c>
      <c r="H15" s="120">
        <v>619.73773341523292</v>
      </c>
      <c r="I15" s="120">
        <v>910.56368918918918</v>
      </c>
      <c r="J15" s="120">
        <v>977.69700000000012</v>
      </c>
      <c r="K15" s="120">
        <v>76.072499999999991</v>
      </c>
      <c r="L15" s="120">
        <v>901.62450000000013</v>
      </c>
      <c r="M15" s="120">
        <v>910.78852334152339</v>
      </c>
      <c r="N15" s="120">
        <v>901.62450000000013</v>
      </c>
      <c r="O15" s="120">
        <v>910.78852334152339</v>
      </c>
      <c r="P15" s="120">
        <v>977.69700000000012</v>
      </c>
      <c r="Q15" s="120">
        <v>910.78852334152339</v>
      </c>
      <c r="R15" s="120">
        <v>977.69700000000012</v>
      </c>
      <c r="S15" s="120">
        <v>119.41402334152335</v>
      </c>
      <c r="T15" s="120">
        <v>433.41523341523288</v>
      </c>
      <c r="U15" s="120">
        <v>977.697</v>
      </c>
      <c r="V15" s="120">
        <v>910.78852334152339</v>
      </c>
      <c r="W15" s="120">
        <v>977.697</v>
      </c>
      <c r="X15" s="120">
        <v>476.7567567567562</v>
      </c>
      <c r="Y15" s="120">
        <v>186.32249999999999</v>
      </c>
      <c r="Z15" s="120">
        <v>834.7160233415234</v>
      </c>
      <c r="AA15" s="120">
        <v>977.697</v>
      </c>
      <c r="AB15" s="120">
        <v>910.78852334152339</v>
      </c>
      <c r="AC15" s="120">
        <v>977.697</v>
      </c>
      <c r="AD15" s="120">
        <v>910.78852334152339</v>
      </c>
      <c r="AE15" s="120">
        <v>977.47216584766579</v>
      </c>
      <c r="AF15" s="120">
        <v>910.78852334152339</v>
      </c>
      <c r="AG15" s="120">
        <v>867.22216584766579</v>
      </c>
      <c r="AH15" s="120">
        <v>619.73773341523292</v>
      </c>
      <c r="AI15" s="120">
        <v>119.41402334152335</v>
      </c>
      <c r="AJ15" s="120">
        <v>977.69700000000012</v>
      </c>
      <c r="AK15" s="120">
        <v>119.41402334152335</v>
      </c>
      <c r="AL15" s="120">
        <v>619.73773341523292</v>
      </c>
      <c r="AM15" s="120">
        <v>119.18918918918919</v>
      </c>
      <c r="AN15" s="120">
        <v>543.66523341523293</v>
      </c>
      <c r="AO15" s="120">
        <v>119.41402334152335</v>
      </c>
      <c r="AP15" s="120">
        <v>619.73773341523292</v>
      </c>
      <c r="AQ15" s="120">
        <v>910.78852334152339</v>
      </c>
      <c r="AR15" s="120">
        <v>977.69700000000012</v>
      </c>
      <c r="AS15" s="120">
        <v>119.41402334152335</v>
      </c>
      <c r="AT15" s="120">
        <v>186.32249999999999</v>
      </c>
      <c r="AU15" s="120">
        <v>119.41402334152335</v>
      </c>
      <c r="AV15" s="120">
        <v>901.62450000000013</v>
      </c>
      <c r="AW15" s="120">
        <v>910.56368918918918</v>
      </c>
      <c r="AX15" s="120">
        <v>619.73773341523292</v>
      </c>
      <c r="AY15" s="120">
        <v>119.18918918918919</v>
      </c>
      <c r="AZ15" s="96">
        <v>619.73773341523292</v>
      </c>
    </row>
    <row r="16" spans="1:54">
      <c r="A16" s="106"/>
      <c r="B16" s="115">
        <v>2</v>
      </c>
      <c r="C16" s="105" t="s">
        <v>292</v>
      </c>
      <c r="D16" s="102"/>
      <c r="E16" s="106"/>
      <c r="F16" s="106">
        <v>0</v>
      </c>
      <c r="G16" s="106">
        <v>357.95926658476714</v>
      </c>
      <c r="H16" s="106">
        <v>858.28297665847663</v>
      </c>
      <c r="I16" s="106">
        <v>357.95926658476714</v>
      </c>
      <c r="J16" s="106">
        <v>0.22483415233415371</v>
      </c>
      <c r="K16" s="106"/>
      <c r="L16" s="106">
        <v>791.37450000000001</v>
      </c>
      <c r="M16" s="106">
        <v>76.072499999999991</v>
      </c>
      <c r="N16" s="106"/>
      <c r="O16" s="106">
        <v>76.072499999999991</v>
      </c>
      <c r="P16" s="106">
        <v>66.908476658476644</v>
      </c>
      <c r="Q16" s="106">
        <v>0</v>
      </c>
      <c r="R16" s="106"/>
      <c r="S16" s="106">
        <v>0</v>
      </c>
      <c r="T16" s="106">
        <v>791.37450000000001</v>
      </c>
      <c r="U16" s="106">
        <v>434.03176658476713</v>
      </c>
      <c r="V16" s="106"/>
      <c r="W16" s="106">
        <v>66.908476658476644</v>
      </c>
      <c r="X16" s="106"/>
      <c r="Y16" s="106">
        <v>500.9402432432438</v>
      </c>
      <c r="Z16" s="106">
        <v>791.37450000000001</v>
      </c>
      <c r="AA16" s="106">
        <v>142.98097665847664</v>
      </c>
      <c r="AB16" s="106">
        <v>0</v>
      </c>
      <c r="AC16" s="106"/>
      <c r="AD16" s="106">
        <v>0</v>
      </c>
      <c r="AE16" s="106">
        <v>66.908476658476644</v>
      </c>
      <c r="AF16" s="106"/>
      <c r="AG16" s="106">
        <v>66.908476658476644</v>
      </c>
      <c r="AH16" s="106">
        <v>0.22483415233415371</v>
      </c>
      <c r="AI16" s="106">
        <v>357.95926658476714</v>
      </c>
      <c r="AJ16" s="106">
        <v>858.28297665847663</v>
      </c>
      <c r="AK16" s="106">
        <v>0</v>
      </c>
      <c r="AL16" s="106">
        <v>791.37450000000001</v>
      </c>
      <c r="AM16" s="106">
        <v>357.95926658476714</v>
      </c>
      <c r="AN16" s="106">
        <v>0.22483415233415371</v>
      </c>
      <c r="AO16" s="106">
        <v>76.072499999999991</v>
      </c>
      <c r="AP16" s="106">
        <v>791.37450000000001</v>
      </c>
      <c r="AQ16" s="106">
        <v>357.95926658476714</v>
      </c>
      <c r="AR16" s="106">
        <v>66.908476658476644</v>
      </c>
      <c r="AS16" s="106">
        <v>0</v>
      </c>
      <c r="AT16" s="106"/>
      <c r="AU16" s="106">
        <v>0</v>
      </c>
      <c r="AV16" s="106"/>
      <c r="AW16" s="106">
        <v>76.072499999999991</v>
      </c>
      <c r="AX16" s="106">
        <v>0.22483415233415371</v>
      </c>
      <c r="AY16" s="106">
        <v>357.95926658476714</v>
      </c>
      <c r="AZ16" s="96">
        <v>791.59933415233422</v>
      </c>
      <c r="BA16" s="96">
        <v>0</v>
      </c>
    </row>
    <row r="17" spans="1:54">
      <c r="A17" s="106"/>
      <c r="B17" s="115">
        <v>3</v>
      </c>
      <c r="C17" s="105" t="s">
        <v>292</v>
      </c>
      <c r="D17" s="102"/>
      <c r="E17" s="106"/>
      <c r="F17" s="106"/>
      <c r="G17" s="106">
        <v>0</v>
      </c>
      <c r="H17" s="106"/>
      <c r="I17" s="106"/>
      <c r="J17" s="106"/>
      <c r="K17" s="106">
        <v>66.908476658476644</v>
      </c>
      <c r="L17" s="106">
        <v>0</v>
      </c>
      <c r="M17" s="106"/>
      <c r="N17" s="106"/>
      <c r="O17" s="106">
        <v>66.908476658476644</v>
      </c>
      <c r="P17" s="106"/>
      <c r="Q17" s="106"/>
      <c r="R17" s="106"/>
      <c r="S17" s="106"/>
      <c r="T17" s="106"/>
      <c r="U17" s="106">
        <v>66.908476658476644</v>
      </c>
      <c r="V17" s="106">
        <v>0</v>
      </c>
      <c r="W17" s="106">
        <v>0</v>
      </c>
      <c r="X17" s="106"/>
      <c r="Y17" s="106">
        <v>0</v>
      </c>
      <c r="Z17" s="106"/>
      <c r="AA17" s="106">
        <v>0</v>
      </c>
      <c r="AB17" s="106"/>
      <c r="AC17" s="106"/>
      <c r="AD17" s="106"/>
      <c r="AE17" s="106"/>
      <c r="AF17" s="106"/>
      <c r="AG17" s="106">
        <v>0.22483415233415371</v>
      </c>
      <c r="AH17" s="106"/>
      <c r="AI17" s="106"/>
      <c r="AJ17" s="106"/>
      <c r="AK17" s="106"/>
      <c r="AL17" s="106"/>
      <c r="AM17" s="106">
        <v>66.908476658476644</v>
      </c>
      <c r="AN17" s="106"/>
      <c r="AO17" s="106">
        <v>66.908476658476644</v>
      </c>
      <c r="AP17" s="106">
        <v>357.95926658476714</v>
      </c>
      <c r="AQ17" s="106">
        <v>66.908476658476644</v>
      </c>
      <c r="AR17" s="106">
        <v>0</v>
      </c>
      <c r="AS17" s="106"/>
      <c r="AT17" s="106"/>
      <c r="AU17" s="106">
        <v>66.908476658476644</v>
      </c>
      <c r="AV17" s="106">
        <v>0</v>
      </c>
      <c r="AW17" s="106">
        <v>66.908476658476644</v>
      </c>
      <c r="AX17" s="106"/>
      <c r="AY17" s="106">
        <v>66.908476658476644</v>
      </c>
      <c r="BB17" s="96">
        <v>357.95926658476714</v>
      </c>
    </row>
    <row r="18" spans="1:54">
      <c r="A18" s="121"/>
      <c r="B18" s="112">
        <v>4</v>
      </c>
      <c r="C18" s="121" t="s">
        <v>292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>
        <v>0</v>
      </c>
      <c r="R18" s="121"/>
      <c r="S18" s="121"/>
      <c r="T18" s="121">
        <v>66.908476658476644</v>
      </c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>
        <v>66.908476658476644</v>
      </c>
      <c r="AF18" s="121"/>
      <c r="AG18" s="121"/>
      <c r="AH18" s="121">
        <v>0</v>
      </c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>
        <v>0</v>
      </c>
      <c r="BB18" s="96">
        <v>66.908476658476644</v>
      </c>
    </row>
    <row r="20" spans="1:54">
      <c r="A20" s="98" t="s">
        <v>293</v>
      </c>
    </row>
    <row r="21" spans="1:54">
      <c r="A21" s="122" t="s">
        <v>125</v>
      </c>
      <c r="B21" s="119">
        <v>1</v>
      </c>
      <c r="C21" s="120" t="s">
        <v>292</v>
      </c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</row>
    <row r="22" spans="1:54">
      <c r="A22" s="105"/>
      <c r="B22" s="116">
        <v>2</v>
      </c>
      <c r="C22" s="106" t="s">
        <v>292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</row>
    <row r="23" spans="1:54">
      <c r="A23" s="105"/>
      <c r="B23" s="123">
        <v>3</v>
      </c>
      <c r="C23" s="106" t="s">
        <v>292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</row>
    <row r="24" spans="1:54">
      <c r="A24" s="124"/>
      <c r="B24" s="125">
        <v>4</v>
      </c>
      <c r="C24" s="124" t="s">
        <v>292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  <c r="AM24" s="121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1">
        <v>0</v>
      </c>
      <c r="AU24" s="121">
        <v>0</v>
      </c>
      <c r="AV24" s="121">
        <v>0</v>
      </c>
      <c r="AW24" s="121">
        <v>0</v>
      </c>
      <c r="AX24" s="121">
        <v>0</v>
      </c>
      <c r="AY24" s="121">
        <v>0</v>
      </c>
    </row>
    <row r="25" spans="1:54">
      <c r="A25" s="122" t="s">
        <v>133</v>
      </c>
      <c r="B25" s="119">
        <v>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</row>
    <row r="26" spans="1:54">
      <c r="A26" s="105"/>
      <c r="B26" s="115">
        <v>2</v>
      </c>
      <c r="C26" s="105" t="s">
        <v>292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</row>
    <row r="27" spans="1:54">
      <c r="A27" s="105"/>
      <c r="B27" s="116">
        <v>3</v>
      </c>
      <c r="C27" s="105" t="s">
        <v>292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</row>
    <row r="28" spans="1:54">
      <c r="A28" s="105"/>
      <c r="B28" s="116">
        <v>4</v>
      </c>
      <c r="C28" s="105" t="s">
        <v>292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</row>
    <row r="29" spans="1:54">
      <c r="A29" s="105"/>
      <c r="B29" s="123">
        <v>5</v>
      </c>
      <c r="C29" s="105" t="s">
        <v>292</v>
      </c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</row>
    <row r="30" spans="1:54">
      <c r="A30" s="105"/>
      <c r="B30" s="123">
        <v>6</v>
      </c>
      <c r="C30" s="105" t="s">
        <v>292</v>
      </c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</row>
    <row r="31" spans="1:54">
      <c r="A31" s="105"/>
      <c r="B31" s="126">
        <v>7</v>
      </c>
      <c r="C31" s="105" t="s">
        <v>292</v>
      </c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</row>
    <row r="32" spans="1:54">
      <c r="A32" s="124"/>
      <c r="B32" s="125">
        <v>8</v>
      </c>
      <c r="C32" s="124" t="s">
        <v>292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</row>
    <row r="33" spans="1:51">
      <c r="A33" s="127" t="s">
        <v>134</v>
      </c>
      <c r="B33" s="115">
        <v>1</v>
      </c>
      <c r="C33" s="105" t="s">
        <v>292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</row>
    <row r="34" spans="1:51">
      <c r="A34" s="105"/>
      <c r="B34" s="115">
        <v>2</v>
      </c>
      <c r="C34" s="105" t="s">
        <v>292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</row>
    <row r="35" spans="1:51">
      <c r="A35" s="105"/>
      <c r="B35" s="115">
        <v>3</v>
      </c>
      <c r="C35" s="105" t="s">
        <v>292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</row>
    <row r="36" spans="1:51">
      <c r="A36" s="105"/>
      <c r="B36" s="116">
        <v>4</v>
      </c>
      <c r="C36" s="105" t="s">
        <v>292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</row>
    <row r="37" spans="1:51">
      <c r="A37" s="105"/>
      <c r="B37" s="116">
        <v>5</v>
      </c>
      <c r="C37" s="105" t="s">
        <v>292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</row>
    <row r="38" spans="1:51">
      <c r="A38" s="105"/>
      <c r="B38" s="116">
        <v>6</v>
      </c>
      <c r="C38" s="105" t="s">
        <v>292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</row>
    <row r="39" spans="1:51">
      <c r="A39" s="105"/>
      <c r="B39" s="123">
        <v>7</v>
      </c>
      <c r="C39" s="105" t="s">
        <v>292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</row>
    <row r="40" spans="1:51">
      <c r="A40" s="105"/>
      <c r="B40" s="123">
        <v>8</v>
      </c>
      <c r="C40" s="105" t="s">
        <v>292</v>
      </c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</row>
    <row r="41" spans="1:51">
      <c r="A41" s="105"/>
      <c r="B41" s="123">
        <v>9</v>
      </c>
      <c r="C41" s="105" t="s">
        <v>292</v>
      </c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</row>
    <row r="42" spans="1:51">
      <c r="A42" s="105"/>
      <c r="B42" s="126">
        <v>10</v>
      </c>
      <c r="C42" s="105" t="s">
        <v>292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</row>
    <row r="43" spans="1:51">
      <c r="A43" s="105"/>
      <c r="B43" s="126">
        <v>11</v>
      </c>
      <c r="C43" s="105" t="s">
        <v>292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</row>
    <row r="44" spans="1:51">
      <c r="A44" s="105"/>
      <c r="B44" s="126">
        <v>12</v>
      </c>
      <c r="C44" s="124" t="s">
        <v>292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</row>
    <row r="45" spans="1:51">
      <c r="A45" s="122" t="s">
        <v>123</v>
      </c>
      <c r="B45" s="119">
        <v>1</v>
      </c>
      <c r="C45" s="105" t="s">
        <v>292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</row>
    <row r="46" spans="1:51">
      <c r="A46" s="105"/>
      <c r="B46" s="115">
        <v>2</v>
      </c>
      <c r="C46" s="105" t="s">
        <v>292</v>
      </c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</row>
    <row r="47" spans="1:51">
      <c r="A47" s="105"/>
      <c r="B47" s="115">
        <v>3</v>
      </c>
      <c r="C47" s="105" t="s">
        <v>292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</row>
    <row r="48" spans="1:51">
      <c r="A48" s="105"/>
      <c r="B48" s="115">
        <v>4</v>
      </c>
      <c r="C48" s="105" t="s">
        <v>292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</row>
    <row r="49" spans="1:51">
      <c r="A49" s="105"/>
      <c r="B49" s="115">
        <v>5</v>
      </c>
      <c r="C49" s="105" t="s">
        <v>292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</row>
    <row r="50" spans="1:51">
      <c r="A50" s="105"/>
      <c r="B50" s="115">
        <v>6</v>
      </c>
      <c r="C50" s="105" t="s">
        <v>292</v>
      </c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</row>
    <row r="51" spans="1:51">
      <c r="A51" s="105"/>
      <c r="B51" s="115">
        <v>7</v>
      </c>
      <c r="C51" s="105" t="s">
        <v>292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</row>
    <row r="52" spans="1:51">
      <c r="A52" s="105"/>
      <c r="B52" s="115">
        <v>8</v>
      </c>
      <c r="C52" s="105" t="s">
        <v>292</v>
      </c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</row>
    <row r="53" spans="1:51">
      <c r="A53" s="105"/>
      <c r="B53" s="115">
        <v>9</v>
      </c>
      <c r="C53" s="105" t="s">
        <v>292</v>
      </c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</row>
    <row r="54" spans="1:51">
      <c r="A54" s="105"/>
      <c r="B54" s="115">
        <v>10</v>
      </c>
      <c r="C54" s="105" t="s">
        <v>292</v>
      </c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</row>
    <row r="55" spans="1:51">
      <c r="A55" s="105"/>
      <c r="B55" s="115">
        <v>11</v>
      </c>
      <c r="C55" s="105" t="s">
        <v>292</v>
      </c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</row>
    <row r="56" spans="1:51">
      <c r="A56" s="105"/>
      <c r="B56" s="115">
        <v>12</v>
      </c>
      <c r="C56" s="105" t="s">
        <v>292</v>
      </c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</row>
    <row r="57" spans="1:51">
      <c r="A57" s="105"/>
      <c r="B57" s="116">
        <v>13</v>
      </c>
      <c r="C57" s="105" t="s">
        <v>292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</row>
    <row r="58" spans="1:51">
      <c r="A58" s="105"/>
      <c r="B58" s="116">
        <v>14</v>
      </c>
      <c r="C58" s="105" t="s">
        <v>292</v>
      </c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</row>
    <row r="59" spans="1:51">
      <c r="A59" s="105"/>
      <c r="B59" s="116">
        <v>15</v>
      </c>
      <c r="C59" s="105" t="s">
        <v>292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</row>
    <row r="60" spans="1:51">
      <c r="A60" s="105"/>
      <c r="B60" s="116">
        <v>16</v>
      </c>
      <c r="C60" s="105" t="s">
        <v>292</v>
      </c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</row>
    <row r="61" spans="1:51">
      <c r="A61" s="105"/>
      <c r="B61" s="116">
        <v>17</v>
      </c>
      <c r="C61" s="105" t="s">
        <v>292</v>
      </c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</row>
    <row r="62" spans="1:51">
      <c r="A62" s="105"/>
      <c r="B62" s="116">
        <v>18</v>
      </c>
      <c r="C62" s="105" t="s">
        <v>292</v>
      </c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</row>
    <row r="63" spans="1:51">
      <c r="A63" s="105"/>
      <c r="B63" s="116">
        <v>19</v>
      </c>
      <c r="C63" s="105" t="s">
        <v>292</v>
      </c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</row>
    <row r="64" spans="1:51">
      <c r="A64" s="105"/>
      <c r="B64" s="116">
        <v>20</v>
      </c>
      <c r="C64" s="105" t="s">
        <v>292</v>
      </c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</row>
    <row r="65" spans="1:51">
      <c r="A65" s="105"/>
      <c r="B65" s="116">
        <v>21</v>
      </c>
      <c r="C65" s="105" t="s">
        <v>292</v>
      </c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</row>
    <row r="66" spans="1:51">
      <c r="A66" s="105"/>
      <c r="B66" s="116">
        <v>22</v>
      </c>
      <c r="C66" s="105" t="s">
        <v>292</v>
      </c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</row>
    <row r="67" spans="1:51">
      <c r="A67" s="105"/>
      <c r="B67" s="116">
        <v>23</v>
      </c>
      <c r="C67" s="105" t="s">
        <v>292</v>
      </c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</row>
    <row r="68" spans="1:51">
      <c r="A68" s="105"/>
      <c r="B68" s="116">
        <v>24</v>
      </c>
      <c r="C68" s="105" t="s">
        <v>292</v>
      </c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</row>
    <row r="69" spans="1:51">
      <c r="A69" s="105"/>
      <c r="B69" s="123">
        <v>25</v>
      </c>
      <c r="C69" s="105" t="s">
        <v>292</v>
      </c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</row>
    <row r="70" spans="1:51">
      <c r="A70" s="105"/>
      <c r="B70" s="123">
        <v>26</v>
      </c>
      <c r="C70" s="105" t="s">
        <v>292</v>
      </c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</row>
    <row r="71" spans="1:51">
      <c r="A71" s="105"/>
      <c r="B71" s="123">
        <v>27</v>
      </c>
      <c r="C71" s="105" t="s">
        <v>292</v>
      </c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</row>
    <row r="72" spans="1:51">
      <c r="A72" s="105"/>
      <c r="B72" s="123">
        <v>28</v>
      </c>
      <c r="C72" s="105" t="s">
        <v>292</v>
      </c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</row>
    <row r="73" spans="1:51">
      <c r="A73" s="105"/>
      <c r="B73" s="123">
        <v>29</v>
      </c>
      <c r="C73" s="105" t="s">
        <v>292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</row>
    <row r="74" spans="1:51">
      <c r="A74" s="105"/>
      <c r="B74" s="123">
        <v>30</v>
      </c>
      <c r="C74" s="105" t="s">
        <v>292</v>
      </c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</row>
    <row r="75" spans="1:51">
      <c r="A75" s="105"/>
      <c r="B75" s="123">
        <v>31</v>
      </c>
      <c r="C75" s="105" t="s">
        <v>292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</row>
    <row r="76" spans="1:51">
      <c r="A76" s="105"/>
      <c r="B76" s="123">
        <v>32</v>
      </c>
      <c r="C76" s="105" t="s">
        <v>292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</row>
    <row r="77" spans="1:51">
      <c r="A77" s="105"/>
      <c r="B77" s="123">
        <v>33</v>
      </c>
      <c r="C77" s="105" t="s">
        <v>292</v>
      </c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</row>
    <row r="78" spans="1:51">
      <c r="A78" s="105"/>
      <c r="B78" s="123">
        <v>34</v>
      </c>
      <c r="C78" s="105" t="s">
        <v>292</v>
      </c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</row>
    <row r="79" spans="1:51">
      <c r="A79" s="105"/>
      <c r="B79" s="123">
        <v>35</v>
      </c>
      <c r="C79" s="105" t="s">
        <v>292</v>
      </c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</row>
    <row r="80" spans="1:51">
      <c r="A80" s="105"/>
      <c r="B80" s="123">
        <v>36</v>
      </c>
      <c r="C80" s="105" t="s">
        <v>292</v>
      </c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</row>
    <row r="81" spans="1:52">
      <c r="A81" s="105"/>
      <c r="B81" s="126">
        <v>37</v>
      </c>
      <c r="C81" s="105" t="s">
        <v>292</v>
      </c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</row>
    <row r="82" spans="1:52">
      <c r="A82" s="105"/>
      <c r="B82" s="126">
        <v>38</v>
      </c>
      <c r="C82" s="105" t="s">
        <v>292</v>
      </c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</row>
    <row r="83" spans="1:52">
      <c r="A83" s="105"/>
      <c r="B83" s="126">
        <v>39</v>
      </c>
      <c r="C83" s="105" t="s">
        <v>292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</row>
    <row r="84" spans="1:52">
      <c r="A84" s="105"/>
      <c r="B84" s="126">
        <v>40</v>
      </c>
      <c r="C84" s="105" t="s">
        <v>292</v>
      </c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</row>
    <row r="85" spans="1:52">
      <c r="A85" s="105"/>
      <c r="B85" s="126">
        <v>41</v>
      </c>
      <c r="C85" s="105" t="s">
        <v>292</v>
      </c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</row>
    <row r="86" spans="1:52">
      <c r="A86" s="105"/>
      <c r="B86" s="126">
        <v>42</v>
      </c>
      <c r="C86" s="105" t="s">
        <v>292</v>
      </c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</row>
    <row r="87" spans="1:52">
      <c r="A87" s="105"/>
      <c r="B87" s="126">
        <v>43</v>
      </c>
      <c r="C87" s="105" t="s">
        <v>292</v>
      </c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</row>
    <row r="88" spans="1:52">
      <c r="A88" s="105"/>
      <c r="B88" s="126">
        <v>44</v>
      </c>
      <c r="C88" s="105" t="s">
        <v>292</v>
      </c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</row>
    <row r="89" spans="1:52">
      <c r="A89" s="105"/>
      <c r="B89" s="126">
        <v>45</v>
      </c>
      <c r="C89" s="105" t="s">
        <v>292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</row>
    <row r="90" spans="1:52">
      <c r="A90" s="105"/>
      <c r="B90" s="126">
        <v>46</v>
      </c>
      <c r="C90" s="105" t="s">
        <v>292</v>
      </c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</row>
    <row r="91" spans="1:52">
      <c r="A91" s="105"/>
      <c r="B91" s="126">
        <v>47</v>
      </c>
      <c r="C91" s="105" t="s">
        <v>292</v>
      </c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</row>
    <row r="92" spans="1:52">
      <c r="A92" s="124"/>
      <c r="B92" s="125">
        <v>48</v>
      </c>
      <c r="C92" s="124" t="s">
        <v>292</v>
      </c>
      <c r="D92" s="121">
        <v>0</v>
      </c>
      <c r="E92" s="121">
        <v>0</v>
      </c>
      <c r="F92" s="121">
        <v>0</v>
      </c>
      <c r="G92" s="121">
        <v>0</v>
      </c>
      <c r="H92" s="121">
        <v>0</v>
      </c>
      <c r="I92" s="121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  <c r="AM92" s="121">
        <v>0</v>
      </c>
      <c r="AN92" s="121">
        <v>0</v>
      </c>
      <c r="AO92" s="121">
        <v>0</v>
      </c>
      <c r="AP92" s="121">
        <v>0</v>
      </c>
      <c r="AQ92" s="121">
        <v>0</v>
      </c>
      <c r="AR92" s="121">
        <v>0</v>
      </c>
      <c r="AS92" s="121">
        <v>0</v>
      </c>
      <c r="AT92" s="121">
        <v>0</v>
      </c>
      <c r="AU92" s="121">
        <v>0</v>
      </c>
      <c r="AV92" s="121">
        <v>0</v>
      </c>
      <c r="AW92" s="121">
        <v>0</v>
      </c>
      <c r="AX92" s="121">
        <v>0</v>
      </c>
      <c r="AY92" s="121">
        <v>0</v>
      </c>
      <c r="AZ92" s="103">
        <f>SUM(D21:AY92)</f>
        <v>0</v>
      </c>
    </row>
    <row r="94" spans="1:52">
      <c r="A94" s="98" t="s">
        <v>294</v>
      </c>
      <c r="B94" s="102"/>
      <c r="C94" s="102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</row>
    <row r="95" spans="1:52">
      <c r="A95" s="122" t="s">
        <v>125</v>
      </c>
      <c r="B95" s="119">
        <v>1</v>
      </c>
      <c r="C95" s="120"/>
      <c r="D95" s="106">
        <v>2538</v>
      </c>
      <c r="E95" s="106">
        <v>2538</v>
      </c>
      <c r="F95" s="106">
        <v>2398.8581985365258</v>
      </c>
      <c r="G95" s="106">
        <v>2538</v>
      </c>
      <c r="H95" s="106">
        <v>2538</v>
      </c>
      <c r="I95" s="106">
        <v>2538</v>
      </c>
      <c r="J95" s="106">
        <v>2538</v>
      </c>
      <c r="K95" s="106">
        <v>2538</v>
      </c>
      <c r="L95" s="106">
        <v>2538</v>
      </c>
      <c r="M95" s="106">
        <v>2538</v>
      </c>
      <c r="N95" s="106">
        <v>2538</v>
      </c>
      <c r="O95" s="106">
        <v>2538</v>
      </c>
      <c r="P95" s="106">
        <v>2538</v>
      </c>
      <c r="Q95" s="106">
        <v>2538</v>
      </c>
      <c r="R95" s="106">
        <v>2538</v>
      </c>
      <c r="S95" s="106">
        <v>2479.8363163501936</v>
      </c>
      <c r="T95" s="106">
        <v>2480.5981963367935</v>
      </c>
      <c r="U95" s="106">
        <v>2538</v>
      </c>
      <c r="V95" s="106">
        <v>2538</v>
      </c>
      <c r="W95" s="106">
        <v>2538</v>
      </c>
      <c r="X95" s="106">
        <v>2538</v>
      </c>
      <c r="Y95" s="106">
        <v>2538</v>
      </c>
      <c r="Z95" s="106">
        <v>2538</v>
      </c>
      <c r="AA95" s="106">
        <v>2538</v>
      </c>
      <c r="AB95" s="106">
        <v>2538</v>
      </c>
      <c r="AC95" s="106">
        <v>2538</v>
      </c>
      <c r="AD95" s="106">
        <v>2538</v>
      </c>
      <c r="AE95" s="106">
        <v>2538</v>
      </c>
      <c r="AF95" s="106">
        <v>2538</v>
      </c>
      <c r="AG95" s="106">
        <v>2538</v>
      </c>
      <c r="AH95" s="106">
        <v>2538</v>
      </c>
      <c r="AI95" s="106">
        <v>2538</v>
      </c>
      <c r="AJ95" s="106">
        <v>2538</v>
      </c>
      <c r="AK95" s="106">
        <v>2538</v>
      </c>
      <c r="AL95" s="106">
        <v>2538</v>
      </c>
      <c r="AM95" s="106">
        <v>2538</v>
      </c>
      <c r="AN95" s="106">
        <v>2419.2348964555017</v>
      </c>
      <c r="AO95" s="106">
        <v>2419.7937137778081</v>
      </c>
      <c r="AP95" s="106">
        <v>2538</v>
      </c>
      <c r="AQ95" s="106">
        <v>2538</v>
      </c>
      <c r="AR95" s="106">
        <v>2538</v>
      </c>
      <c r="AS95" s="106">
        <v>2538</v>
      </c>
      <c r="AT95" s="106">
        <v>2538</v>
      </c>
      <c r="AU95" s="106">
        <v>2538</v>
      </c>
      <c r="AV95" s="106">
        <v>2538</v>
      </c>
      <c r="AW95" s="106">
        <v>2538</v>
      </c>
      <c r="AX95" s="106">
        <v>2538</v>
      </c>
      <c r="AY95" s="106">
        <v>2538</v>
      </c>
    </row>
    <row r="96" spans="1:52">
      <c r="A96" s="105"/>
      <c r="B96" s="116">
        <v>2</v>
      </c>
      <c r="C96" s="106"/>
      <c r="D96" s="106">
        <v>0</v>
      </c>
      <c r="E96" s="106">
        <v>2339</v>
      </c>
      <c r="F96" s="106">
        <v>2538</v>
      </c>
      <c r="G96" s="106">
        <v>2398.8581985365258</v>
      </c>
      <c r="H96" s="106">
        <v>2538</v>
      </c>
      <c r="I96" s="106">
        <v>2538</v>
      </c>
      <c r="J96" s="106">
        <v>2538</v>
      </c>
      <c r="K96" s="106">
        <v>2538</v>
      </c>
      <c r="L96" s="106">
        <v>2538</v>
      </c>
      <c r="M96" s="106">
        <v>2538</v>
      </c>
      <c r="N96" s="106">
        <v>2538</v>
      </c>
      <c r="O96" s="106">
        <v>2538</v>
      </c>
      <c r="P96" s="106">
        <v>2538</v>
      </c>
      <c r="Q96" s="106">
        <v>2538</v>
      </c>
      <c r="R96" s="106">
        <v>2538</v>
      </c>
      <c r="S96" s="106">
        <v>2538</v>
      </c>
      <c r="T96" s="106">
        <v>2479.8363163501936</v>
      </c>
      <c r="U96" s="106">
        <v>2480.5981963367935</v>
      </c>
      <c r="V96" s="106">
        <v>2538</v>
      </c>
      <c r="W96" s="106">
        <v>2538</v>
      </c>
      <c r="X96" s="106">
        <v>2538</v>
      </c>
      <c r="Y96" s="106">
        <v>2538</v>
      </c>
      <c r="Z96" s="106">
        <v>2538</v>
      </c>
      <c r="AA96" s="106">
        <v>2538</v>
      </c>
      <c r="AB96" s="106">
        <v>2538</v>
      </c>
      <c r="AC96" s="106">
        <v>2538</v>
      </c>
      <c r="AD96" s="106">
        <v>2538</v>
      </c>
      <c r="AE96" s="106">
        <v>2538</v>
      </c>
      <c r="AF96" s="106">
        <v>2538</v>
      </c>
      <c r="AG96" s="106">
        <v>2538</v>
      </c>
      <c r="AH96" s="106">
        <v>2538</v>
      </c>
      <c r="AI96" s="106">
        <v>2538</v>
      </c>
      <c r="AJ96" s="106">
        <v>2538</v>
      </c>
      <c r="AK96" s="106">
        <v>2538</v>
      </c>
      <c r="AL96" s="106">
        <v>2538</v>
      </c>
      <c r="AM96" s="106">
        <v>2538</v>
      </c>
      <c r="AN96" s="106">
        <v>2538</v>
      </c>
      <c r="AO96" s="106">
        <v>2419.2348964555017</v>
      </c>
      <c r="AP96" s="106">
        <v>2419.7937137778081</v>
      </c>
      <c r="AQ96" s="106">
        <v>2538</v>
      </c>
      <c r="AR96" s="106">
        <v>2538</v>
      </c>
      <c r="AS96" s="106">
        <v>2538</v>
      </c>
      <c r="AT96" s="106">
        <v>2538</v>
      </c>
      <c r="AU96" s="106">
        <v>2538</v>
      </c>
      <c r="AV96" s="106">
        <v>2538</v>
      </c>
      <c r="AW96" s="106">
        <v>2538</v>
      </c>
      <c r="AX96" s="106">
        <v>2538</v>
      </c>
      <c r="AY96" s="106">
        <v>2538</v>
      </c>
    </row>
    <row r="97" spans="1:52">
      <c r="A97" s="105"/>
      <c r="B97" s="123">
        <v>3</v>
      </c>
      <c r="C97" s="106"/>
      <c r="D97" s="106">
        <v>0</v>
      </c>
      <c r="E97" s="106">
        <v>0</v>
      </c>
      <c r="F97" s="106">
        <v>2105</v>
      </c>
      <c r="G97" s="106">
        <v>2538</v>
      </c>
      <c r="H97" s="106">
        <v>2398.8581985365258</v>
      </c>
      <c r="I97" s="106">
        <v>2538</v>
      </c>
      <c r="J97" s="106">
        <v>2538</v>
      </c>
      <c r="K97" s="106">
        <v>2538</v>
      </c>
      <c r="L97" s="106">
        <v>2538</v>
      </c>
      <c r="M97" s="106">
        <v>2538</v>
      </c>
      <c r="N97" s="106">
        <v>2538</v>
      </c>
      <c r="O97" s="106">
        <v>2538</v>
      </c>
      <c r="P97" s="106">
        <v>2538</v>
      </c>
      <c r="Q97" s="106">
        <v>2538</v>
      </c>
      <c r="R97" s="106">
        <v>2538</v>
      </c>
      <c r="S97" s="106">
        <v>2538</v>
      </c>
      <c r="T97" s="106">
        <v>2538</v>
      </c>
      <c r="U97" s="106">
        <v>2479.8363163501936</v>
      </c>
      <c r="V97" s="106">
        <v>2480.5981963367935</v>
      </c>
      <c r="W97" s="106">
        <v>2538</v>
      </c>
      <c r="X97" s="106">
        <v>2538</v>
      </c>
      <c r="Y97" s="106">
        <v>2538</v>
      </c>
      <c r="Z97" s="106">
        <v>2538</v>
      </c>
      <c r="AA97" s="106">
        <v>2538</v>
      </c>
      <c r="AB97" s="106">
        <v>2538</v>
      </c>
      <c r="AC97" s="106">
        <v>2538</v>
      </c>
      <c r="AD97" s="106">
        <v>2538</v>
      </c>
      <c r="AE97" s="106">
        <v>2538</v>
      </c>
      <c r="AF97" s="106">
        <v>2538</v>
      </c>
      <c r="AG97" s="106">
        <v>2538</v>
      </c>
      <c r="AH97" s="106">
        <v>2538</v>
      </c>
      <c r="AI97" s="106">
        <v>2538</v>
      </c>
      <c r="AJ97" s="106">
        <v>2538</v>
      </c>
      <c r="AK97" s="106">
        <v>2538</v>
      </c>
      <c r="AL97" s="106">
        <v>2538</v>
      </c>
      <c r="AM97" s="106">
        <v>2538</v>
      </c>
      <c r="AN97" s="106">
        <v>2538</v>
      </c>
      <c r="AO97" s="106">
        <v>2538</v>
      </c>
      <c r="AP97" s="106">
        <v>2419.2348964555017</v>
      </c>
      <c r="AQ97" s="106">
        <v>2419.7937137778081</v>
      </c>
      <c r="AR97" s="106">
        <v>2538</v>
      </c>
      <c r="AS97" s="106">
        <v>2538</v>
      </c>
      <c r="AT97" s="106">
        <v>2538</v>
      </c>
      <c r="AU97" s="106">
        <v>2538</v>
      </c>
      <c r="AV97" s="106">
        <v>2538</v>
      </c>
      <c r="AW97" s="106">
        <v>2538</v>
      </c>
      <c r="AX97" s="106">
        <v>2538</v>
      </c>
      <c r="AY97" s="106">
        <v>2538</v>
      </c>
    </row>
    <row r="98" spans="1:52">
      <c r="A98" s="105"/>
      <c r="B98" s="126">
        <v>4</v>
      </c>
      <c r="C98" s="102"/>
      <c r="D98" s="106">
        <v>0</v>
      </c>
      <c r="E98" s="106">
        <v>0</v>
      </c>
      <c r="F98" s="106">
        <v>0</v>
      </c>
      <c r="G98" s="106">
        <v>1841</v>
      </c>
      <c r="H98" s="106">
        <v>2538</v>
      </c>
      <c r="I98" s="106">
        <v>2398.8581985365258</v>
      </c>
      <c r="J98" s="106">
        <v>2538</v>
      </c>
      <c r="K98" s="106">
        <v>2538</v>
      </c>
      <c r="L98" s="106">
        <v>2538</v>
      </c>
      <c r="M98" s="106">
        <v>2538</v>
      </c>
      <c r="N98" s="106">
        <v>2538</v>
      </c>
      <c r="O98" s="106">
        <v>2538</v>
      </c>
      <c r="P98" s="106">
        <v>2538</v>
      </c>
      <c r="Q98" s="106">
        <v>2538</v>
      </c>
      <c r="R98" s="106">
        <v>2538</v>
      </c>
      <c r="S98" s="106">
        <v>2538</v>
      </c>
      <c r="T98" s="106">
        <v>2538</v>
      </c>
      <c r="U98" s="106">
        <v>2538</v>
      </c>
      <c r="V98" s="106">
        <v>2479.8363163501936</v>
      </c>
      <c r="W98" s="106">
        <v>2480.5981963367935</v>
      </c>
      <c r="X98" s="106">
        <v>2538</v>
      </c>
      <c r="Y98" s="106">
        <v>2538</v>
      </c>
      <c r="Z98" s="106">
        <v>2538</v>
      </c>
      <c r="AA98" s="106">
        <v>2538</v>
      </c>
      <c r="AB98" s="106">
        <v>2538</v>
      </c>
      <c r="AC98" s="106">
        <v>2538</v>
      </c>
      <c r="AD98" s="106">
        <v>2538</v>
      </c>
      <c r="AE98" s="106">
        <v>2538</v>
      </c>
      <c r="AF98" s="106">
        <v>2538</v>
      </c>
      <c r="AG98" s="106">
        <v>2538</v>
      </c>
      <c r="AH98" s="106">
        <v>2538</v>
      </c>
      <c r="AI98" s="106">
        <v>2538</v>
      </c>
      <c r="AJ98" s="106">
        <v>2538</v>
      </c>
      <c r="AK98" s="106">
        <v>2538</v>
      </c>
      <c r="AL98" s="106">
        <v>2538</v>
      </c>
      <c r="AM98" s="106">
        <v>2538</v>
      </c>
      <c r="AN98" s="106">
        <v>2538</v>
      </c>
      <c r="AO98" s="106">
        <v>2538</v>
      </c>
      <c r="AP98" s="106">
        <v>2538</v>
      </c>
      <c r="AQ98" s="106">
        <v>2419.2348964555017</v>
      </c>
      <c r="AR98" s="106">
        <v>2419.7937137778081</v>
      </c>
      <c r="AS98" s="106">
        <v>2538</v>
      </c>
      <c r="AT98" s="106">
        <v>2538</v>
      </c>
      <c r="AU98" s="106">
        <v>2538</v>
      </c>
      <c r="AV98" s="106">
        <v>2538</v>
      </c>
      <c r="AW98" s="106">
        <v>2538</v>
      </c>
      <c r="AX98" s="106">
        <v>2538</v>
      </c>
      <c r="AY98" s="106">
        <v>2538</v>
      </c>
    </row>
    <row r="99" spans="1:52">
      <c r="A99" s="124"/>
      <c r="B99" s="128" t="s">
        <v>295</v>
      </c>
      <c r="C99" s="121"/>
      <c r="D99" s="121">
        <v>0</v>
      </c>
      <c r="E99" s="121">
        <v>0</v>
      </c>
      <c r="F99" s="121">
        <v>0</v>
      </c>
      <c r="G99" s="121">
        <v>0</v>
      </c>
      <c r="H99" s="121">
        <v>1588</v>
      </c>
      <c r="I99" s="121">
        <v>1768</v>
      </c>
      <c r="J99" s="121">
        <v>1673.8581985365258</v>
      </c>
      <c r="K99" s="121">
        <v>1579</v>
      </c>
      <c r="L99" s="121">
        <v>1777</v>
      </c>
      <c r="M99" s="121">
        <v>1985</v>
      </c>
      <c r="N99" s="121">
        <v>2070</v>
      </c>
      <c r="O99" s="121">
        <v>1970</v>
      </c>
      <c r="P99" s="121">
        <v>1904</v>
      </c>
      <c r="Q99" s="121">
        <v>2002</v>
      </c>
      <c r="R99" s="121">
        <v>1964</v>
      </c>
      <c r="S99" s="121">
        <v>2047</v>
      </c>
      <c r="T99" s="121">
        <v>2101</v>
      </c>
      <c r="U99" s="121">
        <v>1866</v>
      </c>
      <c r="V99" s="121">
        <v>1969</v>
      </c>
      <c r="W99" s="121">
        <v>1704.8363163501936</v>
      </c>
      <c r="X99" s="121">
        <v>1975.5981963367935</v>
      </c>
      <c r="Y99" s="121">
        <v>2299</v>
      </c>
      <c r="Z99" s="121">
        <v>2275</v>
      </c>
      <c r="AA99" s="121">
        <v>2301</v>
      </c>
      <c r="AB99" s="121">
        <v>2289</v>
      </c>
      <c r="AC99" s="121">
        <v>2229</v>
      </c>
      <c r="AD99" s="121">
        <v>2274</v>
      </c>
      <c r="AE99" s="121">
        <v>2285</v>
      </c>
      <c r="AF99" s="121">
        <v>2290</v>
      </c>
      <c r="AG99" s="121">
        <v>1724</v>
      </c>
      <c r="AH99" s="121">
        <v>1725</v>
      </c>
      <c r="AI99" s="121">
        <v>1916</v>
      </c>
      <c r="AJ99" s="121">
        <v>1619</v>
      </c>
      <c r="AK99" s="121">
        <v>1897</v>
      </c>
      <c r="AL99" s="121">
        <v>2026</v>
      </c>
      <c r="AM99" s="121">
        <v>1837</v>
      </c>
      <c r="AN99" s="121">
        <v>2026</v>
      </c>
      <c r="AO99" s="121">
        <v>1953</v>
      </c>
      <c r="AP99" s="121">
        <v>2027</v>
      </c>
      <c r="AQ99" s="121">
        <v>1958</v>
      </c>
      <c r="AR99" s="121">
        <v>1780.2348964555017</v>
      </c>
      <c r="AS99" s="121">
        <v>1777.7937137778081</v>
      </c>
      <c r="AT99" s="121">
        <v>1949</v>
      </c>
      <c r="AU99" s="121">
        <v>1866</v>
      </c>
      <c r="AV99" s="121">
        <v>1913</v>
      </c>
      <c r="AW99" s="121">
        <v>2308</v>
      </c>
      <c r="AX99" s="121">
        <v>2265</v>
      </c>
      <c r="AY99" s="121">
        <v>2250</v>
      </c>
      <c r="AZ99" s="103">
        <f>SUM($D99:$AY99)</f>
        <v>87003.32132145681</v>
      </c>
    </row>
    <row r="100" spans="1:52">
      <c r="A100" s="127" t="s">
        <v>133</v>
      </c>
      <c r="B100" s="115">
        <v>1</v>
      </c>
      <c r="C100" s="102"/>
      <c r="D100" s="102">
        <v>0</v>
      </c>
      <c r="E100" s="102">
        <v>0</v>
      </c>
      <c r="F100" s="102">
        <v>961.58476658476638</v>
      </c>
      <c r="G100" s="102">
        <v>211.20847665847668</v>
      </c>
      <c r="H100" s="102">
        <v>1096.1347665847666</v>
      </c>
      <c r="I100" s="102">
        <v>1610.5208108108109</v>
      </c>
      <c r="J100" s="102">
        <v>1729.2600000000002</v>
      </c>
      <c r="K100" s="102">
        <v>134.55000000000001</v>
      </c>
      <c r="L100" s="102">
        <v>1594.71</v>
      </c>
      <c r="M100" s="102">
        <v>1610.9184766584767</v>
      </c>
      <c r="N100" s="102">
        <v>1594.71</v>
      </c>
      <c r="O100" s="102">
        <v>1610.9184766584767</v>
      </c>
      <c r="P100" s="102">
        <v>1729.2600000000002</v>
      </c>
      <c r="Q100" s="102">
        <v>1610.9184766584767</v>
      </c>
      <c r="R100" s="102">
        <v>1729.2600000000002</v>
      </c>
      <c r="S100" s="102">
        <v>211.20847665847668</v>
      </c>
      <c r="T100" s="102">
        <v>766.58476658476638</v>
      </c>
      <c r="U100" s="102">
        <v>1729.2600000000002</v>
      </c>
      <c r="V100" s="102">
        <v>1610.9184766584767</v>
      </c>
      <c r="W100" s="102">
        <v>1729.2600000000002</v>
      </c>
      <c r="X100" s="102">
        <v>843.24324324324311</v>
      </c>
      <c r="Y100" s="102">
        <v>329.55000000000007</v>
      </c>
      <c r="Z100" s="102">
        <v>1476.3684766584768</v>
      </c>
      <c r="AA100" s="102">
        <v>1729.2600000000002</v>
      </c>
      <c r="AB100" s="102">
        <v>1610.9184766584767</v>
      </c>
      <c r="AC100" s="102">
        <v>1729.2600000000002</v>
      </c>
      <c r="AD100" s="102">
        <v>1610.9184766584767</v>
      </c>
      <c r="AE100" s="102">
        <v>1728.8623341523344</v>
      </c>
      <c r="AF100" s="102">
        <v>1610.9184766584767</v>
      </c>
      <c r="AG100" s="102">
        <v>1533.8623341523341</v>
      </c>
      <c r="AH100" s="102">
        <v>1096.1347665847666</v>
      </c>
      <c r="AI100" s="102">
        <v>211.20847665847668</v>
      </c>
      <c r="AJ100" s="102">
        <v>1729.2600000000002</v>
      </c>
      <c r="AK100" s="102">
        <v>211.20847665847668</v>
      </c>
      <c r="AL100" s="102">
        <v>1096.1347665847666</v>
      </c>
      <c r="AM100" s="102">
        <v>210.81081081081084</v>
      </c>
      <c r="AN100" s="102">
        <v>961.58476658476638</v>
      </c>
      <c r="AO100" s="102">
        <v>211.20847665847668</v>
      </c>
      <c r="AP100" s="102">
        <v>1096.1347665847666</v>
      </c>
      <c r="AQ100" s="102">
        <v>1610.9184766584767</v>
      </c>
      <c r="AR100" s="102">
        <v>1729.2600000000002</v>
      </c>
      <c r="AS100" s="102">
        <v>211.20847665847668</v>
      </c>
      <c r="AT100" s="102">
        <v>329.55000000000007</v>
      </c>
      <c r="AU100" s="102">
        <v>211.20847665847668</v>
      </c>
      <c r="AV100" s="102">
        <v>1594.71</v>
      </c>
      <c r="AW100" s="102">
        <v>1610.5208108108109</v>
      </c>
      <c r="AX100" s="102">
        <v>1096.1347665847666</v>
      </c>
      <c r="AY100" s="102">
        <v>210.81081081081084</v>
      </c>
    </row>
    <row r="101" spans="1:52">
      <c r="A101" s="105"/>
      <c r="B101" s="115">
        <v>2</v>
      </c>
      <c r="C101" s="102"/>
      <c r="D101" s="102">
        <v>0</v>
      </c>
      <c r="E101" s="102">
        <v>0</v>
      </c>
      <c r="F101" s="102">
        <v>0</v>
      </c>
      <c r="G101" s="102">
        <v>1140.71</v>
      </c>
      <c r="H101" s="102">
        <v>1729.26</v>
      </c>
      <c r="I101" s="102">
        <v>1729.2600000000002</v>
      </c>
      <c r="J101" s="102">
        <v>1610.9184766584767</v>
      </c>
      <c r="K101" s="102">
        <v>1729.2600000000002</v>
      </c>
      <c r="L101" s="102">
        <v>1534.26</v>
      </c>
      <c r="M101" s="102">
        <v>1729.26</v>
      </c>
      <c r="N101" s="102">
        <v>1610.9184766584767</v>
      </c>
      <c r="O101" s="102">
        <v>1729.26</v>
      </c>
      <c r="P101" s="102">
        <v>1729.26</v>
      </c>
      <c r="Q101" s="102">
        <v>1729.2600000000002</v>
      </c>
      <c r="R101" s="102">
        <v>1610.9184766584767</v>
      </c>
      <c r="S101" s="102">
        <v>1729.2600000000002</v>
      </c>
      <c r="T101" s="102">
        <v>1610.9184766584767</v>
      </c>
      <c r="U101" s="102">
        <v>1534.26</v>
      </c>
      <c r="V101" s="102">
        <v>1729.2600000000002</v>
      </c>
      <c r="W101" s="102">
        <v>1729.26</v>
      </c>
      <c r="X101" s="102">
        <v>1729.2600000000002</v>
      </c>
      <c r="Y101" s="102">
        <v>1729.2600000000002</v>
      </c>
      <c r="Z101" s="102">
        <v>1729.2600000000002</v>
      </c>
      <c r="AA101" s="102">
        <v>1729.2600000000002</v>
      </c>
      <c r="AB101" s="102">
        <v>1729.2600000000002</v>
      </c>
      <c r="AC101" s="102">
        <v>1610.9184766584767</v>
      </c>
      <c r="AD101" s="102">
        <v>1729.2600000000002</v>
      </c>
      <c r="AE101" s="102">
        <v>1729.26</v>
      </c>
      <c r="AF101" s="102">
        <v>1728.8623341523344</v>
      </c>
      <c r="AG101" s="102">
        <v>1729.26</v>
      </c>
      <c r="AH101" s="102">
        <v>1534.26</v>
      </c>
      <c r="AI101" s="102">
        <v>1729.2600000000002</v>
      </c>
      <c r="AJ101" s="102">
        <v>1729.26</v>
      </c>
      <c r="AK101" s="102">
        <v>1729.2600000000002</v>
      </c>
      <c r="AL101" s="102">
        <v>1610.9184766584767</v>
      </c>
      <c r="AM101" s="102">
        <v>1729.2600000000002</v>
      </c>
      <c r="AN101" s="102">
        <v>211.20847665847668</v>
      </c>
      <c r="AO101" s="102">
        <v>1096.1347665847663</v>
      </c>
      <c r="AP101" s="102">
        <v>1610.9184766584767</v>
      </c>
      <c r="AQ101" s="102">
        <v>1729.2600000000002</v>
      </c>
      <c r="AR101" s="102">
        <v>1729.26</v>
      </c>
      <c r="AS101" s="102">
        <v>1729.2600000000002</v>
      </c>
      <c r="AT101" s="102">
        <v>211.20847665847668</v>
      </c>
      <c r="AU101" s="102">
        <v>329.55000000000007</v>
      </c>
      <c r="AV101" s="102">
        <v>211.20847665847668</v>
      </c>
      <c r="AW101" s="102">
        <v>1729.26</v>
      </c>
      <c r="AX101" s="102">
        <v>1610.9184766584767</v>
      </c>
      <c r="AY101" s="102">
        <v>1729.2600000000002</v>
      </c>
    </row>
    <row r="102" spans="1:52">
      <c r="A102" s="105"/>
      <c r="B102" s="116">
        <v>3</v>
      </c>
      <c r="C102" s="102"/>
      <c r="D102" s="102">
        <v>0</v>
      </c>
      <c r="E102" s="102">
        <v>0</v>
      </c>
      <c r="F102" s="102">
        <v>0</v>
      </c>
      <c r="G102" s="102">
        <v>0</v>
      </c>
      <c r="H102" s="102">
        <v>585.71</v>
      </c>
      <c r="I102" s="102">
        <v>1573.97</v>
      </c>
      <c r="J102" s="102">
        <v>1729.2600000000002</v>
      </c>
      <c r="K102" s="102">
        <v>1729.26</v>
      </c>
      <c r="L102" s="102">
        <v>1729.2600000000002</v>
      </c>
      <c r="M102" s="102">
        <v>1534.26</v>
      </c>
      <c r="N102" s="102">
        <v>1729.26</v>
      </c>
      <c r="O102" s="102">
        <v>1729.26</v>
      </c>
      <c r="P102" s="102">
        <v>1729.26</v>
      </c>
      <c r="Q102" s="102">
        <v>1729.26</v>
      </c>
      <c r="R102" s="102">
        <v>1729.2600000000002</v>
      </c>
      <c r="S102" s="102">
        <v>1610.9184766584767</v>
      </c>
      <c r="T102" s="102">
        <v>1729.2600000000002</v>
      </c>
      <c r="U102" s="102">
        <v>1729.26</v>
      </c>
      <c r="V102" s="102">
        <v>1534.26</v>
      </c>
      <c r="W102" s="102">
        <v>1729.2600000000002</v>
      </c>
      <c r="X102" s="102">
        <v>1729.26</v>
      </c>
      <c r="Y102" s="102">
        <v>1729.2600000000002</v>
      </c>
      <c r="Z102" s="102">
        <v>1729.2600000000002</v>
      </c>
      <c r="AA102" s="102">
        <v>1729.2600000000002</v>
      </c>
      <c r="AB102" s="102">
        <v>1729.2600000000002</v>
      </c>
      <c r="AC102" s="102">
        <v>1729.2600000000002</v>
      </c>
      <c r="AD102" s="102">
        <v>1610.9184766584767</v>
      </c>
      <c r="AE102" s="102">
        <v>1729.2600000000002</v>
      </c>
      <c r="AF102" s="102">
        <v>1729.26</v>
      </c>
      <c r="AG102" s="102">
        <v>1729.2600000000002</v>
      </c>
      <c r="AH102" s="102">
        <v>1729.26</v>
      </c>
      <c r="AI102" s="102">
        <v>1534.26</v>
      </c>
      <c r="AJ102" s="102">
        <v>1729.2600000000002</v>
      </c>
      <c r="AK102" s="102">
        <v>1729.26</v>
      </c>
      <c r="AL102" s="102">
        <v>1729.2600000000002</v>
      </c>
      <c r="AM102" s="102">
        <v>1729.26</v>
      </c>
      <c r="AN102" s="102">
        <v>1729.2600000000002</v>
      </c>
      <c r="AO102" s="102">
        <v>329.55</v>
      </c>
      <c r="AP102" s="102">
        <v>1729.26</v>
      </c>
      <c r="AQ102" s="102">
        <v>1729.26</v>
      </c>
      <c r="AR102" s="102">
        <v>1729.2600000000002</v>
      </c>
      <c r="AS102" s="102">
        <v>1729.26</v>
      </c>
      <c r="AT102" s="102">
        <v>1729.2600000000002</v>
      </c>
      <c r="AU102" s="102">
        <v>329.55</v>
      </c>
      <c r="AV102" s="102">
        <v>329.55000000000007</v>
      </c>
      <c r="AW102" s="102">
        <v>329.55</v>
      </c>
      <c r="AX102" s="102">
        <v>1729.26</v>
      </c>
      <c r="AY102" s="102">
        <v>1729.26</v>
      </c>
    </row>
    <row r="103" spans="1:52">
      <c r="A103" s="105"/>
      <c r="B103" s="116">
        <v>4</v>
      </c>
      <c r="C103" s="102"/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614.97</v>
      </c>
      <c r="K103" s="102">
        <v>1542.2300000000002</v>
      </c>
      <c r="L103" s="102">
        <v>1729.26</v>
      </c>
      <c r="M103" s="102">
        <v>1729.2600000000002</v>
      </c>
      <c r="N103" s="102">
        <v>1534.26</v>
      </c>
      <c r="O103" s="102">
        <v>1729.26</v>
      </c>
      <c r="P103" s="102">
        <v>1729.26</v>
      </c>
      <c r="Q103" s="102">
        <v>1729.26</v>
      </c>
      <c r="R103" s="102">
        <v>1729.26</v>
      </c>
      <c r="S103" s="102">
        <v>1729.2600000000002</v>
      </c>
      <c r="T103" s="102">
        <v>1729.26</v>
      </c>
      <c r="U103" s="102">
        <v>1729.2600000000002</v>
      </c>
      <c r="V103" s="102">
        <v>1729.26</v>
      </c>
      <c r="W103" s="102">
        <v>1534.26</v>
      </c>
      <c r="X103" s="102">
        <v>1729.2600000000002</v>
      </c>
      <c r="Y103" s="102">
        <v>1729.26</v>
      </c>
      <c r="Z103" s="102">
        <v>1729.2600000000002</v>
      </c>
      <c r="AA103" s="102">
        <v>1729.2600000000002</v>
      </c>
      <c r="AB103" s="102">
        <v>1729.2600000000002</v>
      </c>
      <c r="AC103" s="102">
        <v>1729.2600000000002</v>
      </c>
      <c r="AD103" s="102">
        <v>1729.2600000000002</v>
      </c>
      <c r="AE103" s="102">
        <v>1729.26</v>
      </c>
      <c r="AF103" s="102">
        <v>1729.2600000000002</v>
      </c>
      <c r="AG103" s="102">
        <v>1729.26</v>
      </c>
      <c r="AH103" s="102">
        <v>1729.2600000000002</v>
      </c>
      <c r="AI103" s="102">
        <v>1729.26</v>
      </c>
      <c r="AJ103" s="102">
        <v>1534.26</v>
      </c>
      <c r="AK103" s="102">
        <v>1729.2600000000002</v>
      </c>
      <c r="AL103" s="102">
        <v>1729.26</v>
      </c>
      <c r="AM103" s="102">
        <v>1729.2600000000002</v>
      </c>
      <c r="AN103" s="102">
        <v>1729.26</v>
      </c>
      <c r="AO103" s="102">
        <v>1729.2600000000002</v>
      </c>
      <c r="AP103" s="102">
        <v>329.55</v>
      </c>
      <c r="AQ103" s="102">
        <v>1729.26</v>
      </c>
      <c r="AR103" s="102">
        <v>1729.26</v>
      </c>
      <c r="AS103" s="102">
        <v>1729.2600000000002</v>
      </c>
      <c r="AT103" s="102">
        <v>1729.26</v>
      </c>
      <c r="AU103" s="102">
        <v>1729.2600000000002</v>
      </c>
      <c r="AV103" s="102">
        <v>329.55</v>
      </c>
      <c r="AW103" s="102">
        <v>329.55000000000007</v>
      </c>
      <c r="AX103" s="102">
        <v>329.55</v>
      </c>
      <c r="AY103" s="102">
        <v>1729.26</v>
      </c>
    </row>
    <row r="104" spans="1:52">
      <c r="A104" s="105"/>
      <c r="B104" s="123">
        <v>5</v>
      </c>
      <c r="C104" s="102"/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686.23000000000025</v>
      </c>
      <c r="M104" s="102">
        <v>1211.4900000000002</v>
      </c>
      <c r="N104" s="102">
        <v>1729.2600000000002</v>
      </c>
      <c r="O104" s="102">
        <v>1534.26</v>
      </c>
      <c r="P104" s="102">
        <v>1729.26</v>
      </c>
      <c r="Q104" s="102">
        <v>1729.26</v>
      </c>
      <c r="R104" s="102">
        <v>1729.26</v>
      </c>
      <c r="S104" s="102">
        <v>1729.26</v>
      </c>
      <c r="T104" s="102">
        <v>1729.2600000000002</v>
      </c>
      <c r="U104" s="102">
        <v>1729.26</v>
      </c>
      <c r="V104" s="102">
        <v>1729.2600000000002</v>
      </c>
      <c r="W104" s="102">
        <v>1729.26</v>
      </c>
      <c r="X104" s="102">
        <v>1534.26</v>
      </c>
      <c r="Y104" s="102">
        <v>1729.2600000000002</v>
      </c>
      <c r="Z104" s="102">
        <v>1729.26</v>
      </c>
      <c r="AA104" s="102">
        <v>1729.2600000000002</v>
      </c>
      <c r="AB104" s="102">
        <v>1729.2600000000002</v>
      </c>
      <c r="AC104" s="102">
        <v>1729.2600000000002</v>
      </c>
      <c r="AD104" s="102">
        <v>1729.2600000000002</v>
      </c>
      <c r="AE104" s="102">
        <v>1729.2600000000002</v>
      </c>
      <c r="AF104" s="102">
        <v>1729.26</v>
      </c>
      <c r="AG104" s="102">
        <v>1729.2600000000002</v>
      </c>
      <c r="AH104" s="102">
        <v>1729.26</v>
      </c>
      <c r="AI104" s="102">
        <v>1729.2600000000002</v>
      </c>
      <c r="AJ104" s="102">
        <v>1729.26</v>
      </c>
      <c r="AK104" s="102">
        <v>1534.26</v>
      </c>
      <c r="AL104" s="102">
        <v>1729.2600000000002</v>
      </c>
      <c r="AM104" s="102">
        <v>1729.26</v>
      </c>
      <c r="AN104" s="102">
        <v>1729.2600000000002</v>
      </c>
      <c r="AO104" s="102">
        <v>1729.26</v>
      </c>
      <c r="AP104" s="102">
        <v>1729.2600000000002</v>
      </c>
      <c r="AQ104" s="102">
        <v>329.55</v>
      </c>
      <c r="AR104" s="102">
        <v>1729.26</v>
      </c>
      <c r="AS104" s="102">
        <v>1729.26</v>
      </c>
      <c r="AT104" s="102">
        <v>1729.2600000000002</v>
      </c>
      <c r="AU104" s="102">
        <v>1729.26</v>
      </c>
      <c r="AV104" s="102">
        <v>1729.2600000000002</v>
      </c>
      <c r="AW104" s="102">
        <v>329.55</v>
      </c>
      <c r="AX104" s="102">
        <v>329.55000000000007</v>
      </c>
      <c r="AY104" s="102">
        <v>329.55</v>
      </c>
    </row>
    <row r="105" spans="1:52">
      <c r="A105" s="105"/>
      <c r="B105" s="123">
        <v>6</v>
      </c>
      <c r="C105" s="102"/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23.490000000000236</v>
      </c>
      <c r="O105" s="102">
        <v>523.75000000000045</v>
      </c>
      <c r="P105" s="102">
        <v>808.01000000000045</v>
      </c>
      <c r="Q105" s="102">
        <v>1473.2700000000004</v>
      </c>
      <c r="R105" s="102">
        <v>1729.26</v>
      </c>
      <c r="S105" s="102">
        <v>1729.26</v>
      </c>
      <c r="T105" s="102">
        <v>1729.26</v>
      </c>
      <c r="U105" s="102">
        <v>1729.2600000000002</v>
      </c>
      <c r="V105" s="102">
        <v>1729.26</v>
      </c>
      <c r="W105" s="102">
        <v>1729.2600000000002</v>
      </c>
      <c r="X105" s="102">
        <v>1729.26</v>
      </c>
      <c r="Y105" s="102">
        <v>1534.26</v>
      </c>
      <c r="Z105" s="102">
        <v>1729.2600000000002</v>
      </c>
      <c r="AA105" s="102">
        <v>1729.26</v>
      </c>
      <c r="AB105" s="102">
        <v>1729.2600000000002</v>
      </c>
      <c r="AC105" s="102">
        <v>1729.2600000000002</v>
      </c>
      <c r="AD105" s="102">
        <v>1729.2600000000002</v>
      </c>
      <c r="AE105" s="102">
        <v>1729.2600000000002</v>
      </c>
      <c r="AF105" s="102">
        <v>1729.2600000000002</v>
      </c>
      <c r="AG105" s="102">
        <v>1729.26</v>
      </c>
      <c r="AH105" s="102">
        <v>1729.2600000000002</v>
      </c>
      <c r="AI105" s="102">
        <v>1729.26</v>
      </c>
      <c r="AJ105" s="102">
        <v>1729.2600000000002</v>
      </c>
      <c r="AK105" s="102">
        <v>1729.26</v>
      </c>
      <c r="AL105" s="102">
        <v>1534.26</v>
      </c>
      <c r="AM105" s="102">
        <v>1729.2600000000002</v>
      </c>
      <c r="AN105" s="102">
        <v>1729.26</v>
      </c>
      <c r="AO105" s="102">
        <v>1729.2600000000002</v>
      </c>
      <c r="AP105" s="102">
        <v>1729.26</v>
      </c>
      <c r="AQ105" s="102">
        <v>1729.2600000000002</v>
      </c>
      <c r="AR105" s="102">
        <v>329.55</v>
      </c>
      <c r="AS105" s="102">
        <v>1729.26</v>
      </c>
      <c r="AT105" s="102">
        <v>1729.26</v>
      </c>
      <c r="AU105" s="102">
        <v>1729.2600000000002</v>
      </c>
      <c r="AV105" s="102">
        <v>1729.26</v>
      </c>
      <c r="AW105" s="102">
        <v>1729.2600000000002</v>
      </c>
      <c r="AX105" s="102">
        <v>329.55</v>
      </c>
      <c r="AY105" s="102">
        <v>329.55000000000007</v>
      </c>
    </row>
    <row r="106" spans="1:52">
      <c r="A106" s="105"/>
      <c r="B106" s="126">
        <v>7</v>
      </c>
      <c r="C106" s="102"/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213.27000000000044</v>
      </c>
      <c r="S106" s="102">
        <v>874.53000000000043</v>
      </c>
      <c r="T106" s="102">
        <v>1528.7900000000004</v>
      </c>
      <c r="U106" s="102">
        <v>1729.26</v>
      </c>
      <c r="V106" s="102">
        <v>1729.2600000000002</v>
      </c>
      <c r="W106" s="102">
        <v>1729.26</v>
      </c>
      <c r="X106" s="102">
        <v>1729.2600000000002</v>
      </c>
      <c r="Y106" s="102">
        <v>1729.26</v>
      </c>
      <c r="Z106" s="102">
        <v>1534.26</v>
      </c>
      <c r="AA106" s="102">
        <v>1729.2600000000002</v>
      </c>
      <c r="AB106" s="102">
        <v>1729.26</v>
      </c>
      <c r="AC106" s="102">
        <v>1729.2600000000002</v>
      </c>
      <c r="AD106" s="102">
        <v>1729.2600000000002</v>
      </c>
      <c r="AE106" s="102">
        <v>1729.2600000000002</v>
      </c>
      <c r="AF106" s="102">
        <v>1729.2600000000002</v>
      </c>
      <c r="AG106" s="102">
        <v>1729.2600000000002</v>
      </c>
      <c r="AH106" s="102">
        <v>1729.26</v>
      </c>
      <c r="AI106" s="102">
        <v>1729.2600000000002</v>
      </c>
      <c r="AJ106" s="102">
        <v>1729.26</v>
      </c>
      <c r="AK106" s="102">
        <v>1729.2600000000002</v>
      </c>
      <c r="AL106" s="102">
        <v>1729.26</v>
      </c>
      <c r="AM106" s="102">
        <v>1534.26</v>
      </c>
      <c r="AN106" s="102">
        <v>1729.2600000000002</v>
      </c>
      <c r="AO106" s="102">
        <v>1729.26</v>
      </c>
      <c r="AP106" s="102">
        <v>1729.2600000000002</v>
      </c>
      <c r="AQ106" s="102">
        <v>1729.26</v>
      </c>
      <c r="AR106" s="102">
        <v>1729.2600000000002</v>
      </c>
      <c r="AS106" s="102">
        <v>329.55</v>
      </c>
      <c r="AT106" s="102">
        <v>1729.26</v>
      </c>
      <c r="AU106" s="102">
        <v>1729.26</v>
      </c>
      <c r="AV106" s="102">
        <v>1729.2600000000002</v>
      </c>
      <c r="AW106" s="102">
        <v>1729.26</v>
      </c>
      <c r="AX106" s="102">
        <v>1729.2600000000002</v>
      </c>
      <c r="AY106" s="102">
        <v>329.55</v>
      </c>
    </row>
    <row r="107" spans="1:52">
      <c r="A107" s="105"/>
      <c r="B107" s="126">
        <v>8</v>
      </c>
      <c r="C107" s="102"/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</v>
      </c>
      <c r="S107" s="102">
        <v>0</v>
      </c>
      <c r="T107" s="102">
        <v>0</v>
      </c>
      <c r="U107" s="102">
        <v>786.79000000000042</v>
      </c>
      <c r="V107" s="102">
        <v>1729.26</v>
      </c>
      <c r="W107" s="102">
        <v>1729.2600000000002</v>
      </c>
      <c r="X107" s="102">
        <v>1729.26</v>
      </c>
      <c r="Y107" s="102">
        <v>1729.2600000000002</v>
      </c>
      <c r="Z107" s="102">
        <v>1729.26</v>
      </c>
      <c r="AA107" s="102">
        <v>1534.26</v>
      </c>
      <c r="AB107" s="102">
        <v>1729.2600000000002</v>
      </c>
      <c r="AC107" s="102">
        <v>1729.26</v>
      </c>
      <c r="AD107" s="102">
        <v>1729.2600000000002</v>
      </c>
      <c r="AE107" s="102">
        <v>1729.2600000000002</v>
      </c>
      <c r="AF107" s="102">
        <v>1729.2600000000002</v>
      </c>
      <c r="AG107" s="102">
        <v>1729.2600000000002</v>
      </c>
      <c r="AH107" s="102">
        <v>1729.2600000000002</v>
      </c>
      <c r="AI107" s="102">
        <v>1729.26</v>
      </c>
      <c r="AJ107" s="102">
        <v>1729.2600000000002</v>
      </c>
      <c r="AK107" s="102">
        <v>1729.26</v>
      </c>
      <c r="AL107" s="102">
        <v>1729.2600000000002</v>
      </c>
      <c r="AM107" s="102">
        <v>1729.26</v>
      </c>
      <c r="AN107" s="102">
        <v>1534.26</v>
      </c>
      <c r="AO107" s="102">
        <v>1729.2600000000002</v>
      </c>
      <c r="AP107" s="102">
        <v>1729.26</v>
      </c>
      <c r="AQ107" s="102">
        <v>1729.2600000000002</v>
      </c>
      <c r="AR107" s="102">
        <v>1729.26</v>
      </c>
      <c r="AS107" s="102">
        <v>1729.2600000000002</v>
      </c>
      <c r="AT107" s="102">
        <v>329.55</v>
      </c>
      <c r="AU107" s="102">
        <v>1416.81</v>
      </c>
      <c r="AV107" s="102">
        <v>1729.26</v>
      </c>
      <c r="AW107" s="102">
        <v>1729.2600000000002</v>
      </c>
      <c r="AX107" s="102">
        <v>1729.26</v>
      </c>
      <c r="AY107" s="102">
        <v>1729.2600000000002</v>
      </c>
    </row>
    <row r="108" spans="1:52">
      <c r="A108" s="124"/>
      <c r="B108" s="128" t="s">
        <v>295</v>
      </c>
      <c r="C108" s="110"/>
      <c r="D108" s="121">
        <v>0</v>
      </c>
      <c r="E108" s="121">
        <v>0</v>
      </c>
      <c r="F108" s="121">
        <v>0</v>
      </c>
      <c r="G108" s="121">
        <v>0</v>
      </c>
      <c r="H108" s="121">
        <v>0</v>
      </c>
      <c r="I108" s="121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46.790000000000418</v>
      </c>
      <c r="W108" s="121">
        <v>990.26</v>
      </c>
      <c r="X108" s="121">
        <v>953.26000000000022</v>
      </c>
      <c r="Y108" s="121">
        <v>1129.26</v>
      </c>
      <c r="Z108" s="121">
        <v>1183.2600000000002</v>
      </c>
      <c r="AA108" s="121">
        <v>1249.26</v>
      </c>
      <c r="AB108" s="121">
        <v>995.26</v>
      </c>
      <c r="AC108" s="121">
        <v>1123.2600000000002</v>
      </c>
      <c r="AD108" s="121">
        <v>1102.26</v>
      </c>
      <c r="AE108" s="121">
        <v>1087.2600000000002</v>
      </c>
      <c r="AF108" s="121">
        <v>1059.2600000000002</v>
      </c>
      <c r="AG108" s="121">
        <v>727.26000000000022</v>
      </c>
      <c r="AH108" s="121">
        <v>846.26000000000022</v>
      </c>
      <c r="AI108" s="121">
        <v>1002.2600000000002</v>
      </c>
      <c r="AJ108" s="121">
        <v>835.26</v>
      </c>
      <c r="AK108" s="121">
        <v>518.26000000000022</v>
      </c>
      <c r="AL108" s="121">
        <v>412.26</v>
      </c>
      <c r="AM108" s="121">
        <v>593.26000000000022</v>
      </c>
      <c r="AN108" s="121">
        <v>360.26</v>
      </c>
      <c r="AO108" s="121">
        <v>267.26</v>
      </c>
      <c r="AP108" s="121">
        <v>582.26000000000022</v>
      </c>
      <c r="AQ108" s="121">
        <v>612.26</v>
      </c>
      <c r="AR108" s="121">
        <v>591.26000000000022</v>
      </c>
      <c r="AS108" s="121">
        <v>855.26</v>
      </c>
      <c r="AT108" s="121">
        <v>841.26000000000022</v>
      </c>
      <c r="AU108" s="121">
        <v>0</v>
      </c>
      <c r="AV108" s="121">
        <v>547.80999999999995</v>
      </c>
      <c r="AW108" s="121">
        <v>1243.26</v>
      </c>
      <c r="AX108" s="121">
        <v>1193.2600000000002</v>
      </c>
      <c r="AY108" s="121">
        <v>1190.26</v>
      </c>
      <c r="AZ108" s="103">
        <f>SUM($D108:$AY108)</f>
        <v>24138.62</v>
      </c>
    </row>
    <row r="109" spans="1:52">
      <c r="A109" s="127" t="s">
        <v>134</v>
      </c>
      <c r="B109" s="115">
        <v>1</v>
      </c>
      <c r="C109" s="102"/>
      <c r="D109" s="102">
        <v>0</v>
      </c>
      <c r="E109" s="102">
        <v>0</v>
      </c>
      <c r="F109" s="102">
        <v>0</v>
      </c>
      <c r="G109" s="102">
        <v>163.09957002456989</v>
      </c>
      <c r="H109" s="102">
        <v>206.38168599508606</v>
      </c>
      <c r="I109" s="102">
        <v>508.84783922172397</v>
      </c>
      <c r="J109" s="102">
        <v>487.14214942557703</v>
      </c>
      <c r="K109" s="102">
        <v>397.20884319251383</v>
      </c>
      <c r="L109" s="102">
        <v>73.826410701156945</v>
      </c>
      <c r="M109" s="102">
        <v>507.89970000000005</v>
      </c>
      <c r="N109" s="102">
        <v>518.01699682340188</v>
      </c>
      <c r="O109" s="102">
        <v>450.02929044499615</v>
      </c>
      <c r="P109" s="102">
        <v>413.93029616153814</v>
      </c>
      <c r="Q109" s="102">
        <v>383.8810718978844</v>
      </c>
      <c r="R109" s="102">
        <v>360.16008230617541</v>
      </c>
      <c r="S109" s="102">
        <v>383.96768870910279</v>
      </c>
      <c r="T109" s="102">
        <v>148.11302537035783</v>
      </c>
      <c r="U109" s="102">
        <v>387.50946302211287</v>
      </c>
      <c r="V109" s="102">
        <v>537.48517433937479</v>
      </c>
      <c r="W109" s="102">
        <v>458.14273081926967</v>
      </c>
      <c r="X109" s="102">
        <v>430.26619031480283</v>
      </c>
      <c r="Y109" s="102">
        <v>262.37344369694819</v>
      </c>
      <c r="Z109" s="102">
        <v>323.29624202484212</v>
      </c>
      <c r="AA109" s="102">
        <v>634.9597979792519</v>
      </c>
      <c r="AB109" s="102">
        <v>718.29038850317284</v>
      </c>
      <c r="AC109" s="102">
        <v>719.63982895467791</v>
      </c>
      <c r="AD109" s="102">
        <v>730.15698026827454</v>
      </c>
      <c r="AE109" s="102">
        <v>722.54644319024919</v>
      </c>
      <c r="AF109" s="102">
        <v>774.06924598256001</v>
      </c>
      <c r="AG109" s="102">
        <v>761.38502919024904</v>
      </c>
      <c r="AH109" s="102">
        <v>650.37616343071738</v>
      </c>
      <c r="AI109" s="102">
        <v>486.15208467177217</v>
      </c>
      <c r="AJ109" s="102">
        <v>285.00871973835888</v>
      </c>
      <c r="AK109" s="102">
        <v>550.793992997543</v>
      </c>
      <c r="AL109" s="102">
        <v>236.42555371066112</v>
      </c>
      <c r="AM109" s="102">
        <v>423.33367002456981</v>
      </c>
      <c r="AN109" s="102">
        <v>268.63678183685295</v>
      </c>
      <c r="AO109" s="102">
        <v>167.42616782760024</v>
      </c>
      <c r="AP109" s="102">
        <v>78.718499999999992</v>
      </c>
      <c r="AQ109" s="102">
        <v>530.72145</v>
      </c>
      <c r="AR109" s="102">
        <v>610.29345557591023</v>
      </c>
      <c r="AS109" s="102">
        <v>565.55799358228614</v>
      </c>
      <c r="AT109" s="102">
        <v>209.19050668323879</v>
      </c>
      <c r="AU109" s="102">
        <v>55.896749999999997</v>
      </c>
      <c r="AV109" s="102">
        <v>55.896749999999997</v>
      </c>
      <c r="AW109" s="102">
        <v>270.48735000000005</v>
      </c>
      <c r="AX109" s="102">
        <v>426.73999075826777</v>
      </c>
      <c r="AY109" s="102">
        <v>401.57872245966865</v>
      </c>
    </row>
    <row r="110" spans="1:52">
      <c r="A110" s="105"/>
      <c r="B110" s="115">
        <v>2</v>
      </c>
      <c r="C110" s="102"/>
      <c r="D110" s="102">
        <v>0</v>
      </c>
      <c r="E110" s="102">
        <v>0</v>
      </c>
      <c r="F110" s="102">
        <v>0</v>
      </c>
      <c r="G110" s="102">
        <v>0</v>
      </c>
      <c r="H110" s="102">
        <v>0</v>
      </c>
      <c r="I110" s="102">
        <v>0</v>
      </c>
      <c r="J110" s="102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>
        <v>0</v>
      </c>
      <c r="R110" s="102">
        <v>0</v>
      </c>
      <c r="S110" s="102">
        <v>0</v>
      </c>
      <c r="T110" s="102">
        <v>0</v>
      </c>
      <c r="U110" s="102">
        <v>0</v>
      </c>
      <c r="V110" s="102">
        <v>0</v>
      </c>
      <c r="W110" s="102">
        <v>0</v>
      </c>
      <c r="X110" s="102">
        <v>0</v>
      </c>
      <c r="Y110" s="102">
        <v>0</v>
      </c>
      <c r="Z110" s="102">
        <v>0</v>
      </c>
      <c r="AA110" s="102">
        <v>0</v>
      </c>
      <c r="AB110" s="102">
        <v>278.9597979792519</v>
      </c>
      <c r="AC110" s="102">
        <v>491.25018648242474</v>
      </c>
      <c r="AD110" s="102">
        <v>719.63982895467791</v>
      </c>
      <c r="AE110" s="102">
        <v>730.15698026827454</v>
      </c>
      <c r="AF110" s="102">
        <v>722.54644319024919</v>
      </c>
      <c r="AG110" s="102">
        <v>774.06924598256001</v>
      </c>
      <c r="AH110" s="102">
        <v>347.04771406843543</v>
      </c>
      <c r="AI110" s="102">
        <v>0</v>
      </c>
      <c r="AJ110" s="102">
        <v>0</v>
      </c>
      <c r="AK110" s="102">
        <v>0</v>
      </c>
      <c r="AL110" s="102">
        <v>0</v>
      </c>
      <c r="AM110" s="102">
        <v>0</v>
      </c>
      <c r="AN110" s="102">
        <v>0</v>
      </c>
      <c r="AO110" s="102">
        <v>0</v>
      </c>
      <c r="AP110" s="102">
        <v>0</v>
      </c>
      <c r="AQ110" s="102">
        <v>0</v>
      </c>
      <c r="AR110" s="102">
        <v>0</v>
      </c>
      <c r="AS110" s="102">
        <v>0</v>
      </c>
      <c r="AT110" s="102">
        <v>0</v>
      </c>
      <c r="AU110" s="102">
        <v>0</v>
      </c>
      <c r="AV110" s="102">
        <v>0</v>
      </c>
      <c r="AW110" s="102">
        <v>0</v>
      </c>
      <c r="AX110" s="102">
        <v>0</v>
      </c>
      <c r="AY110" s="102">
        <v>0</v>
      </c>
    </row>
    <row r="111" spans="1:52">
      <c r="A111" s="105"/>
      <c r="B111" s="115">
        <v>3</v>
      </c>
      <c r="C111" s="102"/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  <c r="AC111" s="102">
        <v>0</v>
      </c>
      <c r="AD111" s="102">
        <v>81.250186482424738</v>
      </c>
      <c r="AE111" s="102">
        <v>335.89001543710265</v>
      </c>
      <c r="AF111" s="102">
        <v>535.04699570537719</v>
      </c>
      <c r="AG111" s="102">
        <v>18.593438895626377</v>
      </c>
      <c r="AH111" s="102">
        <v>0</v>
      </c>
      <c r="AI111" s="102">
        <v>0</v>
      </c>
      <c r="AJ111" s="102">
        <v>0</v>
      </c>
      <c r="AK111" s="102">
        <v>0</v>
      </c>
      <c r="AL111" s="102">
        <v>0</v>
      </c>
      <c r="AM111" s="102">
        <v>0</v>
      </c>
      <c r="AN111" s="102">
        <v>0</v>
      </c>
      <c r="AO111" s="102">
        <v>0</v>
      </c>
      <c r="AP111" s="102">
        <v>0</v>
      </c>
      <c r="AQ111" s="102">
        <v>0</v>
      </c>
      <c r="AR111" s="102">
        <v>0</v>
      </c>
      <c r="AS111" s="102">
        <v>0</v>
      </c>
      <c r="AT111" s="102">
        <v>0</v>
      </c>
      <c r="AU111" s="102">
        <v>0</v>
      </c>
      <c r="AV111" s="102">
        <v>0</v>
      </c>
      <c r="AW111" s="102">
        <v>0</v>
      </c>
      <c r="AX111" s="102">
        <v>0</v>
      </c>
      <c r="AY111" s="102">
        <v>0</v>
      </c>
    </row>
    <row r="112" spans="1:52">
      <c r="A112" s="105"/>
      <c r="B112" s="116">
        <v>4</v>
      </c>
      <c r="C112" s="102"/>
      <c r="D112" s="102">
        <v>0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>
        <v>0</v>
      </c>
      <c r="S112" s="102">
        <v>0</v>
      </c>
      <c r="T112" s="102">
        <v>0</v>
      </c>
      <c r="U112" s="102">
        <v>0</v>
      </c>
      <c r="V112" s="102">
        <v>0</v>
      </c>
      <c r="W112" s="102">
        <v>0</v>
      </c>
      <c r="X112" s="102">
        <v>0</v>
      </c>
      <c r="Y112" s="102">
        <v>0</v>
      </c>
      <c r="Z112" s="102">
        <v>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  <c r="AF112" s="102">
        <v>0</v>
      </c>
      <c r="AG112" s="102">
        <v>0</v>
      </c>
      <c r="AH112" s="102">
        <v>0</v>
      </c>
      <c r="AI112" s="102">
        <v>0</v>
      </c>
      <c r="AJ112" s="102">
        <v>0</v>
      </c>
      <c r="AK112" s="102">
        <v>0</v>
      </c>
      <c r="AL112" s="102">
        <v>0</v>
      </c>
      <c r="AM112" s="102">
        <v>0</v>
      </c>
      <c r="AN112" s="102">
        <v>0</v>
      </c>
      <c r="AO112" s="102">
        <v>0</v>
      </c>
      <c r="AP112" s="102">
        <v>0</v>
      </c>
      <c r="AQ112" s="102">
        <v>0</v>
      </c>
      <c r="AR112" s="102">
        <v>0</v>
      </c>
      <c r="AS112" s="102">
        <v>0</v>
      </c>
      <c r="AT112" s="102">
        <v>0</v>
      </c>
      <c r="AU112" s="102">
        <v>0</v>
      </c>
      <c r="AV112" s="102">
        <v>0</v>
      </c>
      <c r="AW112" s="102">
        <v>0</v>
      </c>
      <c r="AX112" s="102">
        <v>0</v>
      </c>
      <c r="AY112" s="102">
        <v>0</v>
      </c>
    </row>
    <row r="113" spans="1:52">
      <c r="A113" s="105"/>
      <c r="B113" s="116">
        <v>5</v>
      </c>
      <c r="C113" s="102"/>
      <c r="D113" s="102">
        <v>0</v>
      </c>
      <c r="E113" s="102">
        <v>0</v>
      </c>
      <c r="F113" s="102">
        <v>0</v>
      </c>
      <c r="G113" s="102">
        <v>0</v>
      </c>
      <c r="H113" s="102">
        <v>0</v>
      </c>
      <c r="I113" s="102">
        <v>0</v>
      </c>
      <c r="J113" s="102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>
        <v>0</v>
      </c>
      <c r="S113" s="102">
        <v>0</v>
      </c>
      <c r="T113" s="102">
        <v>0</v>
      </c>
      <c r="U113" s="102">
        <v>0</v>
      </c>
      <c r="V113" s="102">
        <v>0</v>
      </c>
      <c r="W113" s="102">
        <v>0</v>
      </c>
      <c r="X113" s="102">
        <v>0</v>
      </c>
      <c r="Y113" s="102">
        <v>0</v>
      </c>
      <c r="Z113" s="102">
        <v>0</v>
      </c>
      <c r="AA113" s="102">
        <v>0</v>
      </c>
      <c r="AB113" s="102">
        <v>0</v>
      </c>
      <c r="AC113" s="102">
        <v>0</v>
      </c>
      <c r="AD113" s="102">
        <v>0</v>
      </c>
      <c r="AE113" s="102">
        <v>0</v>
      </c>
      <c r="AF113" s="102">
        <v>0</v>
      </c>
      <c r="AG113" s="102">
        <v>0</v>
      </c>
      <c r="AH113" s="102">
        <v>0</v>
      </c>
      <c r="AI113" s="102">
        <v>0</v>
      </c>
      <c r="AJ113" s="102">
        <v>0</v>
      </c>
      <c r="AK113" s="102">
        <v>0</v>
      </c>
      <c r="AL113" s="102">
        <v>0</v>
      </c>
      <c r="AM113" s="102">
        <v>0</v>
      </c>
      <c r="AN113" s="102">
        <v>0</v>
      </c>
      <c r="AO113" s="102">
        <v>0</v>
      </c>
      <c r="AP113" s="102">
        <v>0</v>
      </c>
      <c r="AQ113" s="102">
        <v>0</v>
      </c>
      <c r="AR113" s="102">
        <v>0</v>
      </c>
      <c r="AS113" s="102">
        <v>0</v>
      </c>
      <c r="AT113" s="102">
        <v>0</v>
      </c>
      <c r="AU113" s="102">
        <v>0</v>
      </c>
      <c r="AV113" s="102">
        <v>0</v>
      </c>
      <c r="AW113" s="102">
        <v>0</v>
      </c>
      <c r="AX113" s="102">
        <v>0</v>
      </c>
      <c r="AY113" s="102">
        <v>0</v>
      </c>
    </row>
    <row r="114" spans="1:52">
      <c r="A114" s="105"/>
      <c r="B114" s="116">
        <v>6</v>
      </c>
      <c r="C114" s="102"/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</v>
      </c>
      <c r="S114" s="102">
        <v>0</v>
      </c>
      <c r="T114" s="102">
        <v>0</v>
      </c>
      <c r="U114" s="102">
        <v>0</v>
      </c>
      <c r="V114" s="102">
        <v>0</v>
      </c>
      <c r="W114" s="102">
        <v>0</v>
      </c>
      <c r="X114" s="102">
        <v>0</v>
      </c>
      <c r="Y114" s="102">
        <v>0</v>
      </c>
      <c r="Z114" s="102">
        <v>0</v>
      </c>
      <c r="AA114" s="102">
        <v>0</v>
      </c>
      <c r="AB114" s="102">
        <v>0</v>
      </c>
      <c r="AC114" s="102">
        <v>0</v>
      </c>
      <c r="AD114" s="102">
        <v>0</v>
      </c>
      <c r="AE114" s="102">
        <v>0</v>
      </c>
      <c r="AF114" s="102">
        <v>0</v>
      </c>
      <c r="AG114" s="102">
        <v>0</v>
      </c>
      <c r="AH114" s="102">
        <v>0</v>
      </c>
      <c r="AI114" s="102">
        <v>0</v>
      </c>
      <c r="AJ114" s="102">
        <v>0</v>
      </c>
      <c r="AK114" s="102">
        <v>0</v>
      </c>
      <c r="AL114" s="102">
        <v>0</v>
      </c>
      <c r="AM114" s="102">
        <v>0</v>
      </c>
      <c r="AN114" s="102">
        <v>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  <c r="AU114" s="102">
        <v>0</v>
      </c>
      <c r="AV114" s="102">
        <v>0</v>
      </c>
      <c r="AW114" s="102">
        <v>0</v>
      </c>
      <c r="AX114" s="102">
        <v>0</v>
      </c>
      <c r="AY114" s="102">
        <v>0</v>
      </c>
    </row>
    <row r="115" spans="1:52">
      <c r="A115" s="105"/>
      <c r="B115" s="123">
        <v>7</v>
      </c>
      <c r="C115" s="102"/>
      <c r="D115" s="102">
        <v>0</v>
      </c>
      <c r="E115" s="102">
        <v>0</v>
      </c>
      <c r="F115" s="102">
        <v>0</v>
      </c>
      <c r="G115" s="102">
        <v>0</v>
      </c>
      <c r="H115" s="102">
        <v>0</v>
      </c>
      <c r="I115" s="102">
        <v>0</v>
      </c>
      <c r="J115" s="102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>
        <v>0</v>
      </c>
      <c r="Q115" s="102">
        <v>0</v>
      </c>
      <c r="R115" s="102">
        <v>0</v>
      </c>
      <c r="S115" s="102">
        <v>0</v>
      </c>
      <c r="T115" s="102">
        <v>0</v>
      </c>
      <c r="U115" s="102">
        <v>0</v>
      </c>
      <c r="V115" s="102">
        <v>0</v>
      </c>
      <c r="W115" s="102">
        <v>0</v>
      </c>
      <c r="X115" s="102">
        <v>0</v>
      </c>
      <c r="Y115" s="102">
        <v>0</v>
      </c>
      <c r="Z115" s="102">
        <v>0</v>
      </c>
      <c r="AA115" s="102">
        <v>0</v>
      </c>
      <c r="AB115" s="102">
        <v>0</v>
      </c>
      <c r="AC115" s="102">
        <v>0</v>
      </c>
      <c r="AD115" s="102">
        <v>0</v>
      </c>
      <c r="AE115" s="102">
        <v>0</v>
      </c>
      <c r="AF115" s="102">
        <v>0</v>
      </c>
      <c r="AG115" s="102">
        <v>0</v>
      </c>
      <c r="AH115" s="102">
        <v>0</v>
      </c>
      <c r="AI115" s="102">
        <v>0</v>
      </c>
      <c r="AJ115" s="102">
        <v>0</v>
      </c>
      <c r="AK115" s="102">
        <v>0</v>
      </c>
      <c r="AL115" s="102">
        <v>0</v>
      </c>
      <c r="AM115" s="102">
        <v>0</v>
      </c>
      <c r="AN115" s="102">
        <v>0</v>
      </c>
      <c r="AO115" s="102">
        <v>0</v>
      </c>
      <c r="AP115" s="102">
        <v>0</v>
      </c>
      <c r="AQ115" s="102">
        <v>0</v>
      </c>
      <c r="AR115" s="102">
        <v>0</v>
      </c>
      <c r="AS115" s="102">
        <v>0</v>
      </c>
      <c r="AT115" s="102">
        <v>0</v>
      </c>
      <c r="AU115" s="102">
        <v>0</v>
      </c>
      <c r="AV115" s="102">
        <v>0</v>
      </c>
      <c r="AW115" s="102">
        <v>0</v>
      </c>
      <c r="AX115" s="102">
        <v>0</v>
      </c>
      <c r="AY115" s="102">
        <v>0</v>
      </c>
    </row>
    <row r="116" spans="1:52">
      <c r="A116" s="105"/>
      <c r="B116" s="123">
        <v>8</v>
      </c>
      <c r="C116" s="102"/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0</v>
      </c>
      <c r="S116" s="102">
        <v>0</v>
      </c>
      <c r="T116" s="102">
        <v>0</v>
      </c>
      <c r="U116" s="102">
        <v>0</v>
      </c>
      <c r="V116" s="102">
        <v>0</v>
      </c>
      <c r="W116" s="102">
        <v>0</v>
      </c>
      <c r="X116" s="102">
        <v>0</v>
      </c>
      <c r="Y116" s="102">
        <v>0</v>
      </c>
      <c r="Z116" s="102">
        <v>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v>0</v>
      </c>
      <c r="AN116" s="102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  <c r="AU116" s="102">
        <v>0</v>
      </c>
      <c r="AV116" s="102">
        <v>0</v>
      </c>
      <c r="AW116" s="102">
        <v>0</v>
      </c>
      <c r="AX116" s="102">
        <v>0</v>
      </c>
      <c r="AY116" s="102">
        <v>0</v>
      </c>
    </row>
    <row r="117" spans="1:52">
      <c r="A117" s="105"/>
      <c r="B117" s="123">
        <v>9</v>
      </c>
      <c r="C117" s="102"/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</row>
    <row r="118" spans="1:52">
      <c r="A118" s="105"/>
      <c r="B118" s="126">
        <v>10</v>
      </c>
      <c r="C118" s="102"/>
      <c r="D118" s="102">
        <v>0</v>
      </c>
      <c r="E118" s="102">
        <v>0</v>
      </c>
      <c r="F118" s="102">
        <v>0</v>
      </c>
      <c r="G118" s="102">
        <v>0</v>
      </c>
      <c r="H118" s="102">
        <v>0</v>
      </c>
      <c r="I118" s="102">
        <v>0</v>
      </c>
      <c r="J118" s="102">
        <v>0</v>
      </c>
      <c r="K118" s="102">
        <v>0</v>
      </c>
      <c r="L118" s="102">
        <v>0</v>
      </c>
      <c r="M118" s="102">
        <v>0</v>
      </c>
      <c r="N118" s="102">
        <v>0</v>
      </c>
      <c r="O118" s="102">
        <v>0</v>
      </c>
      <c r="P118" s="102">
        <v>0</v>
      </c>
      <c r="Q118" s="102">
        <v>0</v>
      </c>
      <c r="R118" s="102">
        <v>0</v>
      </c>
      <c r="S118" s="102">
        <v>0</v>
      </c>
      <c r="T118" s="102">
        <v>0</v>
      </c>
      <c r="U118" s="102">
        <v>0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0</v>
      </c>
      <c r="AD118" s="102">
        <v>0</v>
      </c>
      <c r="AE118" s="102">
        <v>0</v>
      </c>
      <c r="AF118" s="102">
        <v>0</v>
      </c>
      <c r="AG118" s="102">
        <v>0</v>
      </c>
      <c r="AH118" s="102">
        <v>0</v>
      </c>
      <c r="AI118" s="102">
        <v>0</v>
      </c>
      <c r="AJ118" s="102">
        <v>0</v>
      </c>
      <c r="AK118" s="102">
        <v>0</v>
      </c>
      <c r="AL118" s="102">
        <v>0</v>
      </c>
      <c r="AM118" s="102">
        <v>0</v>
      </c>
      <c r="AN118" s="102">
        <v>0</v>
      </c>
      <c r="AO118" s="102">
        <v>0</v>
      </c>
      <c r="AP118" s="102">
        <v>0</v>
      </c>
      <c r="AQ118" s="102">
        <v>0</v>
      </c>
      <c r="AR118" s="102">
        <v>0</v>
      </c>
      <c r="AS118" s="102">
        <v>0</v>
      </c>
      <c r="AT118" s="102">
        <v>0</v>
      </c>
      <c r="AU118" s="102">
        <v>0</v>
      </c>
      <c r="AV118" s="102">
        <v>0</v>
      </c>
      <c r="AW118" s="102">
        <v>0</v>
      </c>
      <c r="AX118" s="102">
        <v>0</v>
      </c>
      <c r="AY118" s="102">
        <v>0</v>
      </c>
    </row>
    <row r="119" spans="1:52">
      <c r="A119" s="105"/>
      <c r="B119" s="126">
        <v>11</v>
      </c>
      <c r="C119" s="102"/>
      <c r="D119" s="102">
        <v>0</v>
      </c>
      <c r="E119" s="102">
        <v>0</v>
      </c>
      <c r="F119" s="102">
        <v>0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  <c r="AU119" s="102">
        <v>0</v>
      </c>
      <c r="AV119" s="102">
        <v>0</v>
      </c>
      <c r="AW119" s="102">
        <v>0</v>
      </c>
      <c r="AX119" s="102">
        <v>0</v>
      </c>
      <c r="AY119" s="102">
        <v>0</v>
      </c>
    </row>
    <row r="120" spans="1:52">
      <c r="A120" s="105"/>
      <c r="B120" s="126">
        <v>12</v>
      </c>
      <c r="C120" s="102"/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  <c r="AY120" s="102">
        <v>0</v>
      </c>
    </row>
    <row r="121" spans="1:52">
      <c r="A121" s="124"/>
      <c r="B121" s="128" t="s">
        <v>295</v>
      </c>
      <c r="C121" s="110"/>
      <c r="D121" s="121">
        <v>0</v>
      </c>
      <c r="E121" s="121">
        <v>0</v>
      </c>
      <c r="F121" s="121">
        <v>0</v>
      </c>
      <c r="G121" s="121">
        <v>0</v>
      </c>
      <c r="H121" s="121">
        <v>0</v>
      </c>
      <c r="I121" s="121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>
        <v>0</v>
      </c>
      <c r="AJ121" s="121">
        <v>0</v>
      </c>
      <c r="AK121" s="121">
        <v>0</v>
      </c>
      <c r="AL121" s="121">
        <v>0</v>
      </c>
      <c r="AM121" s="121">
        <v>0</v>
      </c>
      <c r="AN121" s="121">
        <v>0</v>
      </c>
      <c r="AO121" s="121">
        <v>0</v>
      </c>
      <c r="AP121" s="121">
        <v>0</v>
      </c>
      <c r="AQ121" s="121">
        <v>0</v>
      </c>
      <c r="AR121" s="121">
        <v>0</v>
      </c>
      <c r="AS121" s="121">
        <v>0</v>
      </c>
      <c r="AT121" s="121">
        <v>0</v>
      </c>
      <c r="AU121" s="121">
        <v>0</v>
      </c>
      <c r="AV121" s="121">
        <v>0</v>
      </c>
      <c r="AW121" s="121">
        <v>0</v>
      </c>
      <c r="AX121" s="121">
        <v>0</v>
      </c>
      <c r="AY121" s="121">
        <v>0</v>
      </c>
      <c r="AZ121" s="103">
        <f>SUM($D121:$AY121)</f>
        <v>0</v>
      </c>
    </row>
    <row r="122" spans="1:52">
      <c r="A122" s="127" t="s">
        <v>123</v>
      </c>
      <c r="B122" s="115">
        <v>1</v>
      </c>
      <c r="C122" s="102"/>
      <c r="D122" s="102">
        <v>0</v>
      </c>
      <c r="E122" s="102">
        <v>0</v>
      </c>
      <c r="F122" s="102">
        <v>543.66523341523293</v>
      </c>
      <c r="G122" s="102">
        <v>119.41402334152335</v>
      </c>
      <c r="H122" s="102">
        <v>619.73773341523292</v>
      </c>
      <c r="I122" s="102">
        <v>910.56368918918918</v>
      </c>
      <c r="J122" s="102">
        <v>977.69700000000012</v>
      </c>
      <c r="K122" s="102">
        <v>76.072499999999991</v>
      </c>
      <c r="L122" s="102">
        <v>901.62450000000013</v>
      </c>
      <c r="M122" s="102">
        <v>910.78852334152339</v>
      </c>
      <c r="N122" s="102">
        <v>901.62450000000013</v>
      </c>
      <c r="O122" s="102">
        <v>910.78852334152339</v>
      </c>
      <c r="P122" s="102">
        <v>977.69700000000012</v>
      </c>
      <c r="Q122" s="102">
        <v>910.78852334152339</v>
      </c>
      <c r="R122" s="102">
        <v>977.69700000000012</v>
      </c>
      <c r="S122" s="102">
        <v>119.41402334152335</v>
      </c>
      <c r="T122" s="102">
        <v>433.41523341523288</v>
      </c>
      <c r="U122" s="102">
        <v>977.697</v>
      </c>
      <c r="V122" s="102">
        <v>910.78852334152339</v>
      </c>
      <c r="W122" s="102">
        <v>977.697</v>
      </c>
      <c r="X122" s="102">
        <v>476.7567567567562</v>
      </c>
      <c r="Y122" s="102">
        <v>186.32249999999999</v>
      </c>
      <c r="Z122" s="102">
        <v>834.7160233415234</v>
      </c>
      <c r="AA122" s="102">
        <v>977.697</v>
      </c>
      <c r="AB122" s="102">
        <v>910.78852334152339</v>
      </c>
      <c r="AC122" s="102">
        <v>977.697</v>
      </c>
      <c r="AD122" s="102">
        <v>910.78852334152339</v>
      </c>
      <c r="AE122" s="102">
        <v>977.47216584766579</v>
      </c>
      <c r="AF122" s="102">
        <v>910.78852334152339</v>
      </c>
      <c r="AG122" s="102">
        <v>867.22216584766579</v>
      </c>
      <c r="AH122" s="102">
        <v>619.73773341523292</v>
      </c>
      <c r="AI122" s="102">
        <v>119.41402334152335</v>
      </c>
      <c r="AJ122" s="102">
        <v>977.69700000000012</v>
      </c>
      <c r="AK122" s="102">
        <v>119.41402334152335</v>
      </c>
      <c r="AL122" s="102">
        <v>619.73773341523292</v>
      </c>
      <c r="AM122" s="102">
        <v>119.18918918918919</v>
      </c>
      <c r="AN122" s="102">
        <v>543.66523341523293</v>
      </c>
      <c r="AO122" s="102">
        <v>119.41402334152335</v>
      </c>
      <c r="AP122" s="102">
        <v>619.73773341523292</v>
      </c>
      <c r="AQ122" s="102">
        <v>910.78852334152339</v>
      </c>
      <c r="AR122" s="102">
        <v>977.69700000000012</v>
      </c>
      <c r="AS122" s="102">
        <v>119.41402334152335</v>
      </c>
      <c r="AT122" s="102">
        <v>186.32249999999999</v>
      </c>
      <c r="AU122" s="102">
        <v>119.41402334152335</v>
      </c>
      <c r="AV122" s="102">
        <v>901.62450000000013</v>
      </c>
      <c r="AW122" s="102">
        <v>910.56368918918918</v>
      </c>
      <c r="AX122" s="102">
        <v>619.73773341523292</v>
      </c>
      <c r="AY122" s="102">
        <v>119.18918918918919</v>
      </c>
    </row>
    <row r="123" spans="1:52">
      <c r="A123" s="105"/>
      <c r="B123" s="115">
        <v>2</v>
      </c>
      <c r="C123" s="102"/>
      <c r="D123" s="102">
        <v>0</v>
      </c>
      <c r="E123" s="102">
        <v>0</v>
      </c>
      <c r="F123" s="102">
        <v>0</v>
      </c>
      <c r="G123" s="102">
        <v>568.52492997543015</v>
      </c>
      <c r="H123" s="102">
        <v>941.872792997543</v>
      </c>
      <c r="I123" s="102">
        <v>713.24347556273426</v>
      </c>
      <c r="J123" s="102">
        <v>346.33247730837934</v>
      </c>
      <c r="K123" s="102">
        <v>103.10705901204653</v>
      </c>
      <c r="L123" s="102">
        <v>791.37450000000001</v>
      </c>
      <c r="M123" s="102">
        <v>707.20965000000001</v>
      </c>
      <c r="N123" s="102">
        <v>598.47313481665378</v>
      </c>
      <c r="O123" s="102">
        <v>402.07065387179387</v>
      </c>
      <c r="P123" s="102">
        <v>301.90657299294804</v>
      </c>
      <c r="Q123" s="102">
        <v>289.74508434572783</v>
      </c>
      <c r="R123" s="102">
        <v>302.19529569700916</v>
      </c>
      <c r="S123" s="102">
        <v>374.29606122633606</v>
      </c>
      <c r="T123" s="102">
        <v>791.37450000000001</v>
      </c>
      <c r="U123" s="102">
        <v>737.42242997543008</v>
      </c>
      <c r="V123" s="102">
        <v>616.35391272270897</v>
      </c>
      <c r="W123" s="102">
        <v>456.52363438267616</v>
      </c>
      <c r="X123" s="102">
        <v>397.82138889973766</v>
      </c>
      <c r="Y123" s="102">
        <v>834.66997297297314</v>
      </c>
      <c r="Z123" s="102">
        <v>921.80025000000001</v>
      </c>
      <c r="AA123" s="102">
        <v>727.28219299754289</v>
      </c>
      <c r="AB123" s="102">
        <v>684.38789999999995</v>
      </c>
      <c r="AC123" s="102">
        <v>637.55196633906633</v>
      </c>
      <c r="AD123" s="102">
        <v>684.38789999999995</v>
      </c>
      <c r="AE123" s="102">
        <v>704.46044299754294</v>
      </c>
      <c r="AF123" s="102">
        <v>684.23051609336596</v>
      </c>
      <c r="AG123" s="102">
        <v>704.46044299754294</v>
      </c>
      <c r="AH123" s="102">
        <v>607.28035024570022</v>
      </c>
      <c r="AI123" s="102">
        <v>791.77567997543019</v>
      </c>
      <c r="AJ123" s="102">
        <v>858.28297665847663</v>
      </c>
      <c r="AK123" s="102">
        <v>668.67115569401369</v>
      </c>
      <c r="AL123" s="102">
        <v>791.37450000000001</v>
      </c>
      <c r="AM123" s="102">
        <v>709.35827360851079</v>
      </c>
      <c r="AN123" s="102">
        <v>14.421992676767886</v>
      </c>
      <c r="AO123" s="102">
        <v>76.072499999999991</v>
      </c>
      <c r="AP123" s="102">
        <v>791.37450000000001</v>
      </c>
      <c r="AQ123" s="102">
        <v>791.77567997543019</v>
      </c>
      <c r="AR123" s="102">
        <v>704.46044299754294</v>
      </c>
      <c r="AS123" s="102">
        <v>577.88766560260592</v>
      </c>
      <c r="AT123" s="102">
        <v>0</v>
      </c>
      <c r="AU123" s="102">
        <v>0</v>
      </c>
      <c r="AV123" s="102">
        <v>0</v>
      </c>
      <c r="AW123" s="102">
        <v>444.99447001322682</v>
      </c>
      <c r="AX123" s="102">
        <v>637.61941658476644</v>
      </c>
      <c r="AY123" s="102">
        <v>791.77567997543019</v>
      </c>
    </row>
    <row r="124" spans="1:52">
      <c r="A124" s="105"/>
      <c r="B124" s="115">
        <v>3</v>
      </c>
      <c r="C124" s="102"/>
      <c r="D124" s="102">
        <v>0</v>
      </c>
      <c r="E124" s="102">
        <v>0</v>
      </c>
      <c r="F124" s="102">
        <v>0</v>
      </c>
      <c r="G124" s="102">
        <v>0</v>
      </c>
      <c r="H124" s="102">
        <v>134.54893765963743</v>
      </c>
      <c r="I124" s="102">
        <v>0</v>
      </c>
      <c r="J124" s="102">
        <v>0</v>
      </c>
      <c r="K124" s="102">
        <v>66.908476658476616</v>
      </c>
      <c r="L124" s="102">
        <v>0</v>
      </c>
      <c r="M124" s="102">
        <v>108.72514940314954</v>
      </c>
      <c r="N124" s="102">
        <v>0</v>
      </c>
      <c r="O124" s="102">
        <v>66.908476658476616</v>
      </c>
      <c r="P124" s="102">
        <v>0</v>
      </c>
      <c r="Q124" s="102">
        <v>0</v>
      </c>
      <c r="R124" s="102">
        <v>0</v>
      </c>
      <c r="S124" s="102">
        <v>0</v>
      </c>
      <c r="T124" s="102">
        <v>0</v>
      </c>
      <c r="U124" s="102">
        <v>76.497817822486127</v>
      </c>
      <c r="V124" s="102">
        <v>0</v>
      </c>
      <c r="W124" s="102">
        <v>0</v>
      </c>
      <c r="X124" s="102">
        <v>0</v>
      </c>
      <c r="Y124" s="102">
        <v>56.6616671098339</v>
      </c>
      <c r="Z124" s="102">
        <v>360.01638658931631</v>
      </c>
      <c r="AA124" s="102">
        <v>645.260175</v>
      </c>
      <c r="AB124" s="102">
        <v>509.09753509827999</v>
      </c>
      <c r="AC124" s="102">
        <v>479.07152999999994</v>
      </c>
      <c r="AD124" s="102">
        <v>446.28637643734641</v>
      </c>
      <c r="AE124" s="102">
        <v>479.07152999999994</v>
      </c>
      <c r="AF124" s="102">
        <v>493.12231009828002</v>
      </c>
      <c r="AG124" s="102">
        <v>479.18619541769027</v>
      </c>
      <c r="AH124" s="102">
        <v>393.48886524497414</v>
      </c>
      <c r="AI124" s="102">
        <v>38.83936247757606</v>
      </c>
      <c r="AJ124" s="102">
        <v>0</v>
      </c>
      <c r="AK124" s="102">
        <v>0</v>
      </c>
      <c r="AL124" s="102">
        <v>0</v>
      </c>
      <c r="AM124" s="102">
        <v>66.908476658476616</v>
      </c>
      <c r="AN124" s="102">
        <v>0</v>
      </c>
      <c r="AO124" s="102">
        <v>66.908476658476644</v>
      </c>
      <c r="AP124" s="102">
        <v>357.95926658476714</v>
      </c>
      <c r="AQ124" s="102">
        <v>331.74731526941412</v>
      </c>
      <c r="AR124" s="102">
        <v>203.03586894341078</v>
      </c>
      <c r="AS124" s="102">
        <v>0</v>
      </c>
      <c r="AT124" s="102">
        <v>0</v>
      </c>
      <c r="AU124" s="102">
        <v>66.908476658476644</v>
      </c>
      <c r="AV124" s="102">
        <v>0</v>
      </c>
      <c r="AW124" s="102">
        <v>66.908476658476644</v>
      </c>
      <c r="AX124" s="102">
        <v>81.238591532229606</v>
      </c>
      <c r="AY124" s="102">
        <v>357.53603128001146</v>
      </c>
    </row>
    <row r="125" spans="1:52">
      <c r="A125" s="105"/>
      <c r="B125" s="115">
        <v>4</v>
      </c>
      <c r="C125" s="102"/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66.908476658476644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44.061927013033056</v>
      </c>
      <c r="AB125" s="102">
        <v>294.52547140912316</v>
      </c>
      <c r="AC125" s="102">
        <v>339.53610455518219</v>
      </c>
      <c r="AD125" s="102">
        <v>335.35007099999996</v>
      </c>
      <c r="AE125" s="102">
        <v>379.30894016461912</v>
      </c>
      <c r="AF125" s="102">
        <v>335.35007099999996</v>
      </c>
      <c r="AG125" s="102">
        <v>117.0517405061585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v>0</v>
      </c>
      <c r="AN125" s="102">
        <v>0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  <c r="AY125" s="102">
        <v>0</v>
      </c>
    </row>
    <row r="126" spans="1:52">
      <c r="A126" s="105"/>
      <c r="B126" s="115">
        <v>5</v>
      </c>
      <c r="C126" s="102"/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102">
        <v>0</v>
      </c>
      <c r="U126" s="102">
        <v>0</v>
      </c>
      <c r="V126" s="102">
        <v>0</v>
      </c>
      <c r="W126" s="102">
        <v>0</v>
      </c>
      <c r="X126" s="102">
        <v>0</v>
      </c>
      <c r="Y126" s="102">
        <v>0</v>
      </c>
      <c r="Z126" s="102">
        <v>0</v>
      </c>
      <c r="AA126" s="102">
        <v>0</v>
      </c>
      <c r="AB126" s="102">
        <v>0</v>
      </c>
      <c r="AC126" s="102">
        <v>0</v>
      </c>
      <c r="AD126" s="102">
        <v>31.675273188627528</v>
      </c>
      <c r="AE126" s="102">
        <v>39.917740932039209</v>
      </c>
      <c r="AF126" s="102">
        <v>114.45867676766082</v>
      </c>
      <c r="AG126" s="102">
        <v>0</v>
      </c>
      <c r="AH126" s="102">
        <v>0</v>
      </c>
      <c r="AI126" s="102">
        <v>0</v>
      </c>
      <c r="AJ126" s="102">
        <v>0</v>
      </c>
      <c r="AK126" s="102">
        <v>0</v>
      </c>
      <c r="AL126" s="102">
        <v>0</v>
      </c>
      <c r="AM126" s="102">
        <v>0</v>
      </c>
      <c r="AN126" s="102">
        <v>0</v>
      </c>
      <c r="AO126" s="102">
        <v>0</v>
      </c>
      <c r="AP126" s="102">
        <v>0</v>
      </c>
      <c r="AQ126" s="102">
        <v>0</v>
      </c>
      <c r="AR126" s="102">
        <v>0</v>
      </c>
      <c r="AS126" s="102">
        <v>0</v>
      </c>
      <c r="AT126" s="102">
        <v>0</v>
      </c>
      <c r="AU126" s="102">
        <v>0</v>
      </c>
      <c r="AV126" s="102">
        <v>0</v>
      </c>
      <c r="AW126" s="102">
        <v>0</v>
      </c>
      <c r="AX126" s="102">
        <v>0</v>
      </c>
      <c r="AY126" s="102">
        <v>0</v>
      </c>
    </row>
    <row r="127" spans="1:52">
      <c r="A127" s="105"/>
      <c r="B127" s="115">
        <v>6</v>
      </c>
      <c r="C127" s="102"/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</row>
    <row r="128" spans="1:52">
      <c r="A128" s="105"/>
      <c r="B128" s="115">
        <v>7</v>
      </c>
      <c r="C128" s="102"/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0</v>
      </c>
      <c r="S128" s="102">
        <v>0</v>
      </c>
      <c r="T128" s="102">
        <v>0</v>
      </c>
      <c r="U128" s="102">
        <v>0</v>
      </c>
      <c r="V128" s="102">
        <v>0</v>
      </c>
      <c r="W128" s="102">
        <v>0</v>
      </c>
      <c r="X128" s="102">
        <v>0</v>
      </c>
      <c r="Y128" s="102">
        <v>0</v>
      </c>
      <c r="Z128" s="102">
        <v>0</v>
      </c>
      <c r="AA128" s="102">
        <v>0</v>
      </c>
      <c r="AB128" s="102">
        <v>0</v>
      </c>
      <c r="AC128" s="102">
        <v>0</v>
      </c>
      <c r="AD128" s="102">
        <v>0</v>
      </c>
      <c r="AE128" s="102">
        <v>0</v>
      </c>
      <c r="AF128" s="102">
        <v>0</v>
      </c>
      <c r="AG128" s="102">
        <v>0</v>
      </c>
      <c r="AH128" s="102">
        <v>0</v>
      </c>
      <c r="AI128" s="102">
        <v>0</v>
      </c>
      <c r="AJ128" s="102">
        <v>0</v>
      </c>
      <c r="AK128" s="102">
        <v>0</v>
      </c>
      <c r="AL128" s="102">
        <v>0</v>
      </c>
      <c r="AM128" s="102">
        <v>0</v>
      </c>
      <c r="AN128" s="102">
        <v>0</v>
      </c>
      <c r="AO128" s="102">
        <v>0</v>
      </c>
      <c r="AP128" s="102">
        <v>0</v>
      </c>
      <c r="AQ128" s="102">
        <v>0</v>
      </c>
      <c r="AR128" s="102">
        <v>0</v>
      </c>
      <c r="AS128" s="102">
        <v>0</v>
      </c>
      <c r="AT128" s="102">
        <v>0</v>
      </c>
      <c r="AU128" s="102">
        <v>0</v>
      </c>
      <c r="AV128" s="102">
        <v>0</v>
      </c>
      <c r="AW128" s="102">
        <v>0</v>
      </c>
      <c r="AX128" s="102">
        <v>0</v>
      </c>
      <c r="AY128" s="102">
        <v>0</v>
      </c>
    </row>
    <row r="129" spans="1:51">
      <c r="A129" s="105"/>
      <c r="B129" s="115">
        <v>8</v>
      </c>
      <c r="C129" s="102"/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</row>
    <row r="130" spans="1:51">
      <c r="A130" s="105"/>
      <c r="B130" s="115">
        <v>9</v>
      </c>
      <c r="C130" s="102"/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</row>
    <row r="131" spans="1:51">
      <c r="A131" s="105"/>
      <c r="B131" s="115">
        <v>10</v>
      </c>
      <c r="C131" s="102"/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v>0</v>
      </c>
      <c r="AN131" s="102">
        <v>0</v>
      </c>
      <c r="AO131" s="102">
        <v>0</v>
      </c>
      <c r="AP131" s="102">
        <v>0</v>
      </c>
      <c r="AQ131" s="102">
        <v>0</v>
      </c>
      <c r="AR131" s="102">
        <v>0</v>
      </c>
      <c r="AS131" s="102">
        <v>0</v>
      </c>
      <c r="AT131" s="102">
        <v>0</v>
      </c>
      <c r="AU131" s="102">
        <v>0</v>
      </c>
      <c r="AV131" s="102">
        <v>0</v>
      </c>
      <c r="AW131" s="102">
        <v>0</v>
      </c>
      <c r="AX131" s="102">
        <v>0</v>
      </c>
      <c r="AY131" s="102">
        <v>0</v>
      </c>
    </row>
    <row r="132" spans="1:51">
      <c r="A132" s="105"/>
      <c r="B132" s="115">
        <v>11</v>
      </c>
      <c r="C132" s="102"/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</row>
    <row r="133" spans="1:51">
      <c r="A133" s="105"/>
      <c r="B133" s="115">
        <v>12</v>
      </c>
      <c r="C133" s="102"/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</row>
    <row r="134" spans="1:51">
      <c r="A134" s="105"/>
      <c r="B134" s="116">
        <v>13</v>
      </c>
      <c r="C134" s="102"/>
      <c r="D134" s="102">
        <v>0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02">
        <v>0</v>
      </c>
      <c r="Q134" s="102">
        <v>0</v>
      </c>
      <c r="R134" s="102">
        <v>0</v>
      </c>
      <c r="S134" s="102">
        <v>0</v>
      </c>
      <c r="T134" s="102">
        <v>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  <c r="AL134" s="102">
        <v>0</v>
      </c>
      <c r="AM134" s="102">
        <v>0</v>
      </c>
      <c r="AN134" s="102">
        <v>0</v>
      </c>
      <c r="AO134" s="102">
        <v>0</v>
      </c>
      <c r="AP134" s="102">
        <v>0</v>
      </c>
      <c r="AQ134" s="102">
        <v>0</v>
      </c>
      <c r="AR134" s="102">
        <v>0</v>
      </c>
      <c r="AS134" s="102">
        <v>0</v>
      </c>
      <c r="AT134" s="102">
        <v>0</v>
      </c>
      <c r="AU134" s="102">
        <v>0</v>
      </c>
      <c r="AV134" s="102">
        <v>0</v>
      </c>
      <c r="AW134" s="102">
        <v>0</v>
      </c>
      <c r="AX134" s="102">
        <v>0</v>
      </c>
      <c r="AY134" s="102">
        <v>0</v>
      </c>
    </row>
    <row r="135" spans="1:51">
      <c r="A135" s="105"/>
      <c r="B135" s="116">
        <v>14</v>
      </c>
      <c r="C135" s="102"/>
      <c r="D135" s="102">
        <v>0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0</v>
      </c>
      <c r="R135" s="102">
        <v>0</v>
      </c>
      <c r="S135" s="102">
        <v>0</v>
      </c>
      <c r="T135" s="102">
        <v>0</v>
      </c>
      <c r="U135" s="102">
        <v>0</v>
      </c>
      <c r="V135" s="102">
        <v>0</v>
      </c>
      <c r="W135" s="102">
        <v>0</v>
      </c>
      <c r="X135" s="102">
        <v>0</v>
      </c>
      <c r="Y135" s="102">
        <v>0</v>
      </c>
      <c r="Z135" s="102">
        <v>0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v>0</v>
      </c>
      <c r="AN135" s="102">
        <v>0</v>
      </c>
      <c r="AO135" s="102">
        <v>0</v>
      </c>
      <c r="AP135" s="102">
        <v>0</v>
      </c>
      <c r="AQ135" s="102">
        <v>0</v>
      </c>
      <c r="AR135" s="102">
        <v>0</v>
      </c>
      <c r="AS135" s="102">
        <v>0</v>
      </c>
      <c r="AT135" s="102">
        <v>0</v>
      </c>
      <c r="AU135" s="102">
        <v>0</v>
      </c>
      <c r="AV135" s="102">
        <v>0</v>
      </c>
      <c r="AW135" s="102">
        <v>0</v>
      </c>
      <c r="AX135" s="102">
        <v>0</v>
      </c>
      <c r="AY135" s="102">
        <v>0</v>
      </c>
    </row>
    <row r="136" spans="1:51">
      <c r="A136" s="105"/>
      <c r="B136" s="116">
        <v>15</v>
      </c>
      <c r="C136" s="102"/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0</v>
      </c>
      <c r="S136" s="102">
        <v>0</v>
      </c>
      <c r="T136" s="102">
        <v>0</v>
      </c>
      <c r="U136" s="102">
        <v>0</v>
      </c>
      <c r="V136" s="102">
        <v>0</v>
      </c>
      <c r="W136" s="102">
        <v>0</v>
      </c>
      <c r="X136" s="102">
        <v>0</v>
      </c>
      <c r="Y136" s="102">
        <v>0</v>
      </c>
      <c r="Z136" s="102">
        <v>0</v>
      </c>
      <c r="AA136" s="102">
        <v>0</v>
      </c>
      <c r="AB136" s="102">
        <v>0</v>
      </c>
      <c r="AC136" s="102">
        <v>0</v>
      </c>
      <c r="AD136" s="102">
        <v>0</v>
      </c>
      <c r="AE136" s="102">
        <v>0</v>
      </c>
      <c r="AF136" s="102">
        <v>0</v>
      </c>
      <c r="AG136" s="102">
        <v>0</v>
      </c>
      <c r="AH136" s="102">
        <v>0</v>
      </c>
      <c r="AI136" s="102">
        <v>0</v>
      </c>
      <c r="AJ136" s="102">
        <v>0</v>
      </c>
      <c r="AK136" s="102">
        <v>0</v>
      </c>
      <c r="AL136" s="102">
        <v>0</v>
      </c>
      <c r="AM136" s="102">
        <v>0</v>
      </c>
      <c r="AN136" s="102">
        <v>0</v>
      </c>
      <c r="AO136" s="102">
        <v>0</v>
      </c>
      <c r="AP136" s="102">
        <v>0</v>
      </c>
      <c r="AQ136" s="102">
        <v>0</v>
      </c>
      <c r="AR136" s="102">
        <v>0</v>
      </c>
      <c r="AS136" s="102">
        <v>0</v>
      </c>
      <c r="AT136" s="102">
        <v>0</v>
      </c>
      <c r="AU136" s="102">
        <v>0</v>
      </c>
      <c r="AV136" s="102">
        <v>0</v>
      </c>
      <c r="AW136" s="102">
        <v>0</v>
      </c>
      <c r="AX136" s="102">
        <v>0</v>
      </c>
      <c r="AY136" s="102">
        <v>0</v>
      </c>
    </row>
    <row r="137" spans="1:51">
      <c r="A137" s="105"/>
      <c r="B137" s="116">
        <v>16</v>
      </c>
      <c r="C137" s="102"/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</row>
    <row r="138" spans="1:51">
      <c r="A138" s="105"/>
      <c r="B138" s="116">
        <v>17</v>
      </c>
      <c r="C138" s="102"/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</row>
    <row r="139" spans="1:51">
      <c r="A139" s="105"/>
      <c r="B139" s="116">
        <v>18</v>
      </c>
      <c r="C139" s="102"/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2">
        <v>0</v>
      </c>
      <c r="AN139" s="102">
        <v>0</v>
      </c>
      <c r="AO139" s="102">
        <v>0</v>
      </c>
      <c r="AP139" s="102">
        <v>0</v>
      </c>
      <c r="AQ139" s="102">
        <v>0</v>
      </c>
      <c r="AR139" s="102">
        <v>0</v>
      </c>
      <c r="AS139" s="102">
        <v>0</v>
      </c>
      <c r="AT139" s="102">
        <v>0</v>
      </c>
      <c r="AU139" s="102">
        <v>0</v>
      </c>
      <c r="AV139" s="102">
        <v>0</v>
      </c>
      <c r="AW139" s="102">
        <v>0</v>
      </c>
      <c r="AX139" s="102">
        <v>0</v>
      </c>
      <c r="AY139" s="102">
        <v>0</v>
      </c>
    </row>
    <row r="140" spans="1:51">
      <c r="A140" s="105"/>
      <c r="B140" s="116">
        <v>19</v>
      </c>
      <c r="C140" s="102"/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0</v>
      </c>
      <c r="S140" s="102">
        <v>0</v>
      </c>
      <c r="T140" s="102">
        <v>0</v>
      </c>
      <c r="U140" s="102">
        <v>0</v>
      </c>
      <c r="V140" s="102">
        <v>0</v>
      </c>
      <c r="W140" s="102">
        <v>0</v>
      </c>
      <c r="X140" s="102">
        <v>0</v>
      </c>
      <c r="Y140" s="102">
        <v>0</v>
      </c>
      <c r="Z140" s="102">
        <v>0</v>
      </c>
      <c r="AA140" s="102">
        <v>0</v>
      </c>
      <c r="AB140" s="102">
        <v>0</v>
      </c>
      <c r="AC140" s="102">
        <v>0</v>
      </c>
      <c r="AD140" s="102">
        <v>0</v>
      </c>
      <c r="AE140" s="102">
        <v>0</v>
      </c>
      <c r="AF140" s="102">
        <v>0</v>
      </c>
      <c r="AG140" s="102">
        <v>0</v>
      </c>
      <c r="AH140" s="102">
        <v>0</v>
      </c>
      <c r="AI140" s="102">
        <v>0</v>
      </c>
      <c r="AJ140" s="102">
        <v>0</v>
      </c>
      <c r="AK140" s="102">
        <v>0</v>
      </c>
      <c r="AL140" s="102">
        <v>0</v>
      </c>
      <c r="AM140" s="102">
        <v>0</v>
      </c>
      <c r="AN140" s="102">
        <v>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  <c r="AU140" s="102">
        <v>0</v>
      </c>
      <c r="AV140" s="102">
        <v>0</v>
      </c>
      <c r="AW140" s="102">
        <v>0</v>
      </c>
      <c r="AX140" s="102">
        <v>0</v>
      </c>
      <c r="AY140" s="102">
        <v>0</v>
      </c>
    </row>
    <row r="141" spans="1:51">
      <c r="A141" s="105"/>
      <c r="B141" s="116">
        <v>20</v>
      </c>
      <c r="C141" s="102"/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</v>
      </c>
      <c r="S141" s="102">
        <v>0</v>
      </c>
      <c r="T141" s="102">
        <v>0</v>
      </c>
      <c r="U141" s="102">
        <v>0</v>
      </c>
      <c r="V141" s="102">
        <v>0</v>
      </c>
      <c r="W141" s="102">
        <v>0</v>
      </c>
      <c r="X141" s="102">
        <v>0</v>
      </c>
      <c r="Y141" s="102">
        <v>0</v>
      </c>
      <c r="Z141" s="102">
        <v>0</v>
      </c>
      <c r="AA141" s="102">
        <v>0</v>
      </c>
      <c r="AB141" s="102">
        <v>0</v>
      </c>
      <c r="AC141" s="102">
        <v>0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2">
        <v>0</v>
      </c>
      <c r="AN141" s="102">
        <v>0</v>
      </c>
      <c r="AO141" s="102">
        <v>0</v>
      </c>
      <c r="AP141" s="102">
        <v>0</v>
      </c>
      <c r="AQ141" s="102">
        <v>0</v>
      </c>
      <c r="AR141" s="102">
        <v>0</v>
      </c>
      <c r="AS141" s="102">
        <v>0</v>
      </c>
      <c r="AT141" s="102">
        <v>0</v>
      </c>
      <c r="AU141" s="102">
        <v>0</v>
      </c>
      <c r="AV141" s="102">
        <v>0</v>
      </c>
      <c r="AW141" s="102">
        <v>0</v>
      </c>
      <c r="AX141" s="102">
        <v>0</v>
      </c>
      <c r="AY141" s="102">
        <v>0</v>
      </c>
    </row>
    <row r="142" spans="1:51">
      <c r="A142" s="105"/>
      <c r="B142" s="116">
        <v>21</v>
      </c>
      <c r="C142" s="102"/>
      <c r="D142" s="102">
        <v>0</v>
      </c>
      <c r="E142" s="102">
        <v>0</v>
      </c>
      <c r="F142" s="102">
        <v>0</v>
      </c>
      <c r="G142" s="102">
        <v>0</v>
      </c>
      <c r="H142" s="102">
        <v>0</v>
      </c>
      <c r="I142" s="102">
        <v>0</v>
      </c>
      <c r="J142" s="102">
        <v>0</v>
      </c>
      <c r="K142" s="102">
        <v>0</v>
      </c>
      <c r="L142" s="102">
        <v>0</v>
      </c>
      <c r="M142" s="102">
        <v>0</v>
      </c>
      <c r="N142" s="102">
        <v>0</v>
      </c>
      <c r="O142" s="102">
        <v>0</v>
      </c>
      <c r="P142" s="102">
        <v>0</v>
      </c>
      <c r="Q142" s="102">
        <v>0</v>
      </c>
      <c r="R142" s="102">
        <v>0</v>
      </c>
      <c r="S142" s="102">
        <v>0</v>
      </c>
      <c r="T142" s="102">
        <v>0</v>
      </c>
      <c r="U142" s="102">
        <v>0</v>
      </c>
      <c r="V142" s="102">
        <v>0</v>
      </c>
      <c r="W142" s="102">
        <v>0</v>
      </c>
      <c r="X142" s="102">
        <v>0</v>
      </c>
      <c r="Y142" s="102">
        <v>0</v>
      </c>
      <c r="Z142" s="102">
        <v>0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  <c r="AL142" s="102">
        <v>0</v>
      </c>
      <c r="AM142" s="102">
        <v>0</v>
      </c>
      <c r="AN142" s="102">
        <v>0</v>
      </c>
      <c r="AO142" s="102">
        <v>0</v>
      </c>
      <c r="AP142" s="102">
        <v>0</v>
      </c>
      <c r="AQ142" s="102">
        <v>0</v>
      </c>
      <c r="AR142" s="102">
        <v>0</v>
      </c>
      <c r="AS142" s="102">
        <v>0</v>
      </c>
      <c r="AT142" s="102">
        <v>0</v>
      </c>
      <c r="AU142" s="102">
        <v>0</v>
      </c>
      <c r="AV142" s="102">
        <v>0</v>
      </c>
      <c r="AW142" s="102">
        <v>0</v>
      </c>
      <c r="AX142" s="102">
        <v>0</v>
      </c>
      <c r="AY142" s="102">
        <v>0</v>
      </c>
    </row>
    <row r="143" spans="1:51">
      <c r="A143" s="105"/>
      <c r="B143" s="116">
        <v>22</v>
      </c>
      <c r="C143" s="102"/>
      <c r="D143" s="102">
        <v>0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2">
        <v>0</v>
      </c>
      <c r="AN143" s="102">
        <v>0</v>
      </c>
      <c r="AO143" s="102">
        <v>0</v>
      </c>
      <c r="AP143" s="102">
        <v>0</v>
      </c>
      <c r="AQ143" s="102">
        <v>0</v>
      </c>
      <c r="AR143" s="102">
        <v>0</v>
      </c>
      <c r="AS143" s="102">
        <v>0</v>
      </c>
      <c r="AT143" s="102">
        <v>0</v>
      </c>
      <c r="AU143" s="102">
        <v>0</v>
      </c>
      <c r="AV143" s="102">
        <v>0</v>
      </c>
      <c r="AW143" s="102">
        <v>0</v>
      </c>
      <c r="AX143" s="102">
        <v>0</v>
      </c>
      <c r="AY143" s="102">
        <v>0</v>
      </c>
    </row>
    <row r="144" spans="1:51">
      <c r="A144" s="105"/>
      <c r="B144" s="116">
        <v>23</v>
      </c>
      <c r="C144" s="102"/>
      <c r="D144" s="102">
        <v>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2">
        <v>0</v>
      </c>
      <c r="O144" s="102">
        <v>0</v>
      </c>
      <c r="P144" s="102">
        <v>0</v>
      </c>
      <c r="Q144" s="102">
        <v>0</v>
      </c>
      <c r="R144" s="102">
        <v>0</v>
      </c>
      <c r="S144" s="102">
        <v>0</v>
      </c>
      <c r="T144" s="102">
        <v>0</v>
      </c>
      <c r="U144" s="102">
        <v>0</v>
      </c>
      <c r="V144" s="102">
        <v>0</v>
      </c>
      <c r="W144" s="102">
        <v>0</v>
      </c>
      <c r="X144" s="102">
        <v>0</v>
      </c>
      <c r="Y144" s="102">
        <v>0</v>
      </c>
      <c r="Z144" s="102">
        <v>0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2">
        <v>0</v>
      </c>
      <c r="AN144" s="102">
        <v>0</v>
      </c>
      <c r="AO144" s="102">
        <v>0</v>
      </c>
      <c r="AP144" s="102">
        <v>0</v>
      </c>
      <c r="AQ144" s="102">
        <v>0</v>
      </c>
      <c r="AR144" s="102">
        <v>0</v>
      </c>
      <c r="AS144" s="102">
        <v>0</v>
      </c>
      <c r="AT144" s="102">
        <v>0</v>
      </c>
      <c r="AU144" s="102">
        <v>0</v>
      </c>
      <c r="AV144" s="102">
        <v>0</v>
      </c>
      <c r="AW144" s="102">
        <v>0</v>
      </c>
      <c r="AX144" s="102">
        <v>0</v>
      </c>
      <c r="AY144" s="102">
        <v>0</v>
      </c>
    </row>
    <row r="145" spans="1:51">
      <c r="A145" s="105"/>
      <c r="B145" s="116">
        <v>24</v>
      </c>
      <c r="C145" s="102"/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2">
        <v>0</v>
      </c>
      <c r="AN145" s="102">
        <v>0</v>
      </c>
      <c r="AO145" s="102">
        <v>0</v>
      </c>
      <c r="AP145" s="102">
        <v>0</v>
      </c>
      <c r="AQ145" s="102">
        <v>0</v>
      </c>
      <c r="AR145" s="102">
        <v>0</v>
      </c>
      <c r="AS145" s="102">
        <v>0</v>
      </c>
      <c r="AT145" s="102">
        <v>0</v>
      </c>
      <c r="AU145" s="102">
        <v>0</v>
      </c>
      <c r="AV145" s="102">
        <v>0</v>
      </c>
      <c r="AW145" s="102">
        <v>0</v>
      </c>
      <c r="AX145" s="102">
        <v>0</v>
      </c>
      <c r="AY145" s="102">
        <v>0</v>
      </c>
    </row>
    <row r="146" spans="1:51">
      <c r="A146" s="105"/>
      <c r="B146" s="123">
        <v>25</v>
      </c>
      <c r="C146" s="102"/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0</v>
      </c>
      <c r="S146" s="102">
        <v>0</v>
      </c>
      <c r="T146" s="102">
        <v>0</v>
      </c>
      <c r="U146" s="102">
        <v>0</v>
      </c>
      <c r="V146" s="102">
        <v>0</v>
      </c>
      <c r="W146" s="102">
        <v>0</v>
      </c>
      <c r="X146" s="102">
        <v>0</v>
      </c>
      <c r="Y146" s="102">
        <v>0</v>
      </c>
      <c r="Z146" s="102">
        <v>0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  <c r="AL146" s="102">
        <v>0</v>
      </c>
      <c r="AM146" s="102">
        <v>0</v>
      </c>
      <c r="AN146" s="102">
        <v>0</v>
      </c>
      <c r="AO146" s="102">
        <v>0</v>
      </c>
      <c r="AP146" s="102">
        <v>0</v>
      </c>
      <c r="AQ146" s="102">
        <v>0</v>
      </c>
      <c r="AR146" s="102">
        <v>0</v>
      </c>
      <c r="AS146" s="102">
        <v>0</v>
      </c>
      <c r="AT146" s="102">
        <v>0</v>
      </c>
      <c r="AU146" s="102">
        <v>0</v>
      </c>
      <c r="AV146" s="102">
        <v>0</v>
      </c>
      <c r="AW146" s="102">
        <v>0</v>
      </c>
      <c r="AX146" s="102">
        <v>0</v>
      </c>
      <c r="AY146" s="102">
        <v>0</v>
      </c>
    </row>
    <row r="147" spans="1:51">
      <c r="A147" s="105"/>
      <c r="B147" s="123">
        <v>26</v>
      </c>
      <c r="C147" s="102"/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2">
        <v>0</v>
      </c>
      <c r="AN147" s="102">
        <v>0</v>
      </c>
      <c r="AO147" s="102">
        <v>0</v>
      </c>
      <c r="AP147" s="102">
        <v>0</v>
      </c>
      <c r="AQ147" s="102">
        <v>0</v>
      </c>
      <c r="AR147" s="102">
        <v>0</v>
      </c>
      <c r="AS147" s="102">
        <v>0</v>
      </c>
      <c r="AT147" s="102">
        <v>0</v>
      </c>
      <c r="AU147" s="102">
        <v>0</v>
      </c>
      <c r="AV147" s="102">
        <v>0</v>
      </c>
      <c r="AW147" s="102">
        <v>0</v>
      </c>
      <c r="AX147" s="102">
        <v>0</v>
      </c>
      <c r="AY147" s="102">
        <v>0</v>
      </c>
    </row>
    <row r="148" spans="1:51">
      <c r="A148" s="105"/>
      <c r="B148" s="123">
        <v>27</v>
      </c>
      <c r="C148" s="102"/>
      <c r="D148" s="102">
        <v>0</v>
      </c>
      <c r="E148" s="102">
        <v>0</v>
      </c>
      <c r="F148" s="102">
        <v>0</v>
      </c>
      <c r="G148" s="102">
        <v>0</v>
      </c>
      <c r="H148" s="102">
        <v>0</v>
      </c>
      <c r="I148" s="102">
        <v>0</v>
      </c>
      <c r="J148" s="102">
        <v>0</v>
      </c>
      <c r="K148" s="102">
        <v>0</v>
      </c>
      <c r="L148" s="102">
        <v>0</v>
      </c>
      <c r="M148" s="102">
        <v>0</v>
      </c>
      <c r="N148" s="102">
        <v>0</v>
      </c>
      <c r="O148" s="102">
        <v>0</v>
      </c>
      <c r="P148" s="102">
        <v>0</v>
      </c>
      <c r="Q148" s="102">
        <v>0</v>
      </c>
      <c r="R148" s="102">
        <v>0</v>
      </c>
      <c r="S148" s="102">
        <v>0</v>
      </c>
      <c r="T148" s="102">
        <v>0</v>
      </c>
      <c r="U148" s="102">
        <v>0</v>
      </c>
      <c r="V148" s="102">
        <v>0</v>
      </c>
      <c r="W148" s="102">
        <v>0</v>
      </c>
      <c r="X148" s="102">
        <v>0</v>
      </c>
      <c r="Y148" s="102">
        <v>0</v>
      </c>
      <c r="Z148" s="102">
        <v>0</v>
      </c>
      <c r="AA148" s="102">
        <v>0</v>
      </c>
      <c r="AB148" s="102">
        <v>0</v>
      </c>
      <c r="AC148" s="102">
        <v>0</v>
      </c>
      <c r="AD148" s="102">
        <v>0</v>
      </c>
      <c r="AE148" s="102">
        <v>0</v>
      </c>
      <c r="AF148" s="102">
        <v>0</v>
      </c>
      <c r="AG148" s="102">
        <v>0</v>
      </c>
      <c r="AH148" s="102">
        <v>0</v>
      </c>
      <c r="AI148" s="102">
        <v>0</v>
      </c>
      <c r="AJ148" s="102">
        <v>0</v>
      </c>
      <c r="AK148" s="102">
        <v>0</v>
      </c>
      <c r="AL148" s="102">
        <v>0</v>
      </c>
      <c r="AM148" s="102">
        <v>0</v>
      </c>
      <c r="AN148" s="102">
        <v>0</v>
      </c>
      <c r="AO148" s="102">
        <v>0</v>
      </c>
      <c r="AP148" s="102">
        <v>0</v>
      </c>
      <c r="AQ148" s="102">
        <v>0</v>
      </c>
      <c r="AR148" s="102">
        <v>0</v>
      </c>
      <c r="AS148" s="102">
        <v>0</v>
      </c>
      <c r="AT148" s="102">
        <v>0</v>
      </c>
      <c r="AU148" s="102">
        <v>0</v>
      </c>
      <c r="AV148" s="102">
        <v>0</v>
      </c>
      <c r="AW148" s="102">
        <v>0</v>
      </c>
      <c r="AX148" s="102">
        <v>0</v>
      </c>
      <c r="AY148" s="102">
        <v>0</v>
      </c>
    </row>
    <row r="149" spans="1:51">
      <c r="A149" s="105"/>
      <c r="B149" s="123">
        <v>28</v>
      </c>
      <c r="C149" s="102"/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v>0</v>
      </c>
      <c r="AN149" s="102">
        <v>0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  <c r="AU149" s="102">
        <v>0</v>
      </c>
      <c r="AV149" s="102">
        <v>0</v>
      </c>
      <c r="AW149" s="102">
        <v>0</v>
      </c>
      <c r="AX149" s="102">
        <v>0</v>
      </c>
      <c r="AY149" s="102">
        <v>0</v>
      </c>
    </row>
    <row r="150" spans="1:51">
      <c r="A150" s="105"/>
      <c r="B150" s="123">
        <v>29</v>
      </c>
      <c r="C150" s="102"/>
      <c r="D150" s="102">
        <v>0</v>
      </c>
      <c r="E150" s="102">
        <v>0</v>
      </c>
      <c r="F150" s="102">
        <v>0</v>
      </c>
      <c r="G150" s="102">
        <v>0</v>
      </c>
      <c r="H150" s="102">
        <v>0</v>
      </c>
      <c r="I150" s="102">
        <v>0</v>
      </c>
      <c r="J150" s="102">
        <v>0</v>
      </c>
      <c r="K150" s="102">
        <v>0</v>
      </c>
      <c r="L150" s="102">
        <v>0</v>
      </c>
      <c r="M150" s="102">
        <v>0</v>
      </c>
      <c r="N150" s="102">
        <v>0</v>
      </c>
      <c r="O150" s="102">
        <v>0</v>
      </c>
      <c r="P150" s="102">
        <v>0</v>
      </c>
      <c r="Q150" s="102">
        <v>0</v>
      </c>
      <c r="R150" s="102">
        <v>0</v>
      </c>
      <c r="S150" s="102">
        <v>0</v>
      </c>
      <c r="T150" s="102">
        <v>0</v>
      </c>
      <c r="U150" s="102">
        <v>0</v>
      </c>
      <c r="V150" s="102">
        <v>0</v>
      </c>
      <c r="W150" s="102">
        <v>0</v>
      </c>
      <c r="X150" s="102">
        <v>0</v>
      </c>
      <c r="Y150" s="102">
        <v>0</v>
      </c>
      <c r="Z150" s="102">
        <v>0</v>
      </c>
      <c r="AA150" s="102">
        <v>0</v>
      </c>
      <c r="AB150" s="102">
        <v>0</v>
      </c>
      <c r="AC150" s="102">
        <v>0</v>
      </c>
      <c r="AD150" s="102">
        <v>0</v>
      </c>
      <c r="AE150" s="102">
        <v>0</v>
      </c>
      <c r="AF150" s="102">
        <v>0</v>
      </c>
      <c r="AG150" s="102">
        <v>0</v>
      </c>
      <c r="AH150" s="102">
        <v>0</v>
      </c>
      <c r="AI150" s="102">
        <v>0</v>
      </c>
      <c r="AJ150" s="102">
        <v>0</v>
      </c>
      <c r="AK150" s="102">
        <v>0</v>
      </c>
      <c r="AL150" s="102">
        <v>0</v>
      </c>
      <c r="AM150" s="102">
        <v>0</v>
      </c>
      <c r="AN150" s="102">
        <v>0</v>
      </c>
      <c r="AO150" s="102">
        <v>0</v>
      </c>
      <c r="AP150" s="102">
        <v>0</v>
      </c>
      <c r="AQ150" s="102">
        <v>0</v>
      </c>
      <c r="AR150" s="102">
        <v>0</v>
      </c>
      <c r="AS150" s="102">
        <v>0</v>
      </c>
      <c r="AT150" s="102">
        <v>0</v>
      </c>
      <c r="AU150" s="102">
        <v>0</v>
      </c>
      <c r="AV150" s="102">
        <v>0</v>
      </c>
      <c r="AW150" s="102">
        <v>0</v>
      </c>
      <c r="AX150" s="102">
        <v>0</v>
      </c>
      <c r="AY150" s="102">
        <v>0</v>
      </c>
    </row>
    <row r="151" spans="1:51">
      <c r="A151" s="105"/>
      <c r="B151" s="123">
        <v>30</v>
      </c>
      <c r="C151" s="102"/>
      <c r="D151" s="102">
        <v>0</v>
      </c>
      <c r="E151" s="102">
        <v>0</v>
      </c>
      <c r="F151" s="102">
        <v>0</v>
      </c>
      <c r="G151" s="102">
        <v>0</v>
      </c>
      <c r="H151" s="102">
        <v>0</v>
      </c>
      <c r="I151" s="102">
        <v>0</v>
      </c>
      <c r="J151" s="102">
        <v>0</v>
      </c>
      <c r="K151" s="102">
        <v>0</v>
      </c>
      <c r="L151" s="102">
        <v>0</v>
      </c>
      <c r="M151" s="102">
        <v>0</v>
      </c>
      <c r="N151" s="102">
        <v>0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0</v>
      </c>
      <c r="Y151" s="102">
        <v>0</v>
      </c>
      <c r="Z151" s="102">
        <v>0</v>
      </c>
      <c r="AA151" s="102">
        <v>0</v>
      </c>
      <c r="AB151" s="102">
        <v>0</v>
      </c>
      <c r="AC151" s="102">
        <v>0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v>0</v>
      </c>
      <c r="AN151" s="102">
        <v>0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  <c r="AU151" s="102">
        <v>0</v>
      </c>
      <c r="AV151" s="102">
        <v>0</v>
      </c>
      <c r="AW151" s="102">
        <v>0</v>
      </c>
      <c r="AX151" s="102">
        <v>0</v>
      </c>
      <c r="AY151" s="102">
        <v>0</v>
      </c>
    </row>
    <row r="152" spans="1:51">
      <c r="A152" s="105"/>
      <c r="B152" s="123">
        <v>31</v>
      </c>
      <c r="C152" s="102"/>
      <c r="D152" s="102">
        <v>0</v>
      </c>
      <c r="E152" s="102">
        <v>0</v>
      </c>
      <c r="F152" s="102">
        <v>0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v>0</v>
      </c>
      <c r="AN152" s="102">
        <v>0</v>
      </c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  <c r="AU152" s="102">
        <v>0</v>
      </c>
      <c r="AV152" s="102">
        <v>0</v>
      </c>
      <c r="AW152" s="102">
        <v>0</v>
      </c>
      <c r="AX152" s="102">
        <v>0</v>
      </c>
      <c r="AY152" s="102">
        <v>0</v>
      </c>
    </row>
    <row r="153" spans="1:51">
      <c r="A153" s="105"/>
      <c r="B153" s="123">
        <v>32</v>
      </c>
      <c r="C153" s="102"/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0</v>
      </c>
      <c r="U153" s="102">
        <v>0</v>
      </c>
      <c r="V153" s="102">
        <v>0</v>
      </c>
      <c r="W153" s="102">
        <v>0</v>
      </c>
      <c r="X153" s="102">
        <v>0</v>
      </c>
      <c r="Y153" s="102">
        <v>0</v>
      </c>
      <c r="Z153" s="102">
        <v>0</v>
      </c>
      <c r="AA153" s="102">
        <v>0</v>
      </c>
      <c r="AB153" s="102">
        <v>0</v>
      </c>
      <c r="AC153" s="102">
        <v>0</v>
      </c>
      <c r="AD153" s="102">
        <v>0</v>
      </c>
      <c r="AE153" s="102">
        <v>0</v>
      </c>
      <c r="AF153" s="102">
        <v>0</v>
      </c>
      <c r="AG153" s="102">
        <v>0</v>
      </c>
      <c r="AH153" s="102">
        <v>0</v>
      </c>
      <c r="AI153" s="102">
        <v>0</v>
      </c>
      <c r="AJ153" s="102">
        <v>0</v>
      </c>
      <c r="AK153" s="102">
        <v>0</v>
      </c>
      <c r="AL153" s="102">
        <v>0</v>
      </c>
      <c r="AM153" s="102">
        <v>0</v>
      </c>
      <c r="AN153" s="102">
        <v>0</v>
      </c>
      <c r="AO153" s="102">
        <v>0</v>
      </c>
      <c r="AP153" s="102">
        <v>0</v>
      </c>
      <c r="AQ153" s="102">
        <v>0</v>
      </c>
      <c r="AR153" s="102">
        <v>0</v>
      </c>
      <c r="AS153" s="102">
        <v>0</v>
      </c>
      <c r="AT153" s="102">
        <v>0</v>
      </c>
      <c r="AU153" s="102">
        <v>0</v>
      </c>
      <c r="AV153" s="102">
        <v>0</v>
      </c>
      <c r="AW153" s="102">
        <v>0</v>
      </c>
      <c r="AX153" s="102">
        <v>0</v>
      </c>
      <c r="AY153" s="102">
        <v>0</v>
      </c>
    </row>
    <row r="154" spans="1:51">
      <c r="A154" s="105"/>
      <c r="B154" s="123">
        <v>33</v>
      </c>
      <c r="C154" s="102"/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</row>
    <row r="155" spans="1:51">
      <c r="A155" s="105"/>
      <c r="B155" s="123">
        <v>34</v>
      </c>
      <c r="C155" s="102"/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</row>
    <row r="156" spans="1:51">
      <c r="A156" s="105"/>
      <c r="B156" s="123">
        <v>35</v>
      </c>
      <c r="C156" s="102"/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</v>
      </c>
      <c r="U156" s="102">
        <v>0</v>
      </c>
      <c r="V156" s="102">
        <v>0</v>
      </c>
      <c r="W156" s="102">
        <v>0</v>
      </c>
      <c r="X156" s="102">
        <v>0</v>
      </c>
      <c r="Y156" s="102">
        <v>0</v>
      </c>
      <c r="Z156" s="102">
        <v>0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  <c r="AL156" s="102">
        <v>0</v>
      </c>
      <c r="AM156" s="102">
        <v>0</v>
      </c>
      <c r="AN156" s="102">
        <v>0</v>
      </c>
      <c r="AO156" s="102">
        <v>0</v>
      </c>
      <c r="AP156" s="102">
        <v>0</v>
      </c>
      <c r="AQ156" s="102">
        <v>0</v>
      </c>
      <c r="AR156" s="102">
        <v>0</v>
      </c>
      <c r="AS156" s="102">
        <v>0</v>
      </c>
      <c r="AT156" s="102">
        <v>0</v>
      </c>
      <c r="AU156" s="102">
        <v>0</v>
      </c>
      <c r="AV156" s="102">
        <v>0</v>
      </c>
      <c r="AW156" s="102">
        <v>0</v>
      </c>
      <c r="AX156" s="102">
        <v>0</v>
      </c>
      <c r="AY156" s="102">
        <v>0</v>
      </c>
    </row>
    <row r="157" spans="1:51">
      <c r="A157" s="105"/>
      <c r="B157" s="123">
        <v>36</v>
      </c>
      <c r="C157" s="102"/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</row>
    <row r="158" spans="1:51">
      <c r="A158" s="105"/>
      <c r="B158" s="126">
        <v>37</v>
      </c>
      <c r="C158" s="102"/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0</v>
      </c>
      <c r="S158" s="102">
        <v>0</v>
      </c>
      <c r="T158" s="102">
        <v>0</v>
      </c>
      <c r="U158" s="102">
        <v>0</v>
      </c>
      <c r="V158" s="102">
        <v>0</v>
      </c>
      <c r="W158" s="102">
        <v>0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0</v>
      </c>
      <c r="AG158" s="102">
        <v>0</v>
      </c>
      <c r="AH158" s="102">
        <v>0</v>
      </c>
      <c r="AI158" s="102">
        <v>0</v>
      </c>
      <c r="AJ158" s="102">
        <v>0</v>
      </c>
      <c r="AK158" s="102">
        <v>0</v>
      </c>
      <c r="AL158" s="102">
        <v>0</v>
      </c>
      <c r="AM158" s="102">
        <v>0</v>
      </c>
      <c r="AN158" s="102">
        <v>0</v>
      </c>
      <c r="AO158" s="102">
        <v>0</v>
      </c>
      <c r="AP158" s="102">
        <v>0</v>
      </c>
      <c r="AQ158" s="102">
        <v>0</v>
      </c>
      <c r="AR158" s="102">
        <v>0</v>
      </c>
      <c r="AS158" s="102">
        <v>0</v>
      </c>
      <c r="AT158" s="102">
        <v>0</v>
      </c>
      <c r="AU158" s="102">
        <v>0</v>
      </c>
      <c r="AV158" s="102">
        <v>0</v>
      </c>
      <c r="AW158" s="102">
        <v>0</v>
      </c>
      <c r="AX158" s="102">
        <v>0</v>
      </c>
      <c r="AY158" s="102">
        <v>0</v>
      </c>
    </row>
    <row r="159" spans="1:51">
      <c r="A159" s="105"/>
      <c r="B159" s="126">
        <v>38</v>
      </c>
      <c r="C159" s="102"/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</v>
      </c>
      <c r="V159" s="102">
        <v>0</v>
      </c>
      <c r="W159" s="102">
        <v>0</v>
      </c>
      <c r="X159" s="102">
        <v>0</v>
      </c>
      <c r="Y159" s="102">
        <v>0</v>
      </c>
      <c r="Z159" s="102">
        <v>0</v>
      </c>
      <c r="AA159" s="102">
        <v>0</v>
      </c>
      <c r="AB159" s="102">
        <v>0</v>
      </c>
      <c r="AC159" s="102">
        <v>0</v>
      </c>
      <c r="AD159" s="102">
        <v>0</v>
      </c>
      <c r="AE159" s="102">
        <v>0</v>
      </c>
      <c r="AF159" s="102">
        <v>0</v>
      </c>
      <c r="AG159" s="102">
        <v>0</v>
      </c>
      <c r="AH159" s="102">
        <v>0</v>
      </c>
      <c r="AI159" s="102">
        <v>0</v>
      </c>
      <c r="AJ159" s="102">
        <v>0</v>
      </c>
      <c r="AK159" s="102">
        <v>0</v>
      </c>
      <c r="AL159" s="102">
        <v>0</v>
      </c>
      <c r="AM159" s="102">
        <v>0</v>
      </c>
      <c r="AN159" s="102">
        <v>0</v>
      </c>
      <c r="AO159" s="102">
        <v>0</v>
      </c>
      <c r="AP159" s="102">
        <v>0</v>
      </c>
      <c r="AQ159" s="102">
        <v>0</v>
      </c>
      <c r="AR159" s="102">
        <v>0</v>
      </c>
      <c r="AS159" s="102">
        <v>0</v>
      </c>
      <c r="AT159" s="102">
        <v>0</v>
      </c>
      <c r="AU159" s="102">
        <v>0</v>
      </c>
      <c r="AV159" s="102">
        <v>0</v>
      </c>
      <c r="AW159" s="102">
        <v>0</v>
      </c>
      <c r="AX159" s="102">
        <v>0</v>
      </c>
      <c r="AY159" s="102">
        <v>0</v>
      </c>
    </row>
    <row r="160" spans="1:51">
      <c r="A160" s="105"/>
      <c r="B160" s="126">
        <v>39</v>
      </c>
      <c r="C160" s="102"/>
      <c r="D160" s="102">
        <v>0</v>
      </c>
      <c r="E160" s="102">
        <v>0</v>
      </c>
      <c r="F160" s="102">
        <v>0</v>
      </c>
      <c r="G160" s="102">
        <v>0</v>
      </c>
      <c r="H160" s="102">
        <v>0</v>
      </c>
      <c r="I160" s="102">
        <v>0</v>
      </c>
      <c r="J160" s="102">
        <v>0</v>
      </c>
      <c r="K160" s="102">
        <v>0</v>
      </c>
      <c r="L160" s="102">
        <v>0</v>
      </c>
      <c r="M160" s="102">
        <v>0</v>
      </c>
      <c r="N160" s="102">
        <v>0</v>
      </c>
      <c r="O160" s="102">
        <v>0</v>
      </c>
      <c r="P160" s="102">
        <v>0</v>
      </c>
      <c r="Q160" s="102">
        <v>0</v>
      </c>
      <c r="R160" s="102">
        <v>0</v>
      </c>
      <c r="S160" s="102">
        <v>0</v>
      </c>
      <c r="T160" s="102">
        <v>0</v>
      </c>
      <c r="U160" s="102">
        <v>0</v>
      </c>
      <c r="V160" s="102">
        <v>0</v>
      </c>
      <c r="W160" s="102">
        <v>0</v>
      </c>
      <c r="X160" s="102">
        <v>0</v>
      </c>
      <c r="Y160" s="102">
        <v>0</v>
      </c>
      <c r="Z160" s="102">
        <v>0</v>
      </c>
      <c r="AA160" s="102">
        <v>0</v>
      </c>
      <c r="AB160" s="102">
        <v>0</v>
      </c>
      <c r="AC160" s="102">
        <v>0</v>
      </c>
      <c r="AD160" s="102">
        <v>0</v>
      </c>
      <c r="AE160" s="102">
        <v>0</v>
      </c>
      <c r="AF160" s="102">
        <v>0</v>
      </c>
      <c r="AG160" s="102">
        <v>0</v>
      </c>
      <c r="AH160" s="102">
        <v>0</v>
      </c>
      <c r="AI160" s="102">
        <v>0</v>
      </c>
      <c r="AJ160" s="102">
        <v>0</v>
      </c>
      <c r="AK160" s="102">
        <v>0</v>
      </c>
      <c r="AL160" s="102">
        <v>0</v>
      </c>
      <c r="AM160" s="102">
        <v>0</v>
      </c>
      <c r="AN160" s="102">
        <v>0</v>
      </c>
      <c r="AO160" s="102">
        <v>0</v>
      </c>
      <c r="AP160" s="102">
        <v>0</v>
      </c>
      <c r="AQ160" s="102">
        <v>0</v>
      </c>
      <c r="AR160" s="102">
        <v>0</v>
      </c>
      <c r="AS160" s="102">
        <v>0</v>
      </c>
      <c r="AT160" s="102">
        <v>0</v>
      </c>
      <c r="AU160" s="102">
        <v>0</v>
      </c>
      <c r="AV160" s="102">
        <v>0</v>
      </c>
      <c r="AW160" s="102">
        <v>0</v>
      </c>
      <c r="AX160" s="102">
        <v>0</v>
      </c>
      <c r="AY160" s="102">
        <v>0</v>
      </c>
    </row>
    <row r="161" spans="1:52">
      <c r="A161" s="105"/>
      <c r="B161" s="126">
        <v>40</v>
      </c>
      <c r="C161" s="102"/>
      <c r="D161" s="102">
        <v>0</v>
      </c>
      <c r="E161" s="102">
        <v>0</v>
      </c>
      <c r="F161" s="102">
        <v>0</v>
      </c>
      <c r="G161" s="102">
        <v>0</v>
      </c>
      <c r="H161" s="102">
        <v>0</v>
      </c>
      <c r="I161" s="102">
        <v>0</v>
      </c>
      <c r="J161" s="102">
        <v>0</v>
      </c>
      <c r="K161" s="102">
        <v>0</v>
      </c>
      <c r="L161" s="102">
        <v>0</v>
      </c>
      <c r="M161" s="102">
        <v>0</v>
      </c>
      <c r="N161" s="102">
        <v>0</v>
      </c>
      <c r="O161" s="102">
        <v>0</v>
      </c>
      <c r="P161" s="102">
        <v>0</v>
      </c>
      <c r="Q161" s="102">
        <v>0</v>
      </c>
      <c r="R161" s="102">
        <v>0</v>
      </c>
      <c r="S161" s="102">
        <v>0</v>
      </c>
      <c r="T161" s="102">
        <v>0</v>
      </c>
      <c r="U161" s="102">
        <v>0</v>
      </c>
      <c r="V161" s="102">
        <v>0</v>
      </c>
      <c r="W161" s="102">
        <v>0</v>
      </c>
      <c r="X161" s="102">
        <v>0</v>
      </c>
      <c r="Y161" s="102">
        <v>0</v>
      </c>
      <c r="Z161" s="102">
        <v>0</v>
      </c>
      <c r="AA161" s="102">
        <v>0</v>
      </c>
      <c r="AB161" s="102">
        <v>0</v>
      </c>
      <c r="AC161" s="102">
        <v>0</v>
      </c>
      <c r="AD161" s="102">
        <v>0</v>
      </c>
      <c r="AE161" s="102">
        <v>0</v>
      </c>
      <c r="AF161" s="102">
        <v>0</v>
      </c>
      <c r="AG161" s="102">
        <v>0</v>
      </c>
      <c r="AH161" s="102">
        <v>0</v>
      </c>
      <c r="AI161" s="102">
        <v>0</v>
      </c>
      <c r="AJ161" s="102">
        <v>0</v>
      </c>
      <c r="AK161" s="102">
        <v>0</v>
      </c>
      <c r="AL161" s="102">
        <v>0</v>
      </c>
      <c r="AM161" s="102">
        <v>0</v>
      </c>
      <c r="AN161" s="102">
        <v>0</v>
      </c>
      <c r="AO161" s="102">
        <v>0</v>
      </c>
      <c r="AP161" s="102">
        <v>0</v>
      </c>
      <c r="AQ161" s="102">
        <v>0</v>
      </c>
      <c r="AR161" s="102">
        <v>0</v>
      </c>
      <c r="AS161" s="102">
        <v>0</v>
      </c>
      <c r="AT161" s="102">
        <v>0</v>
      </c>
      <c r="AU161" s="102">
        <v>0</v>
      </c>
      <c r="AV161" s="102">
        <v>0</v>
      </c>
      <c r="AW161" s="102">
        <v>0</v>
      </c>
      <c r="AX161" s="102">
        <v>0</v>
      </c>
      <c r="AY161" s="102">
        <v>0</v>
      </c>
    </row>
    <row r="162" spans="1:52">
      <c r="A162" s="105"/>
      <c r="B162" s="126">
        <v>41</v>
      </c>
      <c r="C162" s="102"/>
      <c r="D162" s="102">
        <v>0</v>
      </c>
      <c r="E162" s="102">
        <v>0</v>
      </c>
      <c r="F162" s="102">
        <v>0</v>
      </c>
      <c r="G162" s="102">
        <v>0</v>
      </c>
      <c r="H162" s="102">
        <v>0</v>
      </c>
      <c r="I162" s="102">
        <v>0</v>
      </c>
      <c r="J162" s="102">
        <v>0</v>
      </c>
      <c r="K162" s="102">
        <v>0</v>
      </c>
      <c r="L162" s="102">
        <v>0</v>
      </c>
      <c r="M162" s="102">
        <v>0</v>
      </c>
      <c r="N162" s="102">
        <v>0</v>
      </c>
      <c r="O162" s="102">
        <v>0</v>
      </c>
      <c r="P162" s="102">
        <v>0</v>
      </c>
      <c r="Q162" s="102">
        <v>0</v>
      </c>
      <c r="R162" s="102">
        <v>0</v>
      </c>
      <c r="S162" s="102">
        <v>0</v>
      </c>
      <c r="T162" s="102">
        <v>0</v>
      </c>
      <c r="U162" s="102">
        <v>0</v>
      </c>
      <c r="V162" s="102">
        <v>0</v>
      </c>
      <c r="W162" s="102">
        <v>0</v>
      </c>
      <c r="X162" s="102">
        <v>0</v>
      </c>
      <c r="Y162" s="102">
        <v>0</v>
      </c>
      <c r="Z162" s="102">
        <v>0</v>
      </c>
      <c r="AA162" s="102">
        <v>0</v>
      </c>
      <c r="AB162" s="102">
        <v>0</v>
      </c>
      <c r="AC162" s="102">
        <v>0</v>
      </c>
      <c r="AD162" s="102">
        <v>0</v>
      </c>
      <c r="AE162" s="102">
        <v>0</v>
      </c>
      <c r="AF162" s="102">
        <v>0</v>
      </c>
      <c r="AG162" s="102">
        <v>0</v>
      </c>
      <c r="AH162" s="102">
        <v>0</v>
      </c>
      <c r="AI162" s="102">
        <v>0</v>
      </c>
      <c r="AJ162" s="102">
        <v>0</v>
      </c>
      <c r="AK162" s="102">
        <v>0</v>
      </c>
      <c r="AL162" s="102">
        <v>0</v>
      </c>
      <c r="AM162" s="102">
        <v>0</v>
      </c>
      <c r="AN162" s="102">
        <v>0</v>
      </c>
      <c r="AO162" s="102">
        <v>0</v>
      </c>
      <c r="AP162" s="102">
        <v>0</v>
      </c>
      <c r="AQ162" s="102">
        <v>0</v>
      </c>
      <c r="AR162" s="102">
        <v>0</v>
      </c>
      <c r="AS162" s="102">
        <v>0</v>
      </c>
      <c r="AT162" s="102">
        <v>0</v>
      </c>
      <c r="AU162" s="102">
        <v>0</v>
      </c>
      <c r="AV162" s="102">
        <v>0</v>
      </c>
      <c r="AW162" s="102">
        <v>0</v>
      </c>
      <c r="AX162" s="102">
        <v>0</v>
      </c>
      <c r="AY162" s="102">
        <v>0</v>
      </c>
    </row>
    <row r="163" spans="1:52">
      <c r="A163" s="105"/>
      <c r="B163" s="126">
        <v>42</v>
      </c>
      <c r="C163" s="102"/>
      <c r="D163" s="102">
        <v>0</v>
      </c>
      <c r="E163" s="102">
        <v>0</v>
      </c>
      <c r="F163" s="102">
        <v>0</v>
      </c>
      <c r="G163" s="102">
        <v>0</v>
      </c>
      <c r="H163" s="102">
        <v>0</v>
      </c>
      <c r="I163" s="102">
        <v>0</v>
      </c>
      <c r="J163" s="102">
        <v>0</v>
      </c>
      <c r="K163" s="102">
        <v>0</v>
      </c>
      <c r="L163" s="102">
        <v>0</v>
      </c>
      <c r="M163" s="102">
        <v>0</v>
      </c>
      <c r="N163" s="102">
        <v>0</v>
      </c>
      <c r="O163" s="102">
        <v>0</v>
      </c>
      <c r="P163" s="102">
        <v>0</v>
      </c>
      <c r="Q163" s="102">
        <v>0</v>
      </c>
      <c r="R163" s="102">
        <v>0</v>
      </c>
      <c r="S163" s="102">
        <v>0</v>
      </c>
      <c r="T163" s="102">
        <v>0</v>
      </c>
      <c r="U163" s="102">
        <v>0</v>
      </c>
      <c r="V163" s="102">
        <v>0</v>
      </c>
      <c r="W163" s="102">
        <v>0</v>
      </c>
      <c r="X163" s="102">
        <v>0</v>
      </c>
      <c r="Y163" s="102">
        <v>0</v>
      </c>
      <c r="Z163" s="102">
        <v>0</v>
      </c>
      <c r="AA163" s="102">
        <v>0</v>
      </c>
      <c r="AB163" s="102">
        <v>0</v>
      </c>
      <c r="AC163" s="102">
        <v>0</v>
      </c>
      <c r="AD163" s="102">
        <v>0</v>
      </c>
      <c r="AE163" s="102">
        <v>0</v>
      </c>
      <c r="AF163" s="102">
        <v>0</v>
      </c>
      <c r="AG163" s="102">
        <v>0</v>
      </c>
      <c r="AH163" s="102">
        <v>0</v>
      </c>
      <c r="AI163" s="102">
        <v>0</v>
      </c>
      <c r="AJ163" s="102">
        <v>0</v>
      </c>
      <c r="AK163" s="102">
        <v>0</v>
      </c>
      <c r="AL163" s="102">
        <v>0</v>
      </c>
      <c r="AM163" s="102">
        <v>0</v>
      </c>
      <c r="AN163" s="102">
        <v>0</v>
      </c>
      <c r="AO163" s="102">
        <v>0</v>
      </c>
      <c r="AP163" s="102">
        <v>0</v>
      </c>
      <c r="AQ163" s="102">
        <v>0</v>
      </c>
      <c r="AR163" s="102">
        <v>0</v>
      </c>
      <c r="AS163" s="102">
        <v>0</v>
      </c>
      <c r="AT163" s="102">
        <v>0</v>
      </c>
      <c r="AU163" s="102">
        <v>0</v>
      </c>
      <c r="AV163" s="102">
        <v>0</v>
      </c>
      <c r="AW163" s="102">
        <v>0</v>
      </c>
      <c r="AX163" s="102">
        <v>0</v>
      </c>
      <c r="AY163" s="102">
        <v>0</v>
      </c>
    </row>
    <row r="164" spans="1:52">
      <c r="A164" s="105"/>
      <c r="B164" s="126">
        <v>43</v>
      </c>
      <c r="C164" s="102"/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0</v>
      </c>
      <c r="U164" s="102">
        <v>0</v>
      </c>
      <c r="V164" s="102">
        <v>0</v>
      </c>
      <c r="W164" s="102">
        <v>0</v>
      </c>
      <c r="X164" s="102">
        <v>0</v>
      </c>
      <c r="Y164" s="102">
        <v>0</v>
      </c>
      <c r="Z164" s="102">
        <v>0</v>
      </c>
      <c r="AA164" s="102">
        <v>0</v>
      </c>
      <c r="AB164" s="102">
        <v>0</v>
      </c>
      <c r="AC164" s="102">
        <v>0</v>
      </c>
      <c r="AD164" s="102">
        <v>0</v>
      </c>
      <c r="AE164" s="102">
        <v>0</v>
      </c>
      <c r="AF164" s="102">
        <v>0</v>
      </c>
      <c r="AG164" s="102">
        <v>0</v>
      </c>
      <c r="AH164" s="102">
        <v>0</v>
      </c>
      <c r="AI164" s="102">
        <v>0</v>
      </c>
      <c r="AJ164" s="102">
        <v>0</v>
      </c>
      <c r="AK164" s="102">
        <v>0</v>
      </c>
      <c r="AL164" s="102">
        <v>0</v>
      </c>
      <c r="AM164" s="102">
        <v>0</v>
      </c>
      <c r="AN164" s="102">
        <v>0</v>
      </c>
      <c r="AO164" s="102">
        <v>0</v>
      </c>
      <c r="AP164" s="102">
        <v>0</v>
      </c>
      <c r="AQ164" s="102">
        <v>0</v>
      </c>
      <c r="AR164" s="102">
        <v>0</v>
      </c>
      <c r="AS164" s="102">
        <v>0</v>
      </c>
      <c r="AT164" s="102">
        <v>0</v>
      </c>
      <c r="AU164" s="102">
        <v>0</v>
      </c>
      <c r="AV164" s="102">
        <v>0</v>
      </c>
      <c r="AW164" s="102">
        <v>0</v>
      </c>
      <c r="AX164" s="102">
        <v>0</v>
      </c>
      <c r="AY164" s="102">
        <v>0</v>
      </c>
    </row>
    <row r="165" spans="1:52">
      <c r="A165" s="105"/>
      <c r="B165" s="126">
        <v>44</v>
      </c>
      <c r="C165" s="102"/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0</v>
      </c>
      <c r="S165" s="102">
        <v>0</v>
      </c>
      <c r="T165" s="102">
        <v>0</v>
      </c>
      <c r="U165" s="102">
        <v>0</v>
      </c>
      <c r="V165" s="102">
        <v>0</v>
      </c>
      <c r="W165" s="102">
        <v>0</v>
      </c>
      <c r="X165" s="102">
        <v>0</v>
      </c>
      <c r="Y165" s="102">
        <v>0</v>
      </c>
      <c r="Z165" s="102">
        <v>0</v>
      </c>
      <c r="AA165" s="102">
        <v>0</v>
      </c>
      <c r="AB165" s="102">
        <v>0</v>
      </c>
      <c r="AC165" s="102">
        <v>0</v>
      </c>
      <c r="AD165" s="102">
        <v>0</v>
      </c>
      <c r="AE165" s="102">
        <v>0</v>
      </c>
      <c r="AF165" s="102">
        <v>0</v>
      </c>
      <c r="AG165" s="102">
        <v>0</v>
      </c>
      <c r="AH165" s="102">
        <v>0</v>
      </c>
      <c r="AI165" s="102">
        <v>0</v>
      </c>
      <c r="AJ165" s="102">
        <v>0</v>
      </c>
      <c r="AK165" s="102">
        <v>0</v>
      </c>
      <c r="AL165" s="102">
        <v>0</v>
      </c>
      <c r="AM165" s="102">
        <v>0</v>
      </c>
      <c r="AN165" s="102">
        <v>0</v>
      </c>
      <c r="AO165" s="102">
        <v>0</v>
      </c>
      <c r="AP165" s="102">
        <v>0</v>
      </c>
      <c r="AQ165" s="102">
        <v>0</v>
      </c>
      <c r="AR165" s="102">
        <v>0</v>
      </c>
      <c r="AS165" s="102">
        <v>0</v>
      </c>
      <c r="AT165" s="102">
        <v>0</v>
      </c>
      <c r="AU165" s="102">
        <v>0</v>
      </c>
      <c r="AV165" s="102">
        <v>0</v>
      </c>
      <c r="AW165" s="102">
        <v>0</v>
      </c>
      <c r="AX165" s="102">
        <v>0</v>
      </c>
      <c r="AY165" s="102">
        <v>0</v>
      </c>
    </row>
    <row r="166" spans="1:52">
      <c r="A166" s="105"/>
      <c r="B166" s="126">
        <v>45</v>
      </c>
      <c r="C166" s="102"/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0</v>
      </c>
      <c r="W166" s="102">
        <v>0</v>
      </c>
      <c r="X166" s="102">
        <v>0</v>
      </c>
      <c r="Y166" s="102">
        <v>0</v>
      </c>
      <c r="Z166" s="102">
        <v>0</v>
      </c>
      <c r="AA166" s="102">
        <v>0</v>
      </c>
      <c r="AB166" s="102">
        <v>0</v>
      </c>
      <c r="AC166" s="102">
        <v>0</v>
      </c>
      <c r="AD166" s="102">
        <v>0</v>
      </c>
      <c r="AE166" s="102">
        <v>0</v>
      </c>
      <c r="AF166" s="102">
        <v>0</v>
      </c>
      <c r="AG166" s="102">
        <v>0</v>
      </c>
      <c r="AH166" s="102">
        <v>0</v>
      </c>
      <c r="AI166" s="102">
        <v>0</v>
      </c>
      <c r="AJ166" s="102">
        <v>0</v>
      </c>
      <c r="AK166" s="102">
        <v>0</v>
      </c>
      <c r="AL166" s="102">
        <v>0</v>
      </c>
      <c r="AM166" s="102">
        <v>0</v>
      </c>
      <c r="AN166" s="102">
        <v>0</v>
      </c>
      <c r="AO166" s="102">
        <v>0</v>
      </c>
      <c r="AP166" s="102">
        <v>0</v>
      </c>
      <c r="AQ166" s="102">
        <v>0</v>
      </c>
      <c r="AR166" s="102">
        <v>0</v>
      </c>
      <c r="AS166" s="102">
        <v>0</v>
      </c>
      <c r="AT166" s="102">
        <v>0</v>
      </c>
      <c r="AU166" s="102">
        <v>0</v>
      </c>
      <c r="AV166" s="102">
        <v>0</v>
      </c>
      <c r="AW166" s="102">
        <v>0</v>
      </c>
      <c r="AX166" s="102">
        <v>0</v>
      </c>
      <c r="AY166" s="102">
        <v>0</v>
      </c>
    </row>
    <row r="167" spans="1:52">
      <c r="A167" s="105"/>
      <c r="B167" s="126">
        <v>46</v>
      </c>
      <c r="C167" s="102"/>
      <c r="D167" s="102">
        <v>0</v>
      </c>
      <c r="E167" s="102">
        <v>0</v>
      </c>
      <c r="F167" s="102">
        <v>0</v>
      </c>
      <c r="G167" s="102">
        <v>0</v>
      </c>
      <c r="H167" s="102">
        <v>0</v>
      </c>
      <c r="I167" s="102">
        <v>0</v>
      </c>
      <c r="J167" s="102">
        <v>0</v>
      </c>
      <c r="K167" s="102">
        <v>0</v>
      </c>
      <c r="L167" s="102">
        <v>0</v>
      </c>
      <c r="M167" s="102">
        <v>0</v>
      </c>
      <c r="N167" s="102">
        <v>0</v>
      </c>
      <c r="O167" s="102">
        <v>0</v>
      </c>
      <c r="P167" s="102">
        <v>0</v>
      </c>
      <c r="Q167" s="102">
        <v>0</v>
      </c>
      <c r="R167" s="102">
        <v>0</v>
      </c>
      <c r="S167" s="102">
        <v>0</v>
      </c>
      <c r="T167" s="102">
        <v>0</v>
      </c>
      <c r="U167" s="102">
        <v>0</v>
      </c>
      <c r="V167" s="102">
        <v>0</v>
      </c>
      <c r="W167" s="102">
        <v>0</v>
      </c>
      <c r="X167" s="102">
        <v>0</v>
      </c>
      <c r="Y167" s="102">
        <v>0</v>
      </c>
      <c r="Z167" s="102">
        <v>0</v>
      </c>
      <c r="AA167" s="102">
        <v>0</v>
      </c>
      <c r="AB167" s="102">
        <v>0</v>
      </c>
      <c r="AC167" s="102">
        <v>0</v>
      </c>
      <c r="AD167" s="102">
        <v>0</v>
      </c>
      <c r="AE167" s="102">
        <v>0</v>
      </c>
      <c r="AF167" s="102">
        <v>0</v>
      </c>
      <c r="AG167" s="102">
        <v>0</v>
      </c>
      <c r="AH167" s="102">
        <v>0</v>
      </c>
      <c r="AI167" s="102">
        <v>0</v>
      </c>
      <c r="AJ167" s="102">
        <v>0</v>
      </c>
      <c r="AK167" s="102">
        <v>0</v>
      </c>
      <c r="AL167" s="102">
        <v>0</v>
      </c>
      <c r="AM167" s="102">
        <v>0</v>
      </c>
      <c r="AN167" s="102">
        <v>0</v>
      </c>
      <c r="AO167" s="102">
        <v>0</v>
      </c>
      <c r="AP167" s="102">
        <v>0</v>
      </c>
      <c r="AQ167" s="102">
        <v>0</v>
      </c>
      <c r="AR167" s="102">
        <v>0</v>
      </c>
      <c r="AS167" s="102">
        <v>0</v>
      </c>
      <c r="AT167" s="102">
        <v>0</v>
      </c>
      <c r="AU167" s="102">
        <v>0</v>
      </c>
      <c r="AV167" s="102">
        <v>0</v>
      </c>
      <c r="AW167" s="102">
        <v>0</v>
      </c>
      <c r="AX167" s="102">
        <v>0</v>
      </c>
      <c r="AY167" s="102">
        <v>0</v>
      </c>
    </row>
    <row r="168" spans="1:52">
      <c r="A168" s="105"/>
      <c r="B168" s="126">
        <v>47</v>
      </c>
      <c r="C168" s="102"/>
      <c r="D168" s="102">
        <v>0</v>
      </c>
      <c r="E168" s="102">
        <v>0</v>
      </c>
      <c r="F168" s="102">
        <v>0</v>
      </c>
      <c r="G168" s="102">
        <v>0</v>
      </c>
      <c r="H168" s="102">
        <v>0</v>
      </c>
      <c r="I168" s="102">
        <v>0</v>
      </c>
      <c r="J168" s="102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v>0</v>
      </c>
      <c r="W168" s="102">
        <v>0</v>
      </c>
      <c r="X168" s="102">
        <v>0</v>
      </c>
      <c r="Y168" s="102">
        <v>0</v>
      </c>
      <c r="Z168" s="102">
        <v>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  <c r="AL168" s="102">
        <v>0</v>
      </c>
      <c r="AM168" s="102">
        <v>0</v>
      </c>
      <c r="AN168" s="102">
        <v>0</v>
      </c>
      <c r="AO168" s="102">
        <v>0</v>
      </c>
      <c r="AP168" s="102">
        <v>0</v>
      </c>
      <c r="AQ168" s="102">
        <v>0</v>
      </c>
      <c r="AR168" s="102">
        <v>0</v>
      </c>
      <c r="AS168" s="102">
        <v>0</v>
      </c>
      <c r="AT168" s="102">
        <v>0</v>
      </c>
      <c r="AU168" s="102">
        <v>0</v>
      </c>
      <c r="AV168" s="102">
        <v>0</v>
      </c>
      <c r="AW168" s="102">
        <v>0</v>
      </c>
      <c r="AX168" s="102">
        <v>0</v>
      </c>
      <c r="AY168" s="102">
        <v>0</v>
      </c>
    </row>
    <row r="169" spans="1:52">
      <c r="A169" s="105"/>
      <c r="B169" s="126">
        <v>48</v>
      </c>
      <c r="C169" s="102"/>
      <c r="D169" s="102">
        <v>0</v>
      </c>
      <c r="E169" s="102">
        <v>0</v>
      </c>
      <c r="F169" s="102">
        <v>0</v>
      </c>
      <c r="G169" s="102">
        <v>0</v>
      </c>
      <c r="H169" s="102">
        <v>0</v>
      </c>
      <c r="I169" s="102">
        <v>0</v>
      </c>
      <c r="J169" s="102">
        <v>0</v>
      </c>
      <c r="K169" s="102">
        <v>0</v>
      </c>
      <c r="L169" s="102">
        <v>0</v>
      </c>
      <c r="M169" s="102">
        <v>0</v>
      </c>
      <c r="N169" s="102">
        <v>0</v>
      </c>
      <c r="O169" s="102">
        <v>0</v>
      </c>
      <c r="P169" s="102">
        <v>0</v>
      </c>
      <c r="Q169" s="102">
        <v>0</v>
      </c>
      <c r="R169" s="102">
        <v>0</v>
      </c>
      <c r="S169" s="102">
        <v>0</v>
      </c>
      <c r="T169" s="102">
        <v>0</v>
      </c>
      <c r="U169" s="102">
        <v>0</v>
      </c>
      <c r="V169" s="102">
        <v>0</v>
      </c>
      <c r="W169" s="102">
        <v>0</v>
      </c>
      <c r="X169" s="102">
        <v>0</v>
      </c>
      <c r="Y169" s="102">
        <v>0</v>
      </c>
      <c r="Z169" s="102">
        <v>0</v>
      </c>
      <c r="AA169" s="102">
        <v>0</v>
      </c>
      <c r="AB169" s="102">
        <v>0</v>
      </c>
      <c r="AC169" s="102">
        <v>0</v>
      </c>
      <c r="AD169" s="102">
        <v>0</v>
      </c>
      <c r="AE169" s="102">
        <v>0</v>
      </c>
      <c r="AF169" s="102">
        <v>0</v>
      </c>
      <c r="AG169" s="102">
        <v>0</v>
      </c>
      <c r="AH169" s="102">
        <v>0</v>
      </c>
      <c r="AI169" s="102">
        <v>0</v>
      </c>
      <c r="AJ169" s="102">
        <v>0</v>
      </c>
      <c r="AK169" s="102">
        <v>0</v>
      </c>
      <c r="AL169" s="102">
        <v>0</v>
      </c>
      <c r="AM169" s="102">
        <v>0</v>
      </c>
      <c r="AN169" s="102">
        <v>0</v>
      </c>
      <c r="AO169" s="102">
        <v>0</v>
      </c>
      <c r="AP169" s="102">
        <v>0</v>
      </c>
      <c r="AQ169" s="102">
        <v>0</v>
      </c>
      <c r="AR169" s="102">
        <v>0</v>
      </c>
      <c r="AS169" s="102">
        <v>0</v>
      </c>
      <c r="AT169" s="102">
        <v>0</v>
      </c>
      <c r="AU169" s="102">
        <v>0</v>
      </c>
      <c r="AV169" s="102">
        <v>0</v>
      </c>
      <c r="AW169" s="102">
        <v>0</v>
      </c>
      <c r="AX169" s="102">
        <v>0</v>
      </c>
      <c r="AY169" s="102">
        <v>0</v>
      </c>
    </row>
    <row r="170" spans="1:52">
      <c r="A170" s="124"/>
      <c r="B170" s="128" t="s">
        <v>295</v>
      </c>
      <c r="C170" s="110"/>
      <c r="D170" s="121">
        <v>0</v>
      </c>
      <c r="E170" s="121">
        <v>0</v>
      </c>
      <c r="F170" s="121">
        <v>0</v>
      </c>
      <c r="G170" s="121">
        <v>0</v>
      </c>
      <c r="H170" s="121">
        <v>0</v>
      </c>
      <c r="I170" s="121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>
        <v>0</v>
      </c>
      <c r="AH170" s="121">
        <v>0</v>
      </c>
      <c r="AI170" s="121">
        <v>0</v>
      </c>
      <c r="AJ170" s="121">
        <v>0</v>
      </c>
      <c r="AK170" s="121">
        <v>0</v>
      </c>
      <c r="AL170" s="121">
        <v>0</v>
      </c>
      <c r="AM170" s="121">
        <v>0</v>
      </c>
      <c r="AN170" s="121">
        <v>0</v>
      </c>
      <c r="AO170" s="121">
        <v>0</v>
      </c>
      <c r="AP170" s="121">
        <v>0</v>
      </c>
      <c r="AQ170" s="121">
        <v>0</v>
      </c>
      <c r="AR170" s="121">
        <v>0</v>
      </c>
      <c r="AS170" s="121">
        <v>0</v>
      </c>
      <c r="AT170" s="121">
        <v>0</v>
      </c>
      <c r="AU170" s="121">
        <v>0</v>
      </c>
      <c r="AV170" s="121">
        <v>0</v>
      </c>
      <c r="AW170" s="121">
        <v>0</v>
      </c>
      <c r="AX170" s="121">
        <v>0</v>
      </c>
      <c r="AY170" s="121">
        <v>0</v>
      </c>
      <c r="AZ170" s="103">
        <f>SUM($D170:$AY170)</f>
        <v>0</v>
      </c>
    </row>
    <row r="172" spans="1:52">
      <c r="A172" s="98" t="s">
        <v>124</v>
      </c>
      <c r="B172" s="129" t="s">
        <v>296</v>
      </c>
      <c r="C172" s="130"/>
      <c r="D172" s="130">
        <v>0.3</v>
      </c>
      <c r="E172" s="130">
        <v>0.3</v>
      </c>
      <c r="F172" s="130">
        <v>0.3</v>
      </c>
      <c r="G172" s="130">
        <v>0.3</v>
      </c>
      <c r="H172" s="130">
        <v>0.3</v>
      </c>
      <c r="I172" s="130">
        <v>0.3</v>
      </c>
      <c r="J172" s="130">
        <v>0.3</v>
      </c>
      <c r="K172" s="130">
        <v>0.3</v>
      </c>
      <c r="L172" s="130">
        <v>0.3</v>
      </c>
      <c r="M172" s="130">
        <v>0.3</v>
      </c>
      <c r="N172" s="130">
        <v>0.3</v>
      </c>
      <c r="O172" s="130">
        <v>0.3</v>
      </c>
      <c r="P172" s="130">
        <v>0.3</v>
      </c>
      <c r="Q172" s="130">
        <v>0.3</v>
      </c>
      <c r="R172" s="130">
        <v>0.3</v>
      </c>
      <c r="S172" s="130">
        <v>0.3</v>
      </c>
      <c r="T172" s="130">
        <v>0.3</v>
      </c>
      <c r="U172" s="130">
        <v>0.3</v>
      </c>
      <c r="V172" s="130">
        <v>0.3</v>
      </c>
      <c r="W172" s="130">
        <v>0.3</v>
      </c>
      <c r="X172" s="130">
        <v>0.3</v>
      </c>
      <c r="Y172" s="130">
        <v>0.3</v>
      </c>
      <c r="Z172" s="130">
        <v>0.3</v>
      </c>
      <c r="AA172" s="130">
        <v>0.3</v>
      </c>
      <c r="AB172" s="130">
        <v>0.3</v>
      </c>
      <c r="AC172" s="130">
        <v>0.3</v>
      </c>
      <c r="AD172" s="130">
        <v>0.3</v>
      </c>
      <c r="AE172" s="130">
        <v>0.3</v>
      </c>
      <c r="AF172" s="130">
        <v>0.3</v>
      </c>
      <c r="AG172" s="130">
        <v>0.3</v>
      </c>
      <c r="AH172" s="130">
        <v>0.3</v>
      </c>
      <c r="AI172" s="130">
        <v>0.3</v>
      </c>
      <c r="AJ172" s="130">
        <v>0.3</v>
      </c>
      <c r="AK172" s="130">
        <v>0.3</v>
      </c>
      <c r="AL172" s="130">
        <v>0.3</v>
      </c>
      <c r="AM172" s="130">
        <v>0.3</v>
      </c>
      <c r="AN172" s="130">
        <v>0.3</v>
      </c>
      <c r="AO172" s="130">
        <v>0.3</v>
      </c>
      <c r="AP172" s="130">
        <v>0.3</v>
      </c>
      <c r="AQ172" s="130">
        <v>0.3</v>
      </c>
      <c r="AR172" s="130">
        <v>0.3</v>
      </c>
      <c r="AS172" s="130">
        <v>0.3</v>
      </c>
      <c r="AT172" s="130">
        <v>0.3</v>
      </c>
      <c r="AU172" s="130">
        <v>0.3</v>
      </c>
      <c r="AV172" s="130">
        <v>0.3</v>
      </c>
      <c r="AW172" s="130">
        <v>0.3</v>
      </c>
      <c r="AX172" s="130">
        <v>0.3</v>
      </c>
      <c r="AY172" s="130">
        <v>0.3</v>
      </c>
    </row>
    <row r="174" spans="1:52">
      <c r="A174" s="98" t="s">
        <v>271</v>
      </c>
    </row>
    <row r="175" spans="1:52">
      <c r="A175" s="131" t="s">
        <v>125</v>
      </c>
      <c r="B175" s="131" t="s">
        <v>297</v>
      </c>
      <c r="C175" s="120" t="s">
        <v>292</v>
      </c>
      <c r="D175" s="120">
        <f t="shared" ref="D175:AY175" si="1">SUM(D95:D98)</f>
        <v>2538</v>
      </c>
      <c r="E175" s="120">
        <f t="shared" si="1"/>
        <v>4877</v>
      </c>
      <c r="F175" s="120">
        <f t="shared" si="1"/>
        <v>7041.8581985365254</v>
      </c>
      <c r="G175" s="120">
        <f t="shared" si="1"/>
        <v>9315.8581985365254</v>
      </c>
      <c r="H175" s="120">
        <f t="shared" si="1"/>
        <v>10012.858198536525</v>
      </c>
      <c r="I175" s="120">
        <f t="shared" si="1"/>
        <v>10012.858198536525</v>
      </c>
      <c r="J175" s="120">
        <f t="shared" si="1"/>
        <v>10152</v>
      </c>
      <c r="K175" s="120">
        <f t="shared" si="1"/>
        <v>10152</v>
      </c>
      <c r="L175" s="120">
        <f t="shared" si="1"/>
        <v>10152</v>
      </c>
      <c r="M175" s="120">
        <f t="shared" si="1"/>
        <v>10152</v>
      </c>
      <c r="N175" s="120">
        <f t="shared" si="1"/>
        <v>10152</v>
      </c>
      <c r="O175" s="120">
        <f t="shared" si="1"/>
        <v>10152</v>
      </c>
      <c r="P175" s="120">
        <f t="shared" si="1"/>
        <v>10152</v>
      </c>
      <c r="Q175" s="120">
        <f t="shared" si="1"/>
        <v>10152</v>
      </c>
      <c r="R175" s="120">
        <f t="shared" si="1"/>
        <v>10152</v>
      </c>
      <c r="S175" s="120">
        <f t="shared" si="1"/>
        <v>10093.836316350193</v>
      </c>
      <c r="T175" s="120">
        <f t="shared" si="1"/>
        <v>10036.434512686987</v>
      </c>
      <c r="U175" s="120">
        <f t="shared" si="1"/>
        <v>10036.434512686988</v>
      </c>
      <c r="V175" s="120">
        <f t="shared" si="1"/>
        <v>10036.434512686988</v>
      </c>
      <c r="W175" s="120">
        <f t="shared" si="1"/>
        <v>10094.598196336794</v>
      </c>
      <c r="X175" s="120">
        <f t="shared" si="1"/>
        <v>10152</v>
      </c>
      <c r="Y175" s="120">
        <f t="shared" si="1"/>
        <v>10152</v>
      </c>
      <c r="Z175" s="120">
        <f t="shared" si="1"/>
        <v>10152</v>
      </c>
      <c r="AA175" s="120">
        <f t="shared" si="1"/>
        <v>10152</v>
      </c>
      <c r="AB175" s="120">
        <f t="shared" si="1"/>
        <v>10152</v>
      </c>
      <c r="AC175" s="120">
        <f t="shared" si="1"/>
        <v>10152</v>
      </c>
      <c r="AD175" s="120">
        <f t="shared" si="1"/>
        <v>10152</v>
      </c>
      <c r="AE175" s="120">
        <f t="shared" si="1"/>
        <v>10152</v>
      </c>
      <c r="AF175" s="120">
        <f t="shared" si="1"/>
        <v>10152</v>
      </c>
      <c r="AG175" s="120">
        <f t="shared" si="1"/>
        <v>10152</v>
      </c>
      <c r="AH175" s="120">
        <f t="shared" si="1"/>
        <v>10152</v>
      </c>
      <c r="AI175" s="120">
        <f t="shared" si="1"/>
        <v>10152</v>
      </c>
      <c r="AJ175" s="120">
        <f t="shared" si="1"/>
        <v>10152</v>
      </c>
      <c r="AK175" s="120">
        <f t="shared" si="1"/>
        <v>10152</v>
      </c>
      <c r="AL175" s="120">
        <f t="shared" si="1"/>
        <v>10152</v>
      </c>
      <c r="AM175" s="120">
        <f t="shared" si="1"/>
        <v>10152</v>
      </c>
      <c r="AN175" s="120">
        <f t="shared" si="1"/>
        <v>10033.234896455502</v>
      </c>
      <c r="AO175" s="120">
        <f t="shared" si="1"/>
        <v>9915.0286102333102</v>
      </c>
      <c r="AP175" s="120">
        <f t="shared" si="1"/>
        <v>9915.0286102333102</v>
      </c>
      <c r="AQ175" s="120">
        <f t="shared" si="1"/>
        <v>9915.0286102333102</v>
      </c>
      <c r="AR175" s="120">
        <f t="shared" si="1"/>
        <v>10033.793713777808</v>
      </c>
      <c r="AS175" s="120">
        <f t="shared" si="1"/>
        <v>10152</v>
      </c>
      <c r="AT175" s="120">
        <f t="shared" si="1"/>
        <v>10152</v>
      </c>
      <c r="AU175" s="120">
        <f t="shared" si="1"/>
        <v>10152</v>
      </c>
      <c r="AV175" s="120">
        <f t="shared" si="1"/>
        <v>10152</v>
      </c>
      <c r="AW175" s="120">
        <f t="shared" si="1"/>
        <v>10152</v>
      </c>
      <c r="AX175" s="120">
        <f t="shared" si="1"/>
        <v>10152</v>
      </c>
      <c r="AY175" s="120">
        <f t="shared" si="1"/>
        <v>10152</v>
      </c>
    </row>
    <row r="176" spans="1:52">
      <c r="A176" s="121"/>
      <c r="B176" s="132" t="s">
        <v>298</v>
      </c>
      <c r="C176" s="121" t="s">
        <v>292</v>
      </c>
      <c r="D176" s="121">
        <v>199</v>
      </c>
      <c r="E176" s="121">
        <v>234</v>
      </c>
      <c r="F176" s="121">
        <v>264</v>
      </c>
      <c r="G176" s="121">
        <v>253</v>
      </c>
      <c r="H176" s="121">
        <v>770</v>
      </c>
      <c r="I176" s="121">
        <v>725</v>
      </c>
      <c r="J176" s="121">
        <v>959</v>
      </c>
      <c r="K176" s="121">
        <v>761</v>
      </c>
      <c r="L176" s="121">
        <v>553</v>
      </c>
      <c r="M176" s="121">
        <v>468</v>
      </c>
      <c r="N176" s="121">
        <v>568</v>
      </c>
      <c r="O176" s="121">
        <v>634</v>
      </c>
      <c r="P176" s="121">
        <v>536</v>
      </c>
      <c r="Q176" s="121">
        <v>574</v>
      </c>
      <c r="R176" s="121">
        <v>491</v>
      </c>
      <c r="S176" s="121">
        <v>437</v>
      </c>
      <c r="T176" s="121">
        <v>672</v>
      </c>
      <c r="U176" s="121">
        <v>569</v>
      </c>
      <c r="V176" s="121">
        <v>775</v>
      </c>
      <c r="W176" s="121">
        <v>505</v>
      </c>
      <c r="X176" s="121">
        <v>239</v>
      </c>
      <c r="Y176" s="121">
        <v>263</v>
      </c>
      <c r="Z176" s="121">
        <v>237</v>
      </c>
      <c r="AA176" s="121">
        <v>249</v>
      </c>
      <c r="AB176" s="121">
        <v>309</v>
      </c>
      <c r="AC176" s="121">
        <v>264</v>
      </c>
      <c r="AD176" s="121">
        <v>253</v>
      </c>
      <c r="AE176" s="121">
        <v>248</v>
      </c>
      <c r="AF176" s="121">
        <v>814</v>
      </c>
      <c r="AG176" s="121">
        <v>813</v>
      </c>
      <c r="AH176" s="121">
        <v>622</v>
      </c>
      <c r="AI176" s="121">
        <v>919</v>
      </c>
      <c r="AJ176" s="121">
        <v>641</v>
      </c>
      <c r="AK176" s="121">
        <v>512</v>
      </c>
      <c r="AL176" s="121">
        <v>701</v>
      </c>
      <c r="AM176" s="121">
        <v>512</v>
      </c>
      <c r="AN176" s="121">
        <v>585</v>
      </c>
      <c r="AO176" s="121">
        <v>511</v>
      </c>
      <c r="AP176" s="121">
        <v>580</v>
      </c>
      <c r="AQ176" s="121">
        <v>639</v>
      </c>
      <c r="AR176" s="121">
        <v>642</v>
      </c>
      <c r="AS176" s="121">
        <v>589</v>
      </c>
      <c r="AT176" s="121">
        <v>672</v>
      </c>
      <c r="AU176" s="121">
        <v>625</v>
      </c>
      <c r="AV176" s="121">
        <v>230</v>
      </c>
      <c r="AW176" s="121">
        <v>273</v>
      </c>
      <c r="AX176" s="121">
        <v>288</v>
      </c>
      <c r="AY176" s="121">
        <v>261</v>
      </c>
    </row>
    <row r="177" spans="1:51">
      <c r="A177" s="131" t="s">
        <v>133</v>
      </c>
      <c r="B177" s="131" t="s">
        <v>297</v>
      </c>
      <c r="C177" s="120" t="s">
        <v>292</v>
      </c>
      <c r="D177" s="120">
        <f t="shared" ref="D177:AY177" si="2">SUM(D100:D107)</f>
        <v>0</v>
      </c>
      <c r="E177" s="120">
        <f t="shared" si="2"/>
        <v>0</v>
      </c>
      <c r="F177" s="120">
        <f t="shared" si="2"/>
        <v>961.58476658476638</v>
      </c>
      <c r="G177" s="120">
        <f t="shared" si="2"/>
        <v>1351.9184766584767</v>
      </c>
      <c r="H177" s="120">
        <f t="shared" si="2"/>
        <v>3411.1047665847664</v>
      </c>
      <c r="I177" s="120">
        <f t="shared" si="2"/>
        <v>4913.7508108108113</v>
      </c>
      <c r="J177" s="120">
        <f t="shared" si="2"/>
        <v>5684.4084766584774</v>
      </c>
      <c r="K177" s="120">
        <f t="shared" si="2"/>
        <v>5135.3</v>
      </c>
      <c r="L177" s="120">
        <f t="shared" si="2"/>
        <v>7273.7200000000012</v>
      </c>
      <c r="M177" s="120">
        <f t="shared" si="2"/>
        <v>7815.1884766584772</v>
      </c>
      <c r="N177" s="120">
        <f t="shared" si="2"/>
        <v>8221.8984766584781</v>
      </c>
      <c r="O177" s="120">
        <f t="shared" si="2"/>
        <v>8856.7084766584776</v>
      </c>
      <c r="P177" s="120">
        <f t="shared" si="2"/>
        <v>9454.3100000000013</v>
      </c>
      <c r="Q177" s="120">
        <f t="shared" si="2"/>
        <v>10001.228476658478</v>
      </c>
      <c r="R177" s="120">
        <f t="shared" si="2"/>
        <v>10470.488476658478</v>
      </c>
      <c r="S177" s="120">
        <f t="shared" si="2"/>
        <v>9613.696953316954</v>
      </c>
      <c r="T177" s="120">
        <f t="shared" si="2"/>
        <v>10823.333243243245</v>
      </c>
      <c r="U177" s="120">
        <f t="shared" si="2"/>
        <v>12696.610000000002</v>
      </c>
      <c r="V177" s="120">
        <f t="shared" si="2"/>
        <v>13520.738476658478</v>
      </c>
      <c r="W177" s="120">
        <f t="shared" si="2"/>
        <v>13639.080000000002</v>
      </c>
      <c r="X177" s="120">
        <f t="shared" si="2"/>
        <v>12753.063243243245</v>
      </c>
      <c r="Y177" s="120">
        <f t="shared" si="2"/>
        <v>12239.37</v>
      </c>
      <c r="Z177" s="120">
        <f t="shared" si="2"/>
        <v>13386.188476658477</v>
      </c>
      <c r="AA177" s="120">
        <f t="shared" si="2"/>
        <v>13639.080000000002</v>
      </c>
      <c r="AB177" s="120">
        <f t="shared" si="2"/>
        <v>13715.738476658478</v>
      </c>
      <c r="AC177" s="120">
        <f t="shared" si="2"/>
        <v>13715.738476658478</v>
      </c>
      <c r="AD177" s="120">
        <f t="shared" si="2"/>
        <v>13597.396953316955</v>
      </c>
      <c r="AE177" s="120">
        <f t="shared" si="2"/>
        <v>13833.682334152336</v>
      </c>
      <c r="AF177" s="120">
        <f t="shared" si="2"/>
        <v>13715.340810810812</v>
      </c>
      <c r="AG177" s="120">
        <f t="shared" si="2"/>
        <v>13638.682334152336</v>
      </c>
      <c r="AH177" s="120">
        <f t="shared" si="2"/>
        <v>13005.954766584768</v>
      </c>
      <c r="AI177" s="120">
        <f t="shared" si="2"/>
        <v>12121.028476658477</v>
      </c>
      <c r="AJ177" s="120">
        <f t="shared" si="2"/>
        <v>13639.080000000002</v>
      </c>
      <c r="AK177" s="120">
        <f t="shared" si="2"/>
        <v>12121.028476658477</v>
      </c>
      <c r="AL177" s="120">
        <f t="shared" si="2"/>
        <v>12887.613243243244</v>
      </c>
      <c r="AM177" s="120">
        <f t="shared" si="2"/>
        <v>12120.630810810813</v>
      </c>
      <c r="AN177" s="120">
        <f t="shared" si="2"/>
        <v>11353.353243243244</v>
      </c>
      <c r="AO177" s="120">
        <f t="shared" si="2"/>
        <v>10283.193243243244</v>
      </c>
      <c r="AP177" s="120">
        <f t="shared" si="2"/>
        <v>11682.903243243243</v>
      </c>
      <c r="AQ177" s="120">
        <f t="shared" si="2"/>
        <v>12316.028476658477</v>
      </c>
      <c r="AR177" s="120">
        <f t="shared" si="2"/>
        <v>12434.37</v>
      </c>
      <c r="AS177" s="120">
        <f t="shared" si="2"/>
        <v>10916.318476658476</v>
      </c>
      <c r="AT177" s="120">
        <f t="shared" si="2"/>
        <v>9516.6084766584772</v>
      </c>
      <c r="AU177" s="120">
        <f t="shared" si="2"/>
        <v>9204.1584766584783</v>
      </c>
      <c r="AV177" s="120">
        <f t="shared" si="2"/>
        <v>9382.058476658478</v>
      </c>
      <c r="AW177" s="120">
        <f t="shared" si="2"/>
        <v>9516.2108108108114</v>
      </c>
      <c r="AX177" s="120">
        <f t="shared" si="2"/>
        <v>8883.4832432432431</v>
      </c>
      <c r="AY177" s="120">
        <f t="shared" si="2"/>
        <v>8116.5008108108123</v>
      </c>
    </row>
    <row r="178" spans="1:51">
      <c r="A178" s="121"/>
      <c r="B178" s="132" t="s">
        <v>298</v>
      </c>
      <c r="C178" s="121" t="s">
        <v>292</v>
      </c>
      <c r="D178" s="121">
        <v>0</v>
      </c>
      <c r="E178" s="121">
        <v>0</v>
      </c>
      <c r="F178" s="121">
        <v>454</v>
      </c>
      <c r="G178" s="121">
        <v>555</v>
      </c>
      <c r="H178" s="121">
        <v>741</v>
      </c>
      <c r="I178" s="121">
        <v>959</v>
      </c>
      <c r="J178" s="121">
        <v>802</v>
      </c>
      <c r="K178" s="121">
        <v>856</v>
      </c>
      <c r="L178" s="121">
        <v>1204</v>
      </c>
      <c r="M178" s="121">
        <v>1188</v>
      </c>
      <c r="N178" s="121">
        <v>1229</v>
      </c>
      <c r="O178" s="121">
        <v>1250</v>
      </c>
      <c r="P178" s="121">
        <v>1064</v>
      </c>
      <c r="Q178" s="121">
        <v>1260</v>
      </c>
      <c r="R178" s="121">
        <v>1068</v>
      </c>
      <c r="S178" s="121">
        <v>1075</v>
      </c>
      <c r="T178" s="121">
        <v>742</v>
      </c>
      <c r="U178" s="121">
        <v>740</v>
      </c>
      <c r="V178" s="121">
        <v>739</v>
      </c>
      <c r="W178" s="121">
        <v>776</v>
      </c>
      <c r="X178" s="121">
        <v>600</v>
      </c>
      <c r="Y178" s="121">
        <v>546</v>
      </c>
      <c r="Z178" s="121">
        <v>480</v>
      </c>
      <c r="AA178" s="121">
        <v>539</v>
      </c>
      <c r="AB178" s="121">
        <v>606</v>
      </c>
      <c r="AC178" s="121">
        <v>627</v>
      </c>
      <c r="AD178" s="121">
        <v>642</v>
      </c>
      <c r="AE178" s="121">
        <v>670</v>
      </c>
      <c r="AF178" s="121">
        <v>1002</v>
      </c>
      <c r="AG178" s="121">
        <v>883</v>
      </c>
      <c r="AH178" s="121">
        <v>727</v>
      </c>
      <c r="AI178" s="121">
        <v>894</v>
      </c>
      <c r="AJ178" s="121">
        <v>1211</v>
      </c>
      <c r="AK178" s="121">
        <v>1317</v>
      </c>
      <c r="AL178" s="121">
        <v>1136</v>
      </c>
      <c r="AM178" s="121">
        <v>1369</v>
      </c>
      <c r="AN178" s="121">
        <v>1267</v>
      </c>
      <c r="AO178" s="121">
        <v>1147</v>
      </c>
      <c r="AP178" s="121">
        <v>1117</v>
      </c>
      <c r="AQ178" s="121">
        <v>1138</v>
      </c>
      <c r="AR178" s="121">
        <v>874</v>
      </c>
      <c r="AS178" s="121">
        <v>888</v>
      </c>
      <c r="AT178" s="121">
        <v>642</v>
      </c>
      <c r="AU178" s="121">
        <v>869</v>
      </c>
      <c r="AV178" s="121">
        <v>486</v>
      </c>
      <c r="AW178" s="121">
        <v>536</v>
      </c>
      <c r="AX178" s="121">
        <v>539</v>
      </c>
      <c r="AY178" s="121">
        <v>583</v>
      </c>
    </row>
    <row r="179" spans="1:51">
      <c r="A179" s="131" t="s">
        <v>134</v>
      </c>
      <c r="B179" s="131" t="s">
        <v>297</v>
      </c>
      <c r="C179" s="120" t="s">
        <v>292</v>
      </c>
      <c r="D179" s="120">
        <f t="shared" ref="D179:AY179" si="3">SUM(D109:D120)</f>
        <v>0</v>
      </c>
      <c r="E179" s="120">
        <f t="shared" si="3"/>
        <v>0</v>
      </c>
      <c r="F179" s="120">
        <f t="shared" si="3"/>
        <v>0</v>
      </c>
      <c r="G179" s="120">
        <f t="shared" si="3"/>
        <v>163.09957002456989</v>
      </c>
      <c r="H179" s="120">
        <f t="shared" si="3"/>
        <v>206.38168599508606</v>
      </c>
      <c r="I179" s="120">
        <f t="shared" si="3"/>
        <v>508.84783922172397</v>
      </c>
      <c r="J179" s="120">
        <f t="shared" si="3"/>
        <v>487.14214942557703</v>
      </c>
      <c r="K179" s="120">
        <f t="shared" si="3"/>
        <v>397.20884319251383</v>
      </c>
      <c r="L179" s="120">
        <f t="shared" si="3"/>
        <v>73.826410701156945</v>
      </c>
      <c r="M179" s="120">
        <f t="shared" si="3"/>
        <v>507.89970000000005</v>
      </c>
      <c r="N179" s="120">
        <f t="shared" si="3"/>
        <v>518.01699682340188</v>
      </c>
      <c r="O179" s="120">
        <f t="shared" si="3"/>
        <v>450.02929044499615</v>
      </c>
      <c r="P179" s="120">
        <f t="shared" si="3"/>
        <v>413.93029616153814</v>
      </c>
      <c r="Q179" s="120">
        <f t="shared" si="3"/>
        <v>383.8810718978844</v>
      </c>
      <c r="R179" s="120">
        <f t="shared" si="3"/>
        <v>360.16008230617541</v>
      </c>
      <c r="S179" s="120">
        <f t="shared" si="3"/>
        <v>383.96768870910279</v>
      </c>
      <c r="T179" s="120">
        <f t="shared" si="3"/>
        <v>148.11302537035783</v>
      </c>
      <c r="U179" s="120">
        <f t="shared" si="3"/>
        <v>387.50946302211287</v>
      </c>
      <c r="V179" s="120">
        <f t="shared" si="3"/>
        <v>537.48517433937479</v>
      </c>
      <c r="W179" s="120">
        <f t="shared" si="3"/>
        <v>458.14273081926967</v>
      </c>
      <c r="X179" s="120">
        <f t="shared" si="3"/>
        <v>430.26619031480283</v>
      </c>
      <c r="Y179" s="120">
        <f t="shared" si="3"/>
        <v>262.37344369694819</v>
      </c>
      <c r="Z179" s="120">
        <f t="shared" si="3"/>
        <v>323.29624202484212</v>
      </c>
      <c r="AA179" s="120">
        <f t="shared" si="3"/>
        <v>634.9597979792519</v>
      </c>
      <c r="AB179" s="120">
        <f t="shared" si="3"/>
        <v>997.25018648242474</v>
      </c>
      <c r="AC179" s="120">
        <f t="shared" si="3"/>
        <v>1210.8900154371026</v>
      </c>
      <c r="AD179" s="120">
        <f t="shared" si="3"/>
        <v>1531.0469957053774</v>
      </c>
      <c r="AE179" s="120">
        <f t="shared" si="3"/>
        <v>1788.5934388956264</v>
      </c>
      <c r="AF179" s="120">
        <f t="shared" si="3"/>
        <v>2031.6626848781864</v>
      </c>
      <c r="AG179" s="120">
        <f t="shared" si="3"/>
        <v>1554.0477140684354</v>
      </c>
      <c r="AH179" s="120">
        <f t="shared" si="3"/>
        <v>997.42387749915281</v>
      </c>
      <c r="AI179" s="120">
        <f t="shared" si="3"/>
        <v>486.15208467177217</v>
      </c>
      <c r="AJ179" s="120">
        <f t="shared" si="3"/>
        <v>285.00871973835888</v>
      </c>
      <c r="AK179" s="120">
        <f t="shared" si="3"/>
        <v>550.793992997543</v>
      </c>
      <c r="AL179" s="120">
        <f t="shared" si="3"/>
        <v>236.42555371066112</v>
      </c>
      <c r="AM179" s="120">
        <f t="shared" si="3"/>
        <v>423.33367002456981</v>
      </c>
      <c r="AN179" s="120">
        <f t="shared" si="3"/>
        <v>268.63678183685295</v>
      </c>
      <c r="AO179" s="120">
        <f t="shared" si="3"/>
        <v>167.42616782760024</v>
      </c>
      <c r="AP179" s="120">
        <f t="shared" si="3"/>
        <v>78.718499999999992</v>
      </c>
      <c r="AQ179" s="120">
        <f t="shared" si="3"/>
        <v>530.72145</v>
      </c>
      <c r="AR179" s="120">
        <f t="shared" si="3"/>
        <v>610.29345557591023</v>
      </c>
      <c r="AS179" s="120">
        <f t="shared" si="3"/>
        <v>565.55799358228614</v>
      </c>
      <c r="AT179" s="120">
        <f t="shared" si="3"/>
        <v>209.19050668323879</v>
      </c>
      <c r="AU179" s="120">
        <f t="shared" si="3"/>
        <v>55.896749999999997</v>
      </c>
      <c r="AV179" s="120">
        <f t="shared" si="3"/>
        <v>55.896749999999997</v>
      </c>
      <c r="AW179" s="120">
        <f t="shared" si="3"/>
        <v>270.48735000000005</v>
      </c>
      <c r="AX179" s="120">
        <f t="shared" si="3"/>
        <v>426.73999075826777</v>
      </c>
      <c r="AY179" s="120">
        <f t="shared" si="3"/>
        <v>401.57872245966865</v>
      </c>
    </row>
    <row r="180" spans="1:51">
      <c r="A180" s="121"/>
      <c r="B180" s="132" t="s">
        <v>298</v>
      </c>
      <c r="C180" s="121" t="s">
        <v>292</v>
      </c>
      <c r="D180" s="121">
        <v>0</v>
      </c>
      <c r="E180" s="121">
        <v>0</v>
      </c>
      <c r="F180" s="121">
        <v>0</v>
      </c>
      <c r="G180" s="121">
        <v>163.09957002456989</v>
      </c>
      <c r="H180" s="121">
        <v>206.38168599508606</v>
      </c>
      <c r="I180" s="121">
        <v>508.84783922172397</v>
      </c>
      <c r="J180" s="121">
        <v>487.14214942557703</v>
      </c>
      <c r="K180" s="121">
        <v>397.20884319251383</v>
      </c>
      <c r="L180" s="121">
        <v>73.826410701156945</v>
      </c>
      <c r="M180" s="121">
        <v>507.89970000000005</v>
      </c>
      <c r="N180" s="121">
        <v>518.01699682340188</v>
      </c>
      <c r="O180" s="121">
        <v>450.02929044499615</v>
      </c>
      <c r="P180" s="121">
        <v>413.93029616153814</v>
      </c>
      <c r="Q180" s="121">
        <v>383.8810718978844</v>
      </c>
      <c r="R180" s="121">
        <v>360.16008230617541</v>
      </c>
      <c r="S180" s="121">
        <v>383.96768870910279</v>
      </c>
      <c r="T180" s="121">
        <v>148.11302537035783</v>
      </c>
      <c r="U180" s="121">
        <v>387.50946302211287</v>
      </c>
      <c r="V180" s="121">
        <v>537.48517433937479</v>
      </c>
      <c r="W180" s="121">
        <v>458.14273081926967</v>
      </c>
      <c r="X180" s="121">
        <v>430.26619031480283</v>
      </c>
      <c r="Y180" s="121">
        <v>262.37344369694819</v>
      </c>
      <c r="Z180" s="121">
        <v>323.29624202484212</v>
      </c>
      <c r="AA180" s="121">
        <v>356</v>
      </c>
      <c r="AB180" s="121">
        <v>506</v>
      </c>
      <c r="AC180" s="121">
        <v>410</v>
      </c>
      <c r="AD180" s="121">
        <v>465</v>
      </c>
      <c r="AE180" s="121">
        <v>531</v>
      </c>
      <c r="AF180" s="121">
        <v>1239</v>
      </c>
      <c r="AG180" s="121">
        <v>1207</v>
      </c>
      <c r="AH180" s="121">
        <v>997.42387749915281</v>
      </c>
      <c r="AI180" s="121">
        <v>486.15208467177217</v>
      </c>
      <c r="AJ180" s="121">
        <v>285.00871973835888</v>
      </c>
      <c r="AK180" s="121">
        <v>550.793992997543</v>
      </c>
      <c r="AL180" s="121">
        <v>236.42555371066112</v>
      </c>
      <c r="AM180" s="121">
        <v>423.33367002456981</v>
      </c>
      <c r="AN180" s="121">
        <v>268.63678183685295</v>
      </c>
      <c r="AO180" s="121">
        <v>167.42616782760024</v>
      </c>
      <c r="AP180" s="121">
        <v>78.718499999999992</v>
      </c>
      <c r="AQ180" s="121">
        <v>530.72145</v>
      </c>
      <c r="AR180" s="121">
        <v>610.29345557591023</v>
      </c>
      <c r="AS180" s="121">
        <v>565.55799358228614</v>
      </c>
      <c r="AT180" s="121">
        <v>209.19050668323879</v>
      </c>
      <c r="AU180" s="121">
        <v>55.896749999999997</v>
      </c>
      <c r="AV180" s="121">
        <v>55.896749999999997</v>
      </c>
      <c r="AW180" s="121">
        <v>270.48735000000005</v>
      </c>
      <c r="AX180" s="121">
        <v>426.73999075826777</v>
      </c>
      <c r="AY180" s="121">
        <v>401.57872245966865</v>
      </c>
    </row>
    <row r="181" spans="1:51">
      <c r="A181" s="131" t="s">
        <v>123</v>
      </c>
      <c r="B181" s="131" t="s">
        <v>297</v>
      </c>
      <c r="C181" s="120" t="s">
        <v>292</v>
      </c>
      <c r="D181" s="120">
        <f t="shared" ref="D181:AY181" si="4">(1-D172)*SUM(D122:D169)</f>
        <v>0</v>
      </c>
      <c r="E181" s="120">
        <f t="shared" si="4"/>
        <v>0</v>
      </c>
      <c r="F181" s="120">
        <f t="shared" si="4"/>
        <v>380.56566339066302</v>
      </c>
      <c r="G181" s="120">
        <f t="shared" si="4"/>
        <v>481.55726732186741</v>
      </c>
      <c r="H181" s="120">
        <f t="shared" si="4"/>
        <v>1187.3116248506892</v>
      </c>
      <c r="I181" s="120">
        <f t="shared" si="4"/>
        <v>1136.6650153263463</v>
      </c>
      <c r="J181" s="120">
        <f t="shared" si="4"/>
        <v>926.82063411586557</v>
      </c>
      <c r="K181" s="120">
        <f t="shared" si="4"/>
        <v>172.26162496936618</v>
      </c>
      <c r="L181" s="120">
        <f t="shared" si="4"/>
        <v>1185.0993000000001</v>
      </c>
      <c r="M181" s="120">
        <f t="shared" si="4"/>
        <v>1208.7063259212709</v>
      </c>
      <c r="N181" s="120">
        <f t="shared" si="4"/>
        <v>1050.0683443716578</v>
      </c>
      <c r="O181" s="120">
        <f t="shared" si="4"/>
        <v>965.83735771025556</v>
      </c>
      <c r="P181" s="120">
        <f t="shared" si="4"/>
        <v>895.72250109506365</v>
      </c>
      <c r="Q181" s="120">
        <f t="shared" si="4"/>
        <v>840.37352538107586</v>
      </c>
      <c r="R181" s="120">
        <f t="shared" si="4"/>
        <v>895.92460698790649</v>
      </c>
      <c r="S181" s="120">
        <f t="shared" si="4"/>
        <v>345.59705919750161</v>
      </c>
      <c r="T181" s="120">
        <f t="shared" si="4"/>
        <v>904.18874705159658</v>
      </c>
      <c r="U181" s="120">
        <f t="shared" si="4"/>
        <v>1254.1320734585413</v>
      </c>
      <c r="V181" s="120">
        <f t="shared" si="4"/>
        <v>1068.9997052449626</v>
      </c>
      <c r="W181" s="120">
        <f t="shared" si="4"/>
        <v>1003.9544440678732</v>
      </c>
      <c r="X181" s="120">
        <f t="shared" si="4"/>
        <v>612.20470195954567</v>
      </c>
      <c r="Y181" s="120">
        <f t="shared" si="4"/>
        <v>754.35789805796492</v>
      </c>
      <c r="Z181" s="120">
        <f t="shared" si="4"/>
        <v>1481.5728619515876</v>
      </c>
      <c r="AA181" s="120">
        <f t="shared" si="4"/>
        <v>1676.0109065074032</v>
      </c>
      <c r="AB181" s="120">
        <f t="shared" si="4"/>
        <v>1679.1596008942486</v>
      </c>
      <c r="AC181" s="120">
        <f t="shared" si="4"/>
        <v>1703.6996206259739</v>
      </c>
      <c r="AD181" s="120">
        <f t="shared" si="4"/>
        <v>1685.9417007772481</v>
      </c>
      <c r="AE181" s="120">
        <f t="shared" si="4"/>
        <v>1806.1615739593065</v>
      </c>
      <c r="AF181" s="120">
        <f t="shared" si="4"/>
        <v>1776.565068110581</v>
      </c>
      <c r="AG181" s="120">
        <f t="shared" si="4"/>
        <v>1517.5443813383404</v>
      </c>
      <c r="AH181" s="120">
        <f t="shared" si="4"/>
        <v>1134.354864234135</v>
      </c>
      <c r="AI181" s="120">
        <f t="shared" si="4"/>
        <v>665.02034605617075</v>
      </c>
      <c r="AJ181" s="120">
        <f t="shared" si="4"/>
        <v>1285.1859836609337</v>
      </c>
      <c r="AK181" s="120">
        <f t="shared" si="4"/>
        <v>551.65962532487595</v>
      </c>
      <c r="AL181" s="120">
        <f t="shared" si="4"/>
        <v>987.77856339066295</v>
      </c>
      <c r="AM181" s="120">
        <f t="shared" si="4"/>
        <v>626.81915761932351</v>
      </c>
      <c r="AN181" s="120">
        <f t="shared" si="4"/>
        <v>390.66105826440054</v>
      </c>
      <c r="AO181" s="120">
        <f t="shared" si="4"/>
        <v>183.67649999999998</v>
      </c>
      <c r="AP181" s="120">
        <f t="shared" si="4"/>
        <v>1238.35005</v>
      </c>
      <c r="AQ181" s="120">
        <f t="shared" si="4"/>
        <v>1424.0180630104571</v>
      </c>
      <c r="AR181" s="120">
        <f t="shared" si="4"/>
        <v>1319.6353183586677</v>
      </c>
      <c r="AS181" s="120">
        <f t="shared" si="4"/>
        <v>488.11118226089047</v>
      </c>
      <c r="AT181" s="120">
        <f t="shared" si="4"/>
        <v>130.42574999999999</v>
      </c>
      <c r="AU181" s="120">
        <f t="shared" si="4"/>
        <v>130.42574999999999</v>
      </c>
      <c r="AV181" s="120">
        <f t="shared" si="4"/>
        <v>631.13715000000002</v>
      </c>
      <c r="AW181" s="120">
        <f t="shared" si="4"/>
        <v>995.72664510262484</v>
      </c>
      <c r="AX181" s="120">
        <f t="shared" si="4"/>
        <v>937.01701907256017</v>
      </c>
      <c r="AY181" s="120">
        <f t="shared" si="4"/>
        <v>887.95063031124153</v>
      </c>
    </row>
    <row r="182" spans="1:51">
      <c r="A182" s="121"/>
      <c r="B182" s="132" t="s">
        <v>298</v>
      </c>
      <c r="C182" s="121" t="s">
        <v>292</v>
      </c>
      <c r="D182" s="121">
        <v>0</v>
      </c>
      <c r="E182" s="121">
        <v>0</v>
      </c>
      <c r="F182" s="121">
        <v>170</v>
      </c>
      <c r="G182" s="121">
        <v>263.41851332316367</v>
      </c>
      <c r="H182" s="121">
        <v>832.02741587272214</v>
      </c>
      <c r="I182" s="121">
        <v>790.55737217030105</v>
      </c>
      <c r="J182" s="121">
        <v>823.71357510381904</v>
      </c>
      <c r="K182" s="121">
        <v>172.26162496936618</v>
      </c>
      <c r="L182" s="121">
        <v>445.23700059685041</v>
      </c>
      <c r="M182" s="121">
        <v>610.23319110461716</v>
      </c>
      <c r="N182" s="121">
        <v>724.07019049986377</v>
      </c>
      <c r="O182" s="121">
        <v>730.83926137578419</v>
      </c>
      <c r="P182" s="121">
        <v>605.97741674933582</v>
      </c>
      <c r="Q182" s="121">
        <v>538.17822968406665</v>
      </c>
      <c r="R182" s="121">
        <v>521.62854576157042</v>
      </c>
      <c r="S182" s="121">
        <v>345.59705919750161</v>
      </c>
      <c r="T182" s="121">
        <v>591.20874249692406</v>
      </c>
      <c r="U182" s="121">
        <v>637.77816073583222</v>
      </c>
      <c r="V182" s="121">
        <v>679.38454752076302</v>
      </c>
      <c r="W182" s="121">
        <v>606.13305516813557</v>
      </c>
      <c r="X182" s="121">
        <v>221.81330511998243</v>
      </c>
      <c r="Y182" s="121">
        <v>263.91576146864861</v>
      </c>
      <c r="Z182" s="121">
        <v>207.94954359948835</v>
      </c>
      <c r="AA182" s="121">
        <v>188</v>
      </c>
      <c r="AB182" s="121">
        <v>223</v>
      </c>
      <c r="AC182" s="121">
        <v>206</v>
      </c>
      <c r="AD182" s="121">
        <v>217</v>
      </c>
      <c r="AE182" s="121">
        <v>179</v>
      </c>
      <c r="AF182" s="121">
        <v>543</v>
      </c>
      <c r="AG182" s="121">
        <v>517</v>
      </c>
      <c r="AH182" s="121">
        <v>661.69908836589593</v>
      </c>
      <c r="AI182" s="121">
        <v>665.02034605617075</v>
      </c>
      <c r="AJ182" s="121">
        <v>616.51482796691994</v>
      </c>
      <c r="AK182" s="121">
        <v>551.65962532487595</v>
      </c>
      <c r="AL182" s="121">
        <v>636.37955636691936</v>
      </c>
      <c r="AM182" s="121">
        <v>612.62199909488982</v>
      </c>
      <c r="AN182" s="121">
        <v>390.66105826440054</v>
      </c>
      <c r="AO182" s="121">
        <v>183.67649999999998</v>
      </c>
      <c r="AP182" s="121">
        <v>539.69479799839939</v>
      </c>
      <c r="AQ182" s="121">
        <v>583.4302277279802</v>
      </c>
      <c r="AR182" s="121">
        <v>741.7476527560616</v>
      </c>
      <c r="AS182" s="121">
        <v>488.11118226089047</v>
      </c>
      <c r="AT182" s="121">
        <v>130.42574999999999</v>
      </c>
      <c r="AU182" s="121">
        <v>130.42574999999999</v>
      </c>
      <c r="AV182" s="121">
        <v>262.21517998677319</v>
      </c>
      <c r="AW182" s="121">
        <v>277.09347113796281</v>
      </c>
      <c r="AX182" s="121">
        <v>212.57305106036239</v>
      </c>
      <c r="AY182" s="121">
        <v>209.54066488499768</v>
      </c>
    </row>
    <row r="184" spans="1:51">
      <c r="A184" s="98" t="s">
        <v>299</v>
      </c>
    </row>
    <row r="185" spans="1:51">
      <c r="A185" s="122" t="s">
        <v>125</v>
      </c>
      <c r="B185" s="119">
        <v>1</v>
      </c>
      <c r="C185" s="120"/>
      <c r="D185" s="120">
        <v>199</v>
      </c>
      <c r="E185" s="120">
        <v>0</v>
      </c>
      <c r="F185" s="120">
        <v>0</v>
      </c>
      <c r="G185" s="120">
        <v>0</v>
      </c>
      <c r="H185" s="120">
        <v>0</v>
      </c>
      <c r="I185" s="120">
        <v>0</v>
      </c>
      <c r="J185" s="120">
        <v>0</v>
      </c>
      <c r="K185" s="120">
        <v>0</v>
      </c>
      <c r="L185" s="120">
        <v>0</v>
      </c>
      <c r="M185" s="120">
        <v>0</v>
      </c>
      <c r="N185" s="120">
        <v>0</v>
      </c>
      <c r="O185" s="120">
        <v>0</v>
      </c>
      <c r="P185" s="120">
        <v>0</v>
      </c>
      <c r="Q185" s="120">
        <v>0</v>
      </c>
      <c r="R185" s="120">
        <v>0</v>
      </c>
      <c r="S185" s="120">
        <v>0</v>
      </c>
      <c r="T185" s="120">
        <v>0</v>
      </c>
      <c r="U185" s="120">
        <v>0</v>
      </c>
      <c r="V185" s="120">
        <v>0</v>
      </c>
      <c r="W185" s="120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20">
        <v>0</v>
      </c>
      <c r="AH185" s="120">
        <v>0</v>
      </c>
      <c r="AI185" s="120">
        <v>0</v>
      </c>
      <c r="AJ185" s="120">
        <v>0</v>
      </c>
      <c r="AK185" s="120">
        <v>0</v>
      </c>
      <c r="AL185" s="120">
        <v>0</v>
      </c>
      <c r="AM185" s="120">
        <v>0</v>
      </c>
      <c r="AN185" s="120">
        <v>0</v>
      </c>
      <c r="AO185" s="120">
        <v>0</v>
      </c>
      <c r="AP185" s="120">
        <v>0</v>
      </c>
      <c r="AQ185" s="120">
        <v>0</v>
      </c>
      <c r="AR185" s="120">
        <v>0</v>
      </c>
      <c r="AS185" s="120">
        <v>0</v>
      </c>
      <c r="AT185" s="120">
        <v>0</v>
      </c>
      <c r="AU185" s="120">
        <v>0</v>
      </c>
      <c r="AV185" s="120">
        <v>0</v>
      </c>
      <c r="AW185" s="120">
        <v>0</v>
      </c>
      <c r="AX185" s="120">
        <v>0</v>
      </c>
      <c r="AY185" s="120">
        <v>0</v>
      </c>
    </row>
    <row r="186" spans="1:51">
      <c r="A186" s="105"/>
      <c r="B186" s="116">
        <v>2</v>
      </c>
      <c r="C186" s="102"/>
      <c r="D186" s="102">
        <v>0</v>
      </c>
      <c r="E186" s="102">
        <v>234</v>
      </c>
      <c r="F186" s="102">
        <v>0</v>
      </c>
      <c r="G186" s="102">
        <v>0</v>
      </c>
      <c r="H186" s="102">
        <v>0</v>
      </c>
      <c r="I186" s="102">
        <v>0</v>
      </c>
      <c r="J186" s="102">
        <v>0</v>
      </c>
      <c r="K186" s="102">
        <v>0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2">
        <v>0</v>
      </c>
      <c r="AT186" s="102">
        <v>0</v>
      </c>
      <c r="AU186" s="102">
        <v>0</v>
      </c>
      <c r="AV186" s="102">
        <v>0</v>
      </c>
      <c r="AW186" s="102">
        <v>0</v>
      </c>
      <c r="AX186" s="102">
        <v>0</v>
      </c>
      <c r="AY186" s="102">
        <v>0</v>
      </c>
    </row>
    <row r="187" spans="1:51">
      <c r="A187" s="105"/>
      <c r="B187" s="123">
        <v>3</v>
      </c>
      <c r="C187" s="102"/>
      <c r="D187" s="102">
        <v>0</v>
      </c>
      <c r="E187" s="102">
        <v>0</v>
      </c>
      <c r="F187" s="102">
        <v>264</v>
      </c>
      <c r="G187" s="102">
        <v>0</v>
      </c>
      <c r="H187" s="102">
        <v>0</v>
      </c>
      <c r="I187" s="102">
        <v>0</v>
      </c>
      <c r="J187" s="102">
        <v>0</v>
      </c>
      <c r="K187" s="102">
        <v>0</v>
      </c>
      <c r="L187" s="102">
        <v>0</v>
      </c>
      <c r="M187" s="102">
        <v>0</v>
      </c>
      <c r="N187" s="102">
        <v>0</v>
      </c>
      <c r="O187" s="102">
        <v>0</v>
      </c>
      <c r="P187" s="102">
        <v>0</v>
      </c>
      <c r="Q187" s="102">
        <v>0</v>
      </c>
      <c r="R187" s="102">
        <v>0</v>
      </c>
      <c r="S187" s="102">
        <v>0</v>
      </c>
      <c r="T187" s="102">
        <v>0</v>
      </c>
      <c r="U187" s="102">
        <v>0</v>
      </c>
      <c r="V187" s="102">
        <v>0</v>
      </c>
      <c r="W187" s="102">
        <v>0</v>
      </c>
      <c r="X187" s="102">
        <v>0</v>
      </c>
      <c r="Y187" s="102">
        <v>0</v>
      </c>
      <c r="Z187" s="102">
        <v>0</v>
      </c>
      <c r="AA187" s="102">
        <v>0</v>
      </c>
      <c r="AB187" s="102">
        <v>0</v>
      </c>
      <c r="AC187" s="102">
        <v>0</v>
      </c>
      <c r="AD187" s="102">
        <v>0</v>
      </c>
      <c r="AE187" s="102">
        <v>0</v>
      </c>
      <c r="AF187" s="102">
        <v>0</v>
      </c>
      <c r="AG187" s="102">
        <v>0</v>
      </c>
      <c r="AH187" s="102">
        <v>0</v>
      </c>
      <c r="AI187" s="102">
        <v>0</v>
      </c>
      <c r="AJ187" s="102">
        <v>0</v>
      </c>
      <c r="AK187" s="102">
        <v>0</v>
      </c>
      <c r="AL187" s="102">
        <v>0</v>
      </c>
      <c r="AM187" s="102">
        <v>0</v>
      </c>
      <c r="AN187" s="102">
        <v>0</v>
      </c>
      <c r="AO187" s="102">
        <v>0</v>
      </c>
      <c r="AP187" s="102">
        <v>0</v>
      </c>
      <c r="AQ187" s="102">
        <v>0</v>
      </c>
      <c r="AR187" s="102">
        <v>0</v>
      </c>
      <c r="AS187" s="102">
        <v>0</v>
      </c>
      <c r="AT187" s="102">
        <v>0</v>
      </c>
      <c r="AU187" s="102">
        <v>0</v>
      </c>
      <c r="AV187" s="102">
        <v>0</v>
      </c>
      <c r="AW187" s="102">
        <v>0</v>
      </c>
      <c r="AX187" s="102">
        <v>0</v>
      </c>
      <c r="AY187" s="102">
        <v>0</v>
      </c>
    </row>
    <row r="188" spans="1:51">
      <c r="A188" s="124"/>
      <c r="B188" s="125">
        <v>4</v>
      </c>
      <c r="C188" s="102"/>
      <c r="D188" s="102">
        <v>0</v>
      </c>
      <c r="E188" s="102">
        <v>0</v>
      </c>
      <c r="F188" s="102">
        <v>0</v>
      </c>
      <c r="G188" s="102">
        <v>253</v>
      </c>
      <c r="H188" s="102">
        <v>770</v>
      </c>
      <c r="I188" s="102">
        <v>725</v>
      </c>
      <c r="J188" s="102">
        <v>959</v>
      </c>
      <c r="K188" s="102">
        <v>761</v>
      </c>
      <c r="L188" s="102">
        <v>553</v>
      </c>
      <c r="M188" s="102">
        <v>468</v>
      </c>
      <c r="N188" s="102">
        <v>568</v>
      </c>
      <c r="O188" s="102">
        <v>634</v>
      </c>
      <c r="P188" s="102">
        <v>536</v>
      </c>
      <c r="Q188" s="102">
        <v>574</v>
      </c>
      <c r="R188" s="102">
        <v>491</v>
      </c>
      <c r="S188" s="102">
        <v>437</v>
      </c>
      <c r="T188" s="102">
        <v>672</v>
      </c>
      <c r="U188" s="102">
        <v>569</v>
      </c>
      <c r="V188" s="102">
        <v>775</v>
      </c>
      <c r="W188" s="102">
        <v>505</v>
      </c>
      <c r="X188" s="102">
        <v>239</v>
      </c>
      <c r="Y188" s="102">
        <v>263</v>
      </c>
      <c r="Z188" s="102">
        <v>237</v>
      </c>
      <c r="AA188" s="102">
        <v>249</v>
      </c>
      <c r="AB188" s="102">
        <v>309</v>
      </c>
      <c r="AC188" s="102">
        <v>264</v>
      </c>
      <c r="AD188" s="102">
        <v>253</v>
      </c>
      <c r="AE188" s="102">
        <v>248</v>
      </c>
      <c r="AF188" s="102">
        <v>814</v>
      </c>
      <c r="AG188" s="102">
        <v>813</v>
      </c>
      <c r="AH188" s="102">
        <v>622</v>
      </c>
      <c r="AI188" s="102">
        <v>919</v>
      </c>
      <c r="AJ188" s="102">
        <v>641</v>
      </c>
      <c r="AK188" s="102">
        <v>512</v>
      </c>
      <c r="AL188" s="102">
        <v>701</v>
      </c>
      <c r="AM188" s="102">
        <v>512</v>
      </c>
      <c r="AN188" s="102">
        <v>585</v>
      </c>
      <c r="AO188" s="102">
        <v>511</v>
      </c>
      <c r="AP188" s="102">
        <v>580</v>
      </c>
      <c r="AQ188" s="102">
        <v>639</v>
      </c>
      <c r="AR188" s="102">
        <v>642</v>
      </c>
      <c r="AS188" s="102">
        <v>589</v>
      </c>
      <c r="AT188" s="102">
        <v>672</v>
      </c>
      <c r="AU188" s="102">
        <v>625</v>
      </c>
      <c r="AV188" s="102">
        <v>230</v>
      </c>
      <c r="AW188" s="102">
        <v>273</v>
      </c>
      <c r="AX188" s="102">
        <v>288</v>
      </c>
      <c r="AY188" s="102">
        <v>261</v>
      </c>
    </row>
    <row r="189" spans="1:51">
      <c r="A189" s="122" t="s">
        <v>133</v>
      </c>
      <c r="B189" s="119">
        <v>1</v>
      </c>
      <c r="C189" s="120"/>
      <c r="D189" s="120">
        <v>0</v>
      </c>
      <c r="E189" s="120">
        <v>0</v>
      </c>
      <c r="F189" s="120">
        <v>454</v>
      </c>
      <c r="G189" s="120">
        <v>0</v>
      </c>
      <c r="H189" s="120">
        <v>0</v>
      </c>
      <c r="I189" s="120">
        <v>0</v>
      </c>
      <c r="J189" s="120">
        <v>0</v>
      </c>
      <c r="K189" s="120">
        <v>0</v>
      </c>
      <c r="L189" s="120">
        <v>0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20">
        <v>0</v>
      </c>
      <c r="AH189" s="120">
        <v>0</v>
      </c>
      <c r="AI189" s="120">
        <v>0</v>
      </c>
      <c r="AJ189" s="120">
        <v>0</v>
      </c>
      <c r="AK189" s="120">
        <v>0</v>
      </c>
      <c r="AL189" s="120">
        <v>0</v>
      </c>
      <c r="AM189" s="120">
        <v>0</v>
      </c>
      <c r="AN189" s="120">
        <v>0</v>
      </c>
      <c r="AO189" s="120">
        <v>0</v>
      </c>
      <c r="AP189" s="120">
        <v>0</v>
      </c>
      <c r="AQ189" s="120">
        <v>0</v>
      </c>
      <c r="AR189" s="120">
        <v>0</v>
      </c>
      <c r="AS189" s="120">
        <v>0</v>
      </c>
      <c r="AT189" s="120">
        <v>0</v>
      </c>
      <c r="AU189" s="120">
        <v>0</v>
      </c>
      <c r="AV189" s="120">
        <v>0</v>
      </c>
      <c r="AW189" s="120">
        <v>0</v>
      </c>
      <c r="AX189" s="120">
        <v>0</v>
      </c>
      <c r="AY189" s="120">
        <v>0</v>
      </c>
    </row>
    <row r="190" spans="1:51">
      <c r="A190" s="105"/>
      <c r="B190" s="115">
        <v>2</v>
      </c>
      <c r="C190" s="102"/>
      <c r="D190" s="102">
        <v>0</v>
      </c>
      <c r="E190" s="102">
        <v>0</v>
      </c>
      <c r="F190" s="102">
        <v>0</v>
      </c>
      <c r="G190" s="102">
        <v>555</v>
      </c>
      <c r="H190" s="102">
        <v>155.28999999999996</v>
      </c>
      <c r="I190" s="102">
        <v>0</v>
      </c>
      <c r="J190" s="102">
        <v>0</v>
      </c>
      <c r="K190" s="102">
        <v>0</v>
      </c>
      <c r="L190" s="102">
        <v>0</v>
      </c>
      <c r="M190" s="102">
        <v>0</v>
      </c>
      <c r="N190" s="102">
        <v>0</v>
      </c>
      <c r="O190" s="102">
        <v>0</v>
      </c>
      <c r="P190" s="102">
        <v>0</v>
      </c>
      <c r="Q190" s="102">
        <v>0</v>
      </c>
      <c r="R190" s="102">
        <v>0</v>
      </c>
      <c r="S190" s="102">
        <v>0</v>
      </c>
      <c r="T190" s="102">
        <v>0</v>
      </c>
      <c r="U190" s="102">
        <v>0</v>
      </c>
      <c r="V190" s="102">
        <v>0</v>
      </c>
      <c r="W190" s="102">
        <v>0</v>
      </c>
      <c r="X190" s="102">
        <v>0</v>
      </c>
      <c r="Y190" s="102">
        <v>0</v>
      </c>
      <c r="Z190" s="102">
        <v>0</v>
      </c>
      <c r="AA190" s="102">
        <v>0</v>
      </c>
      <c r="AB190" s="102">
        <v>0</v>
      </c>
      <c r="AC190" s="102">
        <v>0</v>
      </c>
      <c r="AD190" s="102">
        <v>0</v>
      </c>
      <c r="AE190" s="102">
        <v>0</v>
      </c>
      <c r="AF190" s="102">
        <v>0</v>
      </c>
      <c r="AG190" s="102">
        <v>0</v>
      </c>
      <c r="AH190" s="102">
        <v>0</v>
      </c>
      <c r="AI190" s="102">
        <v>0</v>
      </c>
      <c r="AJ190" s="102">
        <v>0</v>
      </c>
      <c r="AK190" s="102">
        <v>0</v>
      </c>
      <c r="AL190" s="102">
        <v>0</v>
      </c>
      <c r="AM190" s="102">
        <v>0</v>
      </c>
      <c r="AN190" s="102">
        <v>0</v>
      </c>
      <c r="AO190" s="102">
        <v>0</v>
      </c>
      <c r="AP190" s="102">
        <v>0</v>
      </c>
      <c r="AQ190" s="102">
        <v>0</v>
      </c>
      <c r="AR190" s="102">
        <v>0</v>
      </c>
      <c r="AS190" s="102">
        <v>0</v>
      </c>
      <c r="AT190" s="102">
        <v>0</v>
      </c>
      <c r="AU190" s="102">
        <v>0</v>
      </c>
      <c r="AV190" s="102">
        <v>0</v>
      </c>
      <c r="AW190" s="102">
        <v>0</v>
      </c>
      <c r="AX190" s="102">
        <v>0</v>
      </c>
      <c r="AY190" s="102">
        <v>0</v>
      </c>
    </row>
    <row r="191" spans="1:51">
      <c r="A191" s="105"/>
      <c r="B191" s="116">
        <v>3</v>
      </c>
      <c r="C191" s="102"/>
      <c r="D191" s="102">
        <v>0</v>
      </c>
      <c r="E191" s="102">
        <v>0</v>
      </c>
      <c r="F191" s="102">
        <v>0</v>
      </c>
      <c r="G191" s="102">
        <v>0</v>
      </c>
      <c r="H191" s="102">
        <v>585.71</v>
      </c>
      <c r="I191" s="102">
        <v>959</v>
      </c>
      <c r="J191" s="102">
        <v>187.02999999999997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>
        <v>0</v>
      </c>
      <c r="R191" s="102">
        <v>0</v>
      </c>
      <c r="S191" s="102">
        <v>0</v>
      </c>
      <c r="T191" s="102">
        <v>0</v>
      </c>
      <c r="U191" s="102">
        <v>0</v>
      </c>
      <c r="V191" s="102">
        <v>0</v>
      </c>
      <c r="W191" s="102">
        <v>0</v>
      </c>
      <c r="X191" s="102">
        <v>0</v>
      </c>
      <c r="Y191" s="102">
        <v>0</v>
      </c>
      <c r="Z191" s="102">
        <v>0</v>
      </c>
      <c r="AA191" s="102">
        <v>0</v>
      </c>
      <c r="AB191" s="102">
        <v>0</v>
      </c>
      <c r="AC191" s="102">
        <v>0</v>
      </c>
      <c r="AD191" s="102">
        <v>0</v>
      </c>
      <c r="AE191" s="102">
        <v>0</v>
      </c>
      <c r="AF191" s="102">
        <v>0</v>
      </c>
      <c r="AG191" s="102">
        <v>0</v>
      </c>
      <c r="AH191" s="102">
        <v>0</v>
      </c>
      <c r="AI191" s="102">
        <v>0</v>
      </c>
      <c r="AJ191" s="102">
        <v>0</v>
      </c>
      <c r="AK191" s="102">
        <v>0</v>
      </c>
      <c r="AL191" s="102">
        <v>0</v>
      </c>
      <c r="AM191" s="102">
        <v>0</v>
      </c>
      <c r="AN191" s="102">
        <v>0</v>
      </c>
      <c r="AO191" s="102">
        <v>0</v>
      </c>
      <c r="AP191" s="102">
        <v>0</v>
      </c>
      <c r="AQ191" s="102">
        <v>0</v>
      </c>
      <c r="AR191" s="102">
        <v>0</v>
      </c>
      <c r="AS191" s="102">
        <v>0</v>
      </c>
      <c r="AT191" s="102">
        <v>0</v>
      </c>
      <c r="AU191" s="102">
        <v>0</v>
      </c>
      <c r="AV191" s="102">
        <v>0</v>
      </c>
      <c r="AW191" s="102">
        <v>0</v>
      </c>
      <c r="AX191" s="102">
        <v>0</v>
      </c>
      <c r="AY191" s="102">
        <v>0</v>
      </c>
    </row>
    <row r="192" spans="1:51">
      <c r="A192" s="105"/>
      <c r="B192" s="116">
        <v>4</v>
      </c>
      <c r="C192" s="102"/>
      <c r="D192" s="102">
        <v>0</v>
      </c>
      <c r="E192" s="102">
        <v>0</v>
      </c>
      <c r="F192" s="102">
        <v>0</v>
      </c>
      <c r="G192" s="102">
        <v>0</v>
      </c>
      <c r="H192" s="102">
        <v>0</v>
      </c>
      <c r="I192" s="102">
        <v>0</v>
      </c>
      <c r="J192" s="102">
        <v>614.97</v>
      </c>
      <c r="K192" s="102">
        <v>856</v>
      </c>
      <c r="L192" s="102">
        <v>517.76999999999975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2">
        <v>0</v>
      </c>
      <c r="AT192" s="102">
        <v>0</v>
      </c>
      <c r="AU192" s="102">
        <v>0</v>
      </c>
      <c r="AV192" s="102">
        <v>0</v>
      </c>
      <c r="AW192" s="102">
        <v>0</v>
      </c>
      <c r="AX192" s="102">
        <v>0</v>
      </c>
      <c r="AY192" s="102">
        <v>0</v>
      </c>
    </row>
    <row r="193" spans="1:51">
      <c r="A193" s="105"/>
      <c r="B193" s="123">
        <v>5</v>
      </c>
      <c r="C193" s="102"/>
      <c r="D193" s="102">
        <v>0</v>
      </c>
      <c r="E193" s="102">
        <v>0</v>
      </c>
      <c r="F193" s="102">
        <v>0</v>
      </c>
      <c r="G193" s="102">
        <v>0</v>
      </c>
      <c r="H193" s="102">
        <v>0</v>
      </c>
      <c r="I193" s="102">
        <v>0</v>
      </c>
      <c r="J193" s="102">
        <v>0</v>
      </c>
      <c r="K193" s="102">
        <v>0</v>
      </c>
      <c r="L193" s="102">
        <v>686.23000000000025</v>
      </c>
      <c r="M193" s="102">
        <v>1188</v>
      </c>
      <c r="N193" s="102">
        <v>1205.5099999999998</v>
      </c>
      <c r="O193" s="102">
        <v>726.24999999999955</v>
      </c>
      <c r="P193" s="102">
        <v>255.98999999999955</v>
      </c>
      <c r="Q193" s="102">
        <v>0</v>
      </c>
      <c r="R193" s="102">
        <v>0</v>
      </c>
      <c r="S193" s="102">
        <v>0</v>
      </c>
      <c r="T193" s="102">
        <v>0</v>
      </c>
      <c r="U193" s="102">
        <v>0</v>
      </c>
      <c r="V193" s="102">
        <v>0</v>
      </c>
      <c r="W193" s="102">
        <v>0</v>
      </c>
      <c r="X193" s="102">
        <v>0</v>
      </c>
      <c r="Y193" s="102">
        <v>0</v>
      </c>
      <c r="Z193" s="102">
        <v>0</v>
      </c>
      <c r="AA193" s="102">
        <v>0</v>
      </c>
      <c r="AB193" s="102">
        <v>0</v>
      </c>
      <c r="AC193" s="102">
        <v>0</v>
      </c>
      <c r="AD193" s="102">
        <v>0</v>
      </c>
      <c r="AE193" s="102">
        <v>0</v>
      </c>
      <c r="AF193" s="102">
        <v>0</v>
      </c>
      <c r="AG193" s="102">
        <v>0</v>
      </c>
      <c r="AH193" s="102">
        <v>0</v>
      </c>
      <c r="AI193" s="102">
        <v>0</v>
      </c>
      <c r="AJ193" s="102">
        <v>0</v>
      </c>
      <c r="AK193" s="102">
        <v>0</v>
      </c>
      <c r="AL193" s="102">
        <v>0</v>
      </c>
      <c r="AM193" s="102">
        <v>0</v>
      </c>
      <c r="AN193" s="102">
        <v>0</v>
      </c>
      <c r="AO193" s="102">
        <v>0</v>
      </c>
      <c r="AP193" s="102">
        <v>0</v>
      </c>
      <c r="AQ193" s="102">
        <v>0</v>
      </c>
      <c r="AR193" s="102">
        <v>0</v>
      </c>
      <c r="AS193" s="102">
        <v>0</v>
      </c>
      <c r="AT193" s="102">
        <v>0</v>
      </c>
      <c r="AU193" s="102">
        <v>0</v>
      </c>
      <c r="AV193" s="102">
        <v>0</v>
      </c>
      <c r="AW193" s="102">
        <v>0</v>
      </c>
      <c r="AX193" s="102">
        <v>0</v>
      </c>
      <c r="AY193" s="102">
        <v>0</v>
      </c>
    </row>
    <row r="194" spans="1:51">
      <c r="A194" s="105"/>
      <c r="B194" s="123">
        <v>6</v>
      </c>
      <c r="C194" s="102"/>
      <c r="D194" s="102">
        <v>0</v>
      </c>
      <c r="E194" s="102">
        <v>0</v>
      </c>
      <c r="F194" s="102">
        <v>0</v>
      </c>
      <c r="G194" s="102">
        <v>0</v>
      </c>
      <c r="H194" s="102">
        <v>0</v>
      </c>
      <c r="I194" s="102">
        <v>0</v>
      </c>
      <c r="J194" s="102">
        <v>0</v>
      </c>
      <c r="K194" s="102">
        <v>0</v>
      </c>
      <c r="L194" s="102">
        <v>0</v>
      </c>
      <c r="M194" s="102">
        <v>0</v>
      </c>
      <c r="N194" s="102">
        <v>23.490000000000236</v>
      </c>
      <c r="O194" s="102">
        <v>523.75000000000045</v>
      </c>
      <c r="P194" s="102">
        <v>808.01000000000045</v>
      </c>
      <c r="Q194" s="102">
        <v>1260</v>
      </c>
      <c r="R194" s="102">
        <v>854.72999999999956</v>
      </c>
      <c r="S194" s="102">
        <v>200.46999999999957</v>
      </c>
      <c r="T194" s="102">
        <v>0</v>
      </c>
      <c r="U194" s="102">
        <v>0</v>
      </c>
      <c r="V194" s="102">
        <v>0</v>
      </c>
      <c r="W194" s="102">
        <v>0</v>
      </c>
      <c r="X194" s="102">
        <v>0</v>
      </c>
      <c r="Y194" s="102">
        <v>0</v>
      </c>
      <c r="Z194" s="102">
        <v>0</v>
      </c>
      <c r="AA194" s="102">
        <v>0</v>
      </c>
      <c r="AB194" s="102">
        <v>0</v>
      </c>
      <c r="AC194" s="102">
        <v>0</v>
      </c>
      <c r="AD194" s="102">
        <v>0</v>
      </c>
      <c r="AE194" s="102">
        <v>0</v>
      </c>
      <c r="AF194" s="102">
        <v>0</v>
      </c>
      <c r="AG194" s="102">
        <v>0</v>
      </c>
      <c r="AH194" s="102">
        <v>0</v>
      </c>
      <c r="AI194" s="102">
        <v>0</v>
      </c>
      <c r="AJ194" s="102">
        <v>0</v>
      </c>
      <c r="AK194" s="102">
        <v>0</v>
      </c>
      <c r="AL194" s="102">
        <v>0</v>
      </c>
      <c r="AM194" s="102">
        <v>0</v>
      </c>
      <c r="AN194" s="102">
        <v>0</v>
      </c>
      <c r="AO194" s="102">
        <v>0</v>
      </c>
      <c r="AP194" s="102">
        <v>0</v>
      </c>
      <c r="AQ194" s="102">
        <v>0</v>
      </c>
      <c r="AR194" s="102">
        <v>0</v>
      </c>
      <c r="AS194" s="102">
        <v>0</v>
      </c>
      <c r="AT194" s="102">
        <v>0</v>
      </c>
      <c r="AU194" s="102">
        <v>0</v>
      </c>
      <c r="AV194" s="102">
        <v>0</v>
      </c>
      <c r="AW194" s="102">
        <v>0</v>
      </c>
      <c r="AX194" s="102">
        <v>0</v>
      </c>
      <c r="AY194" s="102">
        <v>0</v>
      </c>
    </row>
    <row r="195" spans="1:51">
      <c r="A195" s="105"/>
      <c r="B195" s="126">
        <v>7</v>
      </c>
      <c r="C195" s="102"/>
      <c r="D195" s="102">
        <v>0</v>
      </c>
      <c r="E195" s="102">
        <v>0</v>
      </c>
      <c r="F195" s="102">
        <v>0</v>
      </c>
      <c r="G195" s="102">
        <v>0</v>
      </c>
      <c r="H195" s="102">
        <v>0</v>
      </c>
      <c r="I195" s="102">
        <v>0</v>
      </c>
      <c r="J195" s="102">
        <v>0</v>
      </c>
      <c r="K195" s="102">
        <v>0</v>
      </c>
      <c r="L195" s="102">
        <v>0</v>
      </c>
      <c r="M195" s="102">
        <v>0</v>
      </c>
      <c r="N195" s="102">
        <v>0</v>
      </c>
      <c r="O195" s="102">
        <v>0</v>
      </c>
      <c r="P195" s="102">
        <v>0</v>
      </c>
      <c r="Q195" s="102">
        <v>0</v>
      </c>
      <c r="R195" s="102">
        <v>213.27000000000044</v>
      </c>
      <c r="S195" s="102">
        <v>874.53000000000043</v>
      </c>
      <c r="T195" s="102">
        <v>742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2">
        <v>0</v>
      </c>
      <c r="AT195" s="102">
        <v>312.45</v>
      </c>
      <c r="AU195" s="102">
        <v>0</v>
      </c>
      <c r="AV195" s="102">
        <v>0</v>
      </c>
      <c r="AW195" s="102">
        <v>0</v>
      </c>
      <c r="AX195" s="102">
        <v>0</v>
      </c>
      <c r="AY195" s="102">
        <v>0</v>
      </c>
    </row>
    <row r="196" spans="1:51">
      <c r="A196" s="124"/>
      <c r="B196" s="125">
        <v>8</v>
      </c>
      <c r="C196" s="110"/>
      <c r="D196" s="110">
        <v>0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740</v>
      </c>
      <c r="V196" s="110">
        <v>739</v>
      </c>
      <c r="W196" s="110">
        <v>776</v>
      </c>
      <c r="X196" s="110">
        <v>600</v>
      </c>
      <c r="Y196" s="110">
        <v>546</v>
      </c>
      <c r="Z196" s="110">
        <v>480</v>
      </c>
      <c r="AA196" s="110">
        <v>539</v>
      </c>
      <c r="AB196" s="110">
        <v>606</v>
      </c>
      <c r="AC196" s="110">
        <v>627</v>
      </c>
      <c r="AD196" s="110">
        <v>642</v>
      </c>
      <c r="AE196" s="110">
        <v>670</v>
      </c>
      <c r="AF196" s="110">
        <v>1002</v>
      </c>
      <c r="AG196" s="110">
        <v>883</v>
      </c>
      <c r="AH196" s="110">
        <v>727</v>
      </c>
      <c r="AI196" s="110">
        <v>894</v>
      </c>
      <c r="AJ196" s="110">
        <v>1211</v>
      </c>
      <c r="AK196" s="110">
        <v>1317</v>
      </c>
      <c r="AL196" s="110">
        <v>1136</v>
      </c>
      <c r="AM196" s="110">
        <v>1369</v>
      </c>
      <c r="AN196" s="110">
        <v>1267</v>
      </c>
      <c r="AO196" s="110">
        <v>1147</v>
      </c>
      <c r="AP196" s="110">
        <v>1117</v>
      </c>
      <c r="AQ196" s="110">
        <v>1138</v>
      </c>
      <c r="AR196" s="110">
        <v>874</v>
      </c>
      <c r="AS196" s="110">
        <v>888</v>
      </c>
      <c r="AT196" s="110">
        <v>329.55</v>
      </c>
      <c r="AU196" s="110">
        <v>869</v>
      </c>
      <c r="AV196" s="110">
        <v>486</v>
      </c>
      <c r="AW196" s="110">
        <v>536</v>
      </c>
      <c r="AX196" s="110">
        <v>539</v>
      </c>
      <c r="AY196" s="110">
        <v>583</v>
      </c>
    </row>
    <row r="197" spans="1:51">
      <c r="A197" s="127" t="s">
        <v>134</v>
      </c>
      <c r="B197" s="115">
        <v>1</v>
      </c>
      <c r="C197" s="102"/>
      <c r="D197" s="102">
        <v>0</v>
      </c>
      <c r="E197" s="102">
        <v>0</v>
      </c>
      <c r="F197" s="102">
        <v>0</v>
      </c>
      <c r="G197" s="102">
        <v>163.09957002456989</v>
      </c>
      <c r="H197" s="102">
        <v>206.38168599508606</v>
      </c>
      <c r="I197" s="102">
        <v>508.84783922172397</v>
      </c>
      <c r="J197" s="102">
        <v>487.14214942557703</v>
      </c>
      <c r="K197" s="102">
        <v>397.20884319251383</v>
      </c>
      <c r="L197" s="102">
        <v>73.826410701156945</v>
      </c>
      <c r="M197" s="102">
        <v>507.89970000000005</v>
      </c>
      <c r="N197" s="102">
        <v>518.01699682340188</v>
      </c>
      <c r="O197" s="102">
        <v>450.02929044499615</v>
      </c>
      <c r="P197" s="102">
        <v>413.93029616153814</v>
      </c>
      <c r="Q197" s="102">
        <v>383.8810718978844</v>
      </c>
      <c r="R197" s="102">
        <v>360.16008230617541</v>
      </c>
      <c r="S197" s="102">
        <v>383.96768870910279</v>
      </c>
      <c r="T197" s="102">
        <v>148.11302537035783</v>
      </c>
      <c r="U197" s="102">
        <v>387.50946302211287</v>
      </c>
      <c r="V197" s="102">
        <v>537.48517433937479</v>
      </c>
      <c r="W197" s="102">
        <v>458.14273081926967</v>
      </c>
      <c r="X197" s="102">
        <v>430.26619031480283</v>
      </c>
      <c r="Y197" s="102">
        <v>262.37344369694819</v>
      </c>
      <c r="Z197" s="102">
        <v>323.29624202484212</v>
      </c>
      <c r="AA197" s="102">
        <v>356</v>
      </c>
      <c r="AB197" s="102">
        <v>227.0402020207481</v>
      </c>
      <c r="AC197" s="102">
        <v>0</v>
      </c>
      <c r="AD197" s="102">
        <v>0</v>
      </c>
      <c r="AE197" s="102">
        <v>0</v>
      </c>
      <c r="AF197" s="102">
        <v>0</v>
      </c>
      <c r="AG197" s="102">
        <v>414.33731512181362</v>
      </c>
      <c r="AH197" s="102">
        <v>650.37616343071738</v>
      </c>
      <c r="AI197" s="102">
        <v>486.15208467177217</v>
      </c>
      <c r="AJ197" s="102">
        <v>285.00871973835888</v>
      </c>
      <c r="AK197" s="102">
        <v>550.793992997543</v>
      </c>
      <c r="AL197" s="102">
        <v>236.42555371066112</v>
      </c>
      <c r="AM197" s="102">
        <v>423.33367002456981</v>
      </c>
      <c r="AN197" s="102">
        <v>268.63678183685295</v>
      </c>
      <c r="AO197" s="102">
        <v>167.42616782760024</v>
      </c>
      <c r="AP197" s="102">
        <v>78.718499999999992</v>
      </c>
      <c r="AQ197" s="102">
        <v>530.72145</v>
      </c>
      <c r="AR197" s="102">
        <v>610.29345557591023</v>
      </c>
      <c r="AS197" s="102">
        <v>565.55799358228614</v>
      </c>
      <c r="AT197" s="102">
        <v>209.19050668323879</v>
      </c>
      <c r="AU197" s="102">
        <v>55.896749999999997</v>
      </c>
      <c r="AV197" s="102">
        <v>55.896749999999997</v>
      </c>
      <c r="AW197" s="102">
        <v>270.48735000000005</v>
      </c>
      <c r="AX197" s="102">
        <v>426.73999075826777</v>
      </c>
      <c r="AY197" s="102">
        <v>401.57872245966865</v>
      </c>
    </row>
    <row r="198" spans="1:51">
      <c r="A198" s="105"/>
      <c r="B198" s="115">
        <v>2</v>
      </c>
      <c r="C198" s="102"/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278.9597979792519</v>
      </c>
      <c r="AC198" s="102">
        <v>410</v>
      </c>
      <c r="AD198" s="102">
        <v>383.74981351757526</v>
      </c>
      <c r="AE198" s="102">
        <v>195.10998456289735</v>
      </c>
      <c r="AF198" s="102">
        <v>703.95300429462281</v>
      </c>
      <c r="AG198" s="102">
        <v>774.06924598256001</v>
      </c>
      <c r="AH198" s="102">
        <v>347.04771406843543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</row>
    <row r="199" spans="1:51">
      <c r="A199" s="105"/>
      <c r="B199" s="115">
        <v>3</v>
      </c>
      <c r="C199" s="102"/>
      <c r="D199" s="102">
        <v>0</v>
      </c>
      <c r="E199" s="102">
        <v>0</v>
      </c>
      <c r="F199" s="102">
        <v>0</v>
      </c>
      <c r="G199" s="102">
        <v>0</v>
      </c>
      <c r="H199" s="102">
        <v>0</v>
      </c>
      <c r="I199" s="102">
        <v>0</v>
      </c>
      <c r="J199" s="102">
        <v>0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>
        <v>0</v>
      </c>
      <c r="R199" s="102">
        <v>0</v>
      </c>
      <c r="S199" s="102">
        <v>0</v>
      </c>
      <c r="T199" s="102">
        <v>0</v>
      </c>
      <c r="U199" s="102">
        <v>0</v>
      </c>
      <c r="V199" s="102">
        <v>0</v>
      </c>
      <c r="W199" s="102">
        <v>0</v>
      </c>
      <c r="X199" s="102">
        <v>0</v>
      </c>
      <c r="Y199" s="102">
        <v>0</v>
      </c>
      <c r="Z199" s="102">
        <v>0</v>
      </c>
      <c r="AA199" s="102">
        <v>0</v>
      </c>
      <c r="AB199" s="102">
        <v>0</v>
      </c>
      <c r="AC199" s="102">
        <v>0</v>
      </c>
      <c r="AD199" s="102">
        <v>81.250186482424738</v>
      </c>
      <c r="AE199" s="102">
        <v>335.89001543710265</v>
      </c>
      <c r="AF199" s="102">
        <v>535.04699570537719</v>
      </c>
      <c r="AG199" s="102">
        <v>18.593438895626377</v>
      </c>
      <c r="AH199" s="102">
        <v>0</v>
      </c>
      <c r="AI199" s="102">
        <v>0</v>
      </c>
      <c r="AJ199" s="102">
        <v>0</v>
      </c>
      <c r="AK199" s="102">
        <v>0</v>
      </c>
      <c r="AL199" s="102">
        <v>0</v>
      </c>
      <c r="AM199" s="102">
        <v>0</v>
      </c>
      <c r="AN199" s="102">
        <v>0</v>
      </c>
      <c r="AO199" s="102">
        <v>0</v>
      </c>
      <c r="AP199" s="102">
        <v>0</v>
      </c>
      <c r="AQ199" s="102">
        <v>0</v>
      </c>
      <c r="AR199" s="102">
        <v>0</v>
      </c>
      <c r="AS199" s="102">
        <v>0</v>
      </c>
      <c r="AT199" s="102">
        <v>0</v>
      </c>
      <c r="AU199" s="102">
        <v>0</v>
      </c>
      <c r="AV199" s="102">
        <v>0</v>
      </c>
      <c r="AW199" s="102">
        <v>0</v>
      </c>
      <c r="AX199" s="102">
        <v>0</v>
      </c>
      <c r="AY199" s="102">
        <v>0</v>
      </c>
    </row>
    <row r="200" spans="1:51">
      <c r="A200" s="105"/>
      <c r="B200" s="116">
        <v>4</v>
      </c>
      <c r="C200" s="102"/>
      <c r="D200" s="102">
        <v>0</v>
      </c>
      <c r="E200" s="102">
        <v>0</v>
      </c>
      <c r="F200" s="102">
        <v>0</v>
      </c>
      <c r="G200" s="102">
        <v>0</v>
      </c>
      <c r="H200" s="102">
        <v>0</v>
      </c>
      <c r="I200" s="102">
        <v>0</v>
      </c>
      <c r="J200" s="102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>
        <v>0</v>
      </c>
      <c r="Q200" s="102">
        <v>0</v>
      </c>
      <c r="R200" s="102">
        <v>0</v>
      </c>
      <c r="S200" s="102">
        <v>0</v>
      </c>
      <c r="T200" s="102">
        <v>0</v>
      </c>
      <c r="U200" s="102">
        <v>0</v>
      </c>
      <c r="V200" s="102">
        <v>0</v>
      </c>
      <c r="W200" s="102">
        <v>0</v>
      </c>
      <c r="X200" s="102">
        <v>0</v>
      </c>
      <c r="Y200" s="102">
        <v>0</v>
      </c>
      <c r="Z200" s="102">
        <v>0</v>
      </c>
      <c r="AA200" s="102">
        <v>0</v>
      </c>
      <c r="AB200" s="102">
        <v>0</v>
      </c>
      <c r="AC200" s="102">
        <v>0</v>
      </c>
      <c r="AD200" s="102">
        <v>0</v>
      </c>
      <c r="AE200" s="102">
        <v>0</v>
      </c>
      <c r="AF200" s="102">
        <v>0</v>
      </c>
      <c r="AG200" s="102">
        <v>0</v>
      </c>
      <c r="AH200" s="102">
        <v>0</v>
      </c>
      <c r="AI200" s="102">
        <v>0</v>
      </c>
      <c r="AJ200" s="102">
        <v>0</v>
      </c>
      <c r="AK200" s="102">
        <v>0</v>
      </c>
      <c r="AL200" s="102">
        <v>0</v>
      </c>
      <c r="AM200" s="102">
        <v>0</v>
      </c>
      <c r="AN200" s="102">
        <v>0</v>
      </c>
      <c r="AO200" s="102">
        <v>0</v>
      </c>
      <c r="AP200" s="102">
        <v>0</v>
      </c>
      <c r="AQ200" s="102">
        <v>0</v>
      </c>
      <c r="AR200" s="102">
        <v>0</v>
      </c>
      <c r="AS200" s="102">
        <v>0</v>
      </c>
      <c r="AT200" s="102">
        <v>0</v>
      </c>
      <c r="AU200" s="102">
        <v>0</v>
      </c>
      <c r="AV200" s="102">
        <v>0</v>
      </c>
      <c r="AW200" s="102">
        <v>0</v>
      </c>
      <c r="AX200" s="102">
        <v>0</v>
      </c>
      <c r="AY200" s="102">
        <v>0</v>
      </c>
    </row>
    <row r="201" spans="1:51">
      <c r="A201" s="105"/>
      <c r="B201" s="116">
        <v>5</v>
      </c>
      <c r="C201" s="102"/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0</v>
      </c>
      <c r="S201" s="102">
        <v>0</v>
      </c>
      <c r="T201" s="102">
        <v>0</v>
      </c>
      <c r="U201" s="102">
        <v>0</v>
      </c>
      <c r="V201" s="102">
        <v>0</v>
      </c>
      <c r="W201" s="102">
        <v>0</v>
      </c>
      <c r="X201" s="102">
        <v>0</v>
      </c>
      <c r="Y201" s="102">
        <v>0</v>
      </c>
      <c r="Z201" s="102">
        <v>0</v>
      </c>
      <c r="AA201" s="102">
        <v>0</v>
      </c>
      <c r="AB201" s="102">
        <v>0</v>
      </c>
      <c r="AC201" s="102">
        <v>0</v>
      </c>
      <c r="AD201" s="102">
        <v>0</v>
      </c>
      <c r="AE201" s="102">
        <v>0</v>
      </c>
      <c r="AF201" s="102">
        <v>0</v>
      </c>
      <c r="AG201" s="102">
        <v>0</v>
      </c>
      <c r="AH201" s="102">
        <v>0</v>
      </c>
      <c r="AI201" s="102">
        <v>0</v>
      </c>
      <c r="AJ201" s="102">
        <v>0</v>
      </c>
      <c r="AK201" s="102">
        <v>0</v>
      </c>
      <c r="AL201" s="102">
        <v>0</v>
      </c>
      <c r="AM201" s="102">
        <v>0</v>
      </c>
      <c r="AN201" s="102">
        <v>0</v>
      </c>
      <c r="AO201" s="102">
        <v>0</v>
      </c>
      <c r="AP201" s="102">
        <v>0</v>
      </c>
      <c r="AQ201" s="102">
        <v>0</v>
      </c>
      <c r="AR201" s="102">
        <v>0</v>
      </c>
      <c r="AS201" s="102">
        <v>0</v>
      </c>
      <c r="AT201" s="102">
        <v>0</v>
      </c>
      <c r="AU201" s="102">
        <v>0</v>
      </c>
      <c r="AV201" s="102">
        <v>0</v>
      </c>
      <c r="AW201" s="102">
        <v>0</v>
      </c>
      <c r="AX201" s="102">
        <v>0</v>
      </c>
      <c r="AY201" s="102">
        <v>0</v>
      </c>
    </row>
    <row r="202" spans="1:51">
      <c r="A202" s="105"/>
      <c r="B202" s="116">
        <v>6</v>
      </c>
      <c r="C202" s="102"/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</row>
    <row r="203" spans="1:51">
      <c r="A203" s="105"/>
      <c r="B203" s="123">
        <v>7</v>
      </c>
      <c r="C203" s="102"/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</row>
    <row r="204" spans="1:51">
      <c r="A204" s="105"/>
      <c r="B204" s="123">
        <v>8</v>
      </c>
      <c r="C204" s="102"/>
      <c r="D204" s="102">
        <v>0</v>
      </c>
      <c r="E204" s="102">
        <v>0</v>
      </c>
      <c r="F204" s="102">
        <v>0</v>
      </c>
      <c r="G204" s="102">
        <v>0</v>
      </c>
      <c r="H204" s="102">
        <v>0</v>
      </c>
      <c r="I204" s="102">
        <v>0</v>
      </c>
      <c r="J204" s="102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>
        <v>0</v>
      </c>
      <c r="R204" s="102">
        <v>0</v>
      </c>
      <c r="S204" s="102">
        <v>0</v>
      </c>
      <c r="T204" s="102">
        <v>0</v>
      </c>
      <c r="U204" s="102">
        <v>0</v>
      </c>
      <c r="V204" s="102">
        <v>0</v>
      </c>
      <c r="W204" s="102">
        <v>0</v>
      </c>
      <c r="X204" s="102">
        <v>0</v>
      </c>
      <c r="Y204" s="102">
        <v>0</v>
      </c>
      <c r="Z204" s="102">
        <v>0</v>
      </c>
      <c r="AA204" s="102">
        <v>0</v>
      </c>
      <c r="AB204" s="102">
        <v>0</v>
      </c>
      <c r="AC204" s="102">
        <v>0</v>
      </c>
      <c r="AD204" s="102">
        <v>0</v>
      </c>
      <c r="AE204" s="102">
        <v>0</v>
      </c>
      <c r="AF204" s="102">
        <v>0</v>
      </c>
      <c r="AG204" s="102">
        <v>0</v>
      </c>
      <c r="AH204" s="102">
        <v>0</v>
      </c>
      <c r="AI204" s="102">
        <v>0</v>
      </c>
      <c r="AJ204" s="102">
        <v>0</v>
      </c>
      <c r="AK204" s="102">
        <v>0</v>
      </c>
      <c r="AL204" s="102">
        <v>0</v>
      </c>
      <c r="AM204" s="102">
        <v>0</v>
      </c>
      <c r="AN204" s="102">
        <v>0</v>
      </c>
      <c r="AO204" s="102">
        <v>0</v>
      </c>
      <c r="AP204" s="102">
        <v>0</v>
      </c>
      <c r="AQ204" s="102">
        <v>0</v>
      </c>
      <c r="AR204" s="102">
        <v>0</v>
      </c>
      <c r="AS204" s="102">
        <v>0</v>
      </c>
      <c r="AT204" s="102">
        <v>0</v>
      </c>
      <c r="AU204" s="102">
        <v>0</v>
      </c>
      <c r="AV204" s="102">
        <v>0</v>
      </c>
      <c r="AW204" s="102">
        <v>0</v>
      </c>
      <c r="AX204" s="102">
        <v>0</v>
      </c>
      <c r="AY204" s="102">
        <v>0</v>
      </c>
    </row>
    <row r="205" spans="1:51">
      <c r="A205" s="105"/>
      <c r="B205" s="123">
        <v>9</v>
      </c>
      <c r="C205" s="102"/>
      <c r="D205" s="102">
        <v>0</v>
      </c>
      <c r="E205" s="102">
        <v>0</v>
      </c>
      <c r="F205" s="102">
        <v>0</v>
      </c>
      <c r="G205" s="102">
        <v>0</v>
      </c>
      <c r="H205" s="102">
        <v>0</v>
      </c>
      <c r="I205" s="102">
        <v>0</v>
      </c>
      <c r="J205" s="102">
        <v>0</v>
      </c>
      <c r="K205" s="102">
        <v>0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>
        <v>0</v>
      </c>
      <c r="R205" s="102">
        <v>0</v>
      </c>
      <c r="S205" s="102">
        <v>0</v>
      </c>
      <c r="T205" s="102">
        <v>0</v>
      </c>
      <c r="U205" s="102">
        <v>0</v>
      </c>
      <c r="V205" s="102">
        <v>0</v>
      </c>
      <c r="W205" s="102">
        <v>0</v>
      </c>
      <c r="X205" s="102">
        <v>0</v>
      </c>
      <c r="Y205" s="102">
        <v>0</v>
      </c>
      <c r="Z205" s="102">
        <v>0</v>
      </c>
      <c r="AA205" s="102">
        <v>0</v>
      </c>
      <c r="AB205" s="102">
        <v>0</v>
      </c>
      <c r="AC205" s="102">
        <v>0</v>
      </c>
      <c r="AD205" s="102">
        <v>0</v>
      </c>
      <c r="AE205" s="102">
        <v>0</v>
      </c>
      <c r="AF205" s="102">
        <v>0</v>
      </c>
      <c r="AG205" s="102">
        <v>0</v>
      </c>
      <c r="AH205" s="102">
        <v>0</v>
      </c>
      <c r="AI205" s="102">
        <v>0</v>
      </c>
      <c r="AJ205" s="102">
        <v>0</v>
      </c>
      <c r="AK205" s="102">
        <v>0</v>
      </c>
      <c r="AL205" s="102">
        <v>0</v>
      </c>
      <c r="AM205" s="102">
        <v>0</v>
      </c>
      <c r="AN205" s="102">
        <v>0</v>
      </c>
      <c r="AO205" s="102">
        <v>0</v>
      </c>
      <c r="AP205" s="102">
        <v>0</v>
      </c>
      <c r="AQ205" s="102">
        <v>0</v>
      </c>
      <c r="AR205" s="102">
        <v>0</v>
      </c>
      <c r="AS205" s="102">
        <v>0</v>
      </c>
      <c r="AT205" s="102">
        <v>0</v>
      </c>
      <c r="AU205" s="102">
        <v>0</v>
      </c>
      <c r="AV205" s="102">
        <v>0</v>
      </c>
      <c r="AW205" s="102">
        <v>0</v>
      </c>
      <c r="AX205" s="102">
        <v>0</v>
      </c>
      <c r="AY205" s="102">
        <v>0</v>
      </c>
    </row>
    <row r="206" spans="1:51">
      <c r="A206" s="105"/>
      <c r="B206" s="126">
        <v>10</v>
      </c>
      <c r="C206" s="102"/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0</v>
      </c>
      <c r="S206" s="102">
        <v>0</v>
      </c>
      <c r="T206" s="102">
        <v>0</v>
      </c>
      <c r="U206" s="102">
        <v>0</v>
      </c>
      <c r="V206" s="102">
        <v>0</v>
      </c>
      <c r="W206" s="102">
        <v>0</v>
      </c>
      <c r="X206" s="102">
        <v>0</v>
      </c>
      <c r="Y206" s="102">
        <v>0</v>
      </c>
      <c r="Z206" s="102">
        <v>0</v>
      </c>
      <c r="AA206" s="102">
        <v>0</v>
      </c>
      <c r="AB206" s="102">
        <v>0</v>
      </c>
      <c r="AC206" s="102">
        <v>0</v>
      </c>
      <c r="AD206" s="102">
        <v>0</v>
      </c>
      <c r="AE206" s="102">
        <v>0</v>
      </c>
      <c r="AF206" s="102">
        <v>0</v>
      </c>
      <c r="AG206" s="102">
        <v>0</v>
      </c>
      <c r="AH206" s="102">
        <v>0</v>
      </c>
      <c r="AI206" s="102">
        <v>0</v>
      </c>
      <c r="AJ206" s="102">
        <v>0</v>
      </c>
      <c r="AK206" s="102">
        <v>0</v>
      </c>
      <c r="AL206" s="102">
        <v>0</v>
      </c>
      <c r="AM206" s="102">
        <v>0</v>
      </c>
      <c r="AN206" s="102">
        <v>0</v>
      </c>
      <c r="AO206" s="102">
        <v>0</v>
      </c>
      <c r="AP206" s="102">
        <v>0</v>
      </c>
      <c r="AQ206" s="102">
        <v>0</v>
      </c>
      <c r="AR206" s="102">
        <v>0</v>
      </c>
      <c r="AS206" s="102">
        <v>0</v>
      </c>
      <c r="AT206" s="102">
        <v>0</v>
      </c>
      <c r="AU206" s="102">
        <v>0</v>
      </c>
      <c r="AV206" s="102">
        <v>0</v>
      </c>
      <c r="AW206" s="102">
        <v>0</v>
      </c>
      <c r="AX206" s="102">
        <v>0</v>
      </c>
      <c r="AY206" s="102">
        <v>0</v>
      </c>
    </row>
    <row r="207" spans="1:51">
      <c r="A207" s="105"/>
      <c r="B207" s="126">
        <v>11</v>
      </c>
      <c r="C207" s="102"/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</row>
    <row r="208" spans="1:51">
      <c r="A208" s="105"/>
      <c r="B208" s="126">
        <v>12</v>
      </c>
      <c r="C208" s="102"/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</row>
    <row r="209" spans="1:51">
      <c r="A209" s="122" t="s">
        <v>123</v>
      </c>
      <c r="B209" s="119">
        <v>1</v>
      </c>
      <c r="C209" s="120"/>
      <c r="D209" s="120">
        <v>0</v>
      </c>
      <c r="E209" s="120">
        <v>0</v>
      </c>
      <c r="F209" s="120">
        <v>170</v>
      </c>
      <c r="G209" s="120">
        <v>0</v>
      </c>
      <c r="H209" s="120">
        <v>78.532204412695933</v>
      </c>
      <c r="I209" s="120">
        <v>291.2869392763871</v>
      </c>
      <c r="J209" s="120">
        <v>581.28084098795352</v>
      </c>
      <c r="K209" s="120">
        <v>53.250749999999989</v>
      </c>
      <c r="L209" s="120">
        <v>0</v>
      </c>
      <c r="M209" s="120">
        <v>39.078831522412543</v>
      </c>
      <c r="N209" s="120">
        <v>305.13899612820614</v>
      </c>
      <c r="O209" s="120">
        <v>402.5538700045949</v>
      </c>
      <c r="P209" s="120">
        <v>394.64281565427223</v>
      </c>
      <c r="Q209" s="120">
        <v>335.35667064205717</v>
      </c>
      <c r="R209" s="120">
        <v>310.09183877366399</v>
      </c>
      <c r="S209" s="120">
        <v>83.589816339066331</v>
      </c>
      <c r="T209" s="120">
        <v>0</v>
      </c>
      <c r="U209" s="120">
        <v>68.033987277290976</v>
      </c>
      <c r="V209" s="120">
        <v>247.93680861486678</v>
      </c>
      <c r="W209" s="120">
        <v>286.56651110026229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20">
        <v>0</v>
      </c>
      <c r="AH209" s="120">
        <v>0</v>
      </c>
      <c r="AI209" s="120">
        <v>83.589816339066331</v>
      </c>
      <c r="AJ209" s="120">
        <v>15.716744305986367</v>
      </c>
      <c r="AK209" s="120">
        <v>83.589816339066331</v>
      </c>
      <c r="AL209" s="120">
        <v>82.417406366919408</v>
      </c>
      <c r="AM209" s="120">
        <v>69.235273907998703</v>
      </c>
      <c r="AN209" s="120">
        <v>380.56566339066302</v>
      </c>
      <c r="AO209" s="120">
        <v>83.589816339066331</v>
      </c>
      <c r="AP209" s="120">
        <v>0</v>
      </c>
      <c r="AQ209" s="120">
        <v>0</v>
      </c>
      <c r="AR209" s="120">
        <v>106.50023439739408</v>
      </c>
      <c r="AS209" s="120">
        <v>83.589816339066331</v>
      </c>
      <c r="AT209" s="120">
        <v>130.42574999999999</v>
      </c>
      <c r="AU209" s="120">
        <v>83.589816339066331</v>
      </c>
      <c r="AV209" s="120">
        <v>262.21517998677319</v>
      </c>
      <c r="AW209" s="120">
        <v>0</v>
      </c>
      <c r="AX209" s="120">
        <v>0</v>
      </c>
      <c r="AY209" s="120">
        <v>0</v>
      </c>
    </row>
    <row r="210" spans="1:51">
      <c r="A210" s="105"/>
      <c r="B210" s="115">
        <v>2</v>
      </c>
      <c r="C210" s="102"/>
      <c r="D210" s="106">
        <v>0</v>
      </c>
      <c r="E210" s="106">
        <v>0</v>
      </c>
      <c r="F210" s="106">
        <v>0</v>
      </c>
      <c r="G210" s="106">
        <v>263.41851332316367</v>
      </c>
      <c r="H210" s="106">
        <v>659.31095509828003</v>
      </c>
      <c r="I210" s="106">
        <v>499.27043289391395</v>
      </c>
      <c r="J210" s="106">
        <v>242.43273411586551</v>
      </c>
      <c r="K210" s="106">
        <v>72.174941308432565</v>
      </c>
      <c r="L210" s="106">
        <v>445.23700059685041</v>
      </c>
      <c r="M210" s="106">
        <v>495.04675499999996</v>
      </c>
      <c r="N210" s="106">
        <v>418.93119437165763</v>
      </c>
      <c r="O210" s="106">
        <v>281.44945771025567</v>
      </c>
      <c r="P210" s="106">
        <v>211.33460109506362</v>
      </c>
      <c r="Q210" s="106">
        <v>202.82155904200948</v>
      </c>
      <c r="R210" s="106">
        <v>211.5367069879064</v>
      </c>
      <c r="S210" s="106">
        <v>262.00724285843523</v>
      </c>
      <c r="T210" s="106">
        <v>544.37280883599044</v>
      </c>
      <c r="U210" s="106">
        <v>516.19570098280099</v>
      </c>
      <c r="V210" s="106">
        <v>431.44773890589624</v>
      </c>
      <c r="W210" s="106">
        <v>319.56654406787328</v>
      </c>
      <c r="X210" s="106">
        <v>221.81330511998243</v>
      </c>
      <c r="Y210" s="106">
        <v>224.25259449176488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99.633444853305889</v>
      </c>
      <c r="AH210" s="106">
        <v>386.25688269441406</v>
      </c>
      <c r="AI210" s="106">
        <v>554.24297598280111</v>
      </c>
      <c r="AJ210" s="106">
        <v>600.79808366093357</v>
      </c>
      <c r="AK210" s="106">
        <v>468.06980898580957</v>
      </c>
      <c r="AL210" s="106">
        <v>553.96214999999995</v>
      </c>
      <c r="AM210" s="106">
        <v>496.55079152595749</v>
      </c>
      <c r="AN210" s="106">
        <v>10.095394873737519</v>
      </c>
      <c r="AO210" s="106">
        <v>53.250749999999989</v>
      </c>
      <c r="AP210" s="106">
        <v>289.12331138906245</v>
      </c>
      <c r="AQ210" s="106">
        <v>351.20710703939034</v>
      </c>
      <c r="AR210" s="106">
        <v>493.12231009828002</v>
      </c>
      <c r="AS210" s="106">
        <v>404.5213659218241</v>
      </c>
      <c r="AT210" s="106">
        <v>0</v>
      </c>
      <c r="AU210" s="106">
        <v>0</v>
      </c>
      <c r="AV210" s="106">
        <v>0</v>
      </c>
      <c r="AW210" s="106">
        <v>230.25753747702916</v>
      </c>
      <c r="AX210" s="106">
        <v>155.70603698780167</v>
      </c>
      <c r="AY210" s="106">
        <v>0</v>
      </c>
    </row>
    <row r="211" spans="1:51">
      <c r="A211" s="105"/>
      <c r="B211" s="115">
        <v>3</v>
      </c>
      <c r="C211" s="102"/>
      <c r="D211" s="106">
        <v>0</v>
      </c>
      <c r="E211" s="106">
        <v>0</v>
      </c>
      <c r="F211" s="106">
        <v>0</v>
      </c>
      <c r="G211" s="106">
        <v>0</v>
      </c>
      <c r="H211" s="106">
        <v>94.184256361746193</v>
      </c>
      <c r="I211" s="106">
        <v>0</v>
      </c>
      <c r="J211" s="106">
        <v>0</v>
      </c>
      <c r="K211" s="106">
        <v>46.835933660933627</v>
      </c>
      <c r="L211" s="106">
        <v>0</v>
      </c>
      <c r="M211" s="106">
        <v>76.107604582204672</v>
      </c>
      <c r="N211" s="106">
        <v>0</v>
      </c>
      <c r="O211" s="106">
        <v>46.835933660933627</v>
      </c>
      <c r="P211" s="106">
        <v>0</v>
      </c>
      <c r="Q211" s="106">
        <v>0</v>
      </c>
      <c r="R211" s="106">
        <v>0</v>
      </c>
      <c r="S211" s="106">
        <v>0</v>
      </c>
      <c r="T211" s="106">
        <v>0</v>
      </c>
      <c r="U211" s="106">
        <v>53.548472475740283</v>
      </c>
      <c r="V211" s="106">
        <v>0</v>
      </c>
      <c r="W211" s="106">
        <v>0</v>
      </c>
      <c r="X211" s="106">
        <v>0</v>
      </c>
      <c r="Y211" s="106">
        <v>39.66316697688373</v>
      </c>
      <c r="Z211" s="106">
        <v>207.94954359948835</v>
      </c>
      <c r="AA211" s="106">
        <v>157.15665109087686</v>
      </c>
      <c r="AB211" s="106">
        <v>16.832170013613791</v>
      </c>
      <c r="AC211" s="106">
        <v>0</v>
      </c>
      <c r="AD211" s="106">
        <v>0</v>
      </c>
      <c r="AE211" s="106">
        <v>0</v>
      </c>
      <c r="AF211" s="106">
        <v>228.13387656263748</v>
      </c>
      <c r="AG211" s="106">
        <v>335.43033679238317</v>
      </c>
      <c r="AH211" s="106">
        <v>275.44220567148187</v>
      </c>
      <c r="AI211" s="106">
        <v>27.18755373430324</v>
      </c>
      <c r="AJ211" s="106">
        <v>0</v>
      </c>
      <c r="AK211" s="106">
        <v>0</v>
      </c>
      <c r="AL211" s="106">
        <v>0</v>
      </c>
      <c r="AM211" s="106">
        <v>46.835933660933627</v>
      </c>
      <c r="AN211" s="106">
        <v>0</v>
      </c>
      <c r="AO211" s="106">
        <v>46.835933660933648</v>
      </c>
      <c r="AP211" s="106">
        <v>250.57148660933697</v>
      </c>
      <c r="AQ211" s="106">
        <v>232.22312068858986</v>
      </c>
      <c r="AR211" s="106">
        <v>142.12510826038752</v>
      </c>
      <c r="AS211" s="106">
        <v>0</v>
      </c>
      <c r="AT211" s="106">
        <v>0</v>
      </c>
      <c r="AU211" s="106">
        <v>46.835933660933648</v>
      </c>
      <c r="AV211" s="106">
        <v>0</v>
      </c>
      <c r="AW211" s="106">
        <v>46.835933660933648</v>
      </c>
      <c r="AX211" s="106">
        <v>56.867014072560721</v>
      </c>
      <c r="AY211" s="106">
        <v>209.54066488499768</v>
      </c>
    </row>
    <row r="212" spans="1:51">
      <c r="A212" s="105"/>
      <c r="B212" s="115">
        <v>4</v>
      </c>
      <c r="C212" s="102"/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106">
        <v>0</v>
      </c>
      <c r="R212" s="106">
        <v>0</v>
      </c>
      <c r="S212" s="106">
        <v>0</v>
      </c>
      <c r="T212" s="106">
        <v>46.835933660933648</v>
      </c>
      <c r="U212" s="106">
        <v>0</v>
      </c>
      <c r="V212" s="106">
        <v>0</v>
      </c>
      <c r="W212" s="106">
        <v>0</v>
      </c>
      <c r="X212" s="106">
        <v>0</v>
      </c>
      <c r="Y212" s="106">
        <v>0</v>
      </c>
      <c r="Z212" s="106">
        <v>0</v>
      </c>
      <c r="AA212" s="106">
        <v>30.843348909123137</v>
      </c>
      <c r="AB212" s="106">
        <v>206.16782998638621</v>
      </c>
      <c r="AC212" s="106">
        <v>206</v>
      </c>
      <c r="AD212" s="106">
        <v>194.82730876796074</v>
      </c>
      <c r="AE212" s="106">
        <v>151.05758134757255</v>
      </c>
      <c r="AF212" s="106">
        <v>234.74504969999995</v>
      </c>
      <c r="AG212" s="106">
        <v>81.936218354310938</v>
      </c>
      <c r="AH212" s="106">
        <v>0</v>
      </c>
      <c r="AI212" s="106">
        <v>0</v>
      </c>
      <c r="AJ212" s="106">
        <v>0</v>
      </c>
      <c r="AK212" s="106">
        <v>0</v>
      </c>
      <c r="AL212" s="106">
        <v>0</v>
      </c>
      <c r="AM212" s="106">
        <v>0</v>
      </c>
      <c r="AN212" s="106">
        <v>0</v>
      </c>
      <c r="AO212" s="106">
        <v>0</v>
      </c>
      <c r="AP212" s="106">
        <v>0</v>
      </c>
      <c r="AQ212" s="106">
        <v>0</v>
      </c>
      <c r="AR212" s="106">
        <v>0</v>
      </c>
      <c r="AS212" s="106">
        <v>0</v>
      </c>
      <c r="AT212" s="106">
        <v>0</v>
      </c>
      <c r="AU212" s="106">
        <v>0</v>
      </c>
      <c r="AV212" s="106">
        <v>0</v>
      </c>
      <c r="AW212" s="106">
        <v>0</v>
      </c>
      <c r="AX212" s="106">
        <v>0</v>
      </c>
      <c r="AY212" s="106">
        <v>0</v>
      </c>
    </row>
    <row r="213" spans="1:51">
      <c r="A213" s="105"/>
      <c r="B213" s="115">
        <v>5</v>
      </c>
      <c r="C213" s="102"/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0</v>
      </c>
      <c r="N213" s="106">
        <v>0</v>
      </c>
      <c r="O213" s="106">
        <v>0</v>
      </c>
      <c r="P213" s="106">
        <v>0</v>
      </c>
      <c r="Q213" s="106">
        <v>0</v>
      </c>
      <c r="R213" s="106">
        <v>0</v>
      </c>
      <c r="S213" s="106">
        <v>0</v>
      </c>
      <c r="T213" s="106">
        <v>0</v>
      </c>
      <c r="U213" s="106">
        <v>0</v>
      </c>
      <c r="V213" s="106">
        <v>0</v>
      </c>
      <c r="W213" s="106">
        <v>0</v>
      </c>
      <c r="X213" s="106">
        <v>0</v>
      </c>
      <c r="Y213" s="106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22.17269123203927</v>
      </c>
      <c r="AE213" s="106">
        <v>27.942418652427445</v>
      </c>
      <c r="AF213" s="106">
        <v>80.121073737362565</v>
      </c>
      <c r="AG213" s="106">
        <v>0</v>
      </c>
      <c r="AH213" s="106">
        <v>0</v>
      </c>
      <c r="AI213" s="106">
        <v>0</v>
      </c>
      <c r="AJ213" s="106">
        <v>0</v>
      </c>
      <c r="AK213" s="106">
        <v>0</v>
      </c>
      <c r="AL213" s="106">
        <v>0</v>
      </c>
      <c r="AM213" s="106">
        <v>0</v>
      </c>
      <c r="AN213" s="106">
        <v>0</v>
      </c>
      <c r="AO213" s="106">
        <v>0</v>
      </c>
      <c r="AP213" s="106">
        <v>0</v>
      </c>
      <c r="AQ213" s="106">
        <v>0</v>
      </c>
      <c r="AR213" s="106">
        <v>0</v>
      </c>
      <c r="AS213" s="106">
        <v>0</v>
      </c>
      <c r="AT213" s="106">
        <v>0</v>
      </c>
      <c r="AU213" s="106">
        <v>0</v>
      </c>
      <c r="AV213" s="106">
        <v>0</v>
      </c>
      <c r="AW213" s="106">
        <v>0</v>
      </c>
      <c r="AX213" s="106">
        <v>0</v>
      </c>
      <c r="AY213" s="106">
        <v>0</v>
      </c>
    </row>
    <row r="214" spans="1:51">
      <c r="A214" s="105"/>
      <c r="B214" s="115">
        <v>6</v>
      </c>
      <c r="C214" s="102"/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6">
        <v>0</v>
      </c>
      <c r="M214" s="106">
        <v>0</v>
      </c>
      <c r="N214" s="106">
        <v>0</v>
      </c>
      <c r="O214" s="106">
        <v>0</v>
      </c>
      <c r="P214" s="106">
        <v>0</v>
      </c>
      <c r="Q214" s="106">
        <v>0</v>
      </c>
      <c r="R214" s="106">
        <v>0</v>
      </c>
      <c r="S214" s="106">
        <v>0</v>
      </c>
      <c r="T214" s="106">
        <v>0</v>
      </c>
      <c r="U214" s="106">
        <v>0</v>
      </c>
      <c r="V214" s="106">
        <v>0</v>
      </c>
      <c r="W214" s="106">
        <v>0</v>
      </c>
      <c r="X214" s="106">
        <v>0</v>
      </c>
      <c r="Y214" s="106">
        <v>0</v>
      </c>
      <c r="Z214" s="106">
        <v>0</v>
      </c>
      <c r="AA214" s="106">
        <v>0</v>
      </c>
      <c r="AB214" s="106">
        <v>0</v>
      </c>
      <c r="AC214" s="106">
        <v>0</v>
      </c>
      <c r="AD214" s="106">
        <v>0</v>
      </c>
      <c r="AE214" s="106">
        <v>0</v>
      </c>
      <c r="AF214" s="106">
        <v>0</v>
      </c>
      <c r="AG214" s="106">
        <v>0</v>
      </c>
      <c r="AH214" s="106">
        <v>0</v>
      </c>
      <c r="AI214" s="106">
        <v>0</v>
      </c>
      <c r="AJ214" s="106">
        <v>0</v>
      </c>
      <c r="AK214" s="106">
        <v>0</v>
      </c>
      <c r="AL214" s="106">
        <v>0</v>
      </c>
      <c r="AM214" s="106">
        <v>0</v>
      </c>
      <c r="AN214" s="106">
        <v>0</v>
      </c>
      <c r="AO214" s="106">
        <v>0</v>
      </c>
      <c r="AP214" s="106">
        <v>0</v>
      </c>
      <c r="AQ214" s="106">
        <v>0</v>
      </c>
      <c r="AR214" s="106">
        <v>0</v>
      </c>
      <c r="AS214" s="106">
        <v>0</v>
      </c>
      <c r="AT214" s="106">
        <v>0</v>
      </c>
      <c r="AU214" s="106">
        <v>0</v>
      </c>
      <c r="AV214" s="106">
        <v>0</v>
      </c>
      <c r="AW214" s="106">
        <v>0</v>
      </c>
      <c r="AX214" s="106">
        <v>0</v>
      </c>
      <c r="AY214" s="106">
        <v>0</v>
      </c>
    </row>
    <row r="215" spans="1:51">
      <c r="A215" s="105"/>
      <c r="B215" s="115">
        <v>7</v>
      </c>
      <c r="C215" s="102"/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0</v>
      </c>
      <c r="L215" s="106">
        <v>0</v>
      </c>
      <c r="M215" s="106">
        <v>0</v>
      </c>
      <c r="N215" s="106">
        <v>0</v>
      </c>
      <c r="O215" s="106">
        <v>0</v>
      </c>
      <c r="P215" s="106">
        <v>0</v>
      </c>
      <c r="Q215" s="106">
        <v>0</v>
      </c>
      <c r="R215" s="106">
        <v>0</v>
      </c>
      <c r="S215" s="106">
        <v>0</v>
      </c>
      <c r="T215" s="106">
        <v>0</v>
      </c>
      <c r="U215" s="106">
        <v>0</v>
      </c>
      <c r="V215" s="106">
        <v>0</v>
      </c>
      <c r="W215" s="106">
        <v>0</v>
      </c>
      <c r="X215" s="106">
        <v>0</v>
      </c>
      <c r="Y215" s="106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6">
        <v>0</v>
      </c>
      <c r="AL215" s="106">
        <v>0</v>
      </c>
      <c r="AM215" s="106">
        <v>0</v>
      </c>
      <c r="AN215" s="106">
        <v>0</v>
      </c>
      <c r="AO215" s="106">
        <v>0</v>
      </c>
      <c r="AP215" s="106">
        <v>0</v>
      </c>
      <c r="AQ215" s="106">
        <v>0</v>
      </c>
      <c r="AR215" s="106">
        <v>0</v>
      </c>
      <c r="AS215" s="106">
        <v>0</v>
      </c>
      <c r="AT215" s="106">
        <v>0</v>
      </c>
      <c r="AU215" s="106">
        <v>0</v>
      </c>
      <c r="AV215" s="106">
        <v>0</v>
      </c>
      <c r="AW215" s="106">
        <v>0</v>
      </c>
      <c r="AX215" s="106">
        <v>0</v>
      </c>
      <c r="AY215" s="106">
        <v>0</v>
      </c>
    </row>
    <row r="216" spans="1:51">
      <c r="A216" s="105"/>
      <c r="B216" s="115">
        <v>8</v>
      </c>
      <c r="C216" s="102"/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0</v>
      </c>
      <c r="L216" s="106">
        <v>0</v>
      </c>
      <c r="M216" s="106">
        <v>0</v>
      </c>
      <c r="N216" s="106">
        <v>0</v>
      </c>
      <c r="O216" s="106">
        <v>0</v>
      </c>
      <c r="P216" s="106">
        <v>0</v>
      </c>
      <c r="Q216" s="106">
        <v>0</v>
      </c>
      <c r="R216" s="106">
        <v>0</v>
      </c>
      <c r="S216" s="106">
        <v>0</v>
      </c>
      <c r="T216" s="106">
        <v>0</v>
      </c>
      <c r="U216" s="106">
        <v>0</v>
      </c>
      <c r="V216" s="106">
        <v>0</v>
      </c>
      <c r="W216" s="106">
        <v>0</v>
      </c>
      <c r="X216" s="106">
        <v>0</v>
      </c>
      <c r="Y216" s="106">
        <v>0</v>
      </c>
      <c r="Z216" s="106">
        <v>0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6">
        <v>0</v>
      </c>
      <c r="AL216" s="106">
        <v>0</v>
      </c>
      <c r="AM216" s="106">
        <v>0</v>
      </c>
      <c r="AN216" s="106">
        <v>0</v>
      </c>
      <c r="AO216" s="106">
        <v>0</v>
      </c>
      <c r="AP216" s="106">
        <v>0</v>
      </c>
      <c r="AQ216" s="106">
        <v>0</v>
      </c>
      <c r="AR216" s="106">
        <v>0</v>
      </c>
      <c r="AS216" s="106">
        <v>0</v>
      </c>
      <c r="AT216" s="106">
        <v>0</v>
      </c>
      <c r="AU216" s="106">
        <v>0</v>
      </c>
      <c r="AV216" s="106">
        <v>0</v>
      </c>
      <c r="AW216" s="106">
        <v>0</v>
      </c>
      <c r="AX216" s="106">
        <v>0</v>
      </c>
      <c r="AY216" s="106">
        <v>0</v>
      </c>
    </row>
    <row r="217" spans="1:51">
      <c r="A217" s="105"/>
      <c r="B217" s="115">
        <v>9</v>
      </c>
      <c r="C217" s="102"/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0</v>
      </c>
      <c r="L217" s="106">
        <v>0</v>
      </c>
      <c r="M217" s="106">
        <v>0</v>
      </c>
      <c r="N217" s="106">
        <v>0</v>
      </c>
      <c r="O217" s="106">
        <v>0</v>
      </c>
      <c r="P217" s="106">
        <v>0</v>
      </c>
      <c r="Q217" s="106">
        <v>0</v>
      </c>
      <c r="R217" s="106">
        <v>0</v>
      </c>
      <c r="S217" s="106">
        <v>0</v>
      </c>
      <c r="T217" s="106">
        <v>0</v>
      </c>
      <c r="U217" s="106">
        <v>0</v>
      </c>
      <c r="V217" s="106">
        <v>0</v>
      </c>
      <c r="W217" s="106">
        <v>0</v>
      </c>
      <c r="X217" s="106">
        <v>0</v>
      </c>
      <c r="Y217" s="106">
        <v>0</v>
      </c>
      <c r="Z217" s="106">
        <v>0</v>
      </c>
      <c r="AA217" s="106">
        <v>0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0</v>
      </c>
      <c r="AK217" s="106">
        <v>0</v>
      </c>
      <c r="AL217" s="106">
        <v>0</v>
      </c>
      <c r="AM217" s="106">
        <v>0</v>
      </c>
      <c r="AN217" s="106">
        <v>0</v>
      </c>
      <c r="AO217" s="106">
        <v>0</v>
      </c>
      <c r="AP217" s="106">
        <v>0</v>
      </c>
      <c r="AQ217" s="106">
        <v>0</v>
      </c>
      <c r="AR217" s="106">
        <v>0</v>
      </c>
      <c r="AS217" s="106">
        <v>0</v>
      </c>
      <c r="AT217" s="106">
        <v>0</v>
      </c>
      <c r="AU217" s="106">
        <v>0</v>
      </c>
      <c r="AV217" s="106">
        <v>0</v>
      </c>
      <c r="AW217" s="106">
        <v>0</v>
      </c>
      <c r="AX217" s="106">
        <v>0</v>
      </c>
      <c r="AY217" s="106">
        <v>0</v>
      </c>
    </row>
    <row r="218" spans="1:51">
      <c r="A218" s="105"/>
      <c r="B218" s="115">
        <v>10</v>
      </c>
      <c r="C218" s="102"/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0</v>
      </c>
      <c r="V218" s="106">
        <v>0</v>
      </c>
      <c r="W218" s="106">
        <v>0</v>
      </c>
      <c r="X218" s="106">
        <v>0</v>
      </c>
      <c r="Y218" s="106">
        <v>0</v>
      </c>
      <c r="Z218" s="106">
        <v>0</v>
      </c>
      <c r="AA218" s="106">
        <v>0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6">
        <v>0</v>
      </c>
      <c r="AL218" s="106">
        <v>0</v>
      </c>
      <c r="AM218" s="106">
        <v>0</v>
      </c>
      <c r="AN218" s="106">
        <v>0</v>
      </c>
      <c r="AO218" s="106">
        <v>0</v>
      </c>
      <c r="AP218" s="106">
        <v>0</v>
      </c>
      <c r="AQ218" s="106">
        <v>0</v>
      </c>
      <c r="AR218" s="106">
        <v>0</v>
      </c>
      <c r="AS218" s="106">
        <v>0</v>
      </c>
      <c r="AT218" s="106">
        <v>0</v>
      </c>
      <c r="AU218" s="106">
        <v>0</v>
      </c>
      <c r="AV218" s="106">
        <v>0</v>
      </c>
      <c r="AW218" s="106">
        <v>0</v>
      </c>
      <c r="AX218" s="106">
        <v>0</v>
      </c>
      <c r="AY218" s="106">
        <v>0</v>
      </c>
    </row>
    <row r="219" spans="1:51">
      <c r="A219" s="105"/>
      <c r="B219" s="115">
        <v>11</v>
      </c>
      <c r="C219" s="102"/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0</v>
      </c>
      <c r="M219" s="106">
        <v>0</v>
      </c>
      <c r="N219" s="106">
        <v>0</v>
      </c>
      <c r="O219" s="106">
        <v>0</v>
      </c>
      <c r="P219" s="106">
        <v>0</v>
      </c>
      <c r="Q219" s="106">
        <v>0</v>
      </c>
      <c r="R219" s="106">
        <v>0</v>
      </c>
      <c r="S219" s="106">
        <v>0</v>
      </c>
      <c r="T219" s="106">
        <v>0</v>
      </c>
      <c r="U219" s="106">
        <v>0</v>
      </c>
      <c r="V219" s="106">
        <v>0</v>
      </c>
      <c r="W219" s="106">
        <v>0</v>
      </c>
      <c r="X219" s="106">
        <v>0</v>
      </c>
      <c r="Y219" s="106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6">
        <v>0</v>
      </c>
      <c r="AL219" s="106">
        <v>0</v>
      </c>
      <c r="AM219" s="106">
        <v>0</v>
      </c>
      <c r="AN219" s="106">
        <v>0</v>
      </c>
      <c r="AO219" s="106">
        <v>0</v>
      </c>
      <c r="AP219" s="106">
        <v>0</v>
      </c>
      <c r="AQ219" s="106">
        <v>0</v>
      </c>
      <c r="AR219" s="106">
        <v>0</v>
      </c>
      <c r="AS219" s="106">
        <v>0</v>
      </c>
      <c r="AT219" s="106">
        <v>0</v>
      </c>
      <c r="AU219" s="106">
        <v>0</v>
      </c>
      <c r="AV219" s="106">
        <v>0</v>
      </c>
      <c r="AW219" s="106">
        <v>0</v>
      </c>
      <c r="AX219" s="106">
        <v>0</v>
      </c>
      <c r="AY219" s="106">
        <v>0</v>
      </c>
    </row>
    <row r="220" spans="1:51">
      <c r="A220" s="105"/>
      <c r="B220" s="115">
        <v>12</v>
      </c>
      <c r="C220" s="102"/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0</v>
      </c>
      <c r="N220" s="106">
        <v>0</v>
      </c>
      <c r="O220" s="106">
        <v>0</v>
      </c>
      <c r="P220" s="106">
        <v>0</v>
      </c>
      <c r="Q220" s="106">
        <v>0</v>
      </c>
      <c r="R220" s="106">
        <v>0</v>
      </c>
      <c r="S220" s="106">
        <v>0</v>
      </c>
      <c r="T220" s="106">
        <v>0</v>
      </c>
      <c r="U220" s="106">
        <v>0</v>
      </c>
      <c r="V220" s="106">
        <v>0</v>
      </c>
      <c r="W220" s="106">
        <v>0</v>
      </c>
      <c r="X220" s="106">
        <v>0</v>
      </c>
      <c r="Y220" s="106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6">
        <v>0</v>
      </c>
      <c r="AL220" s="106">
        <v>0</v>
      </c>
      <c r="AM220" s="106">
        <v>0</v>
      </c>
      <c r="AN220" s="106">
        <v>0</v>
      </c>
      <c r="AO220" s="106">
        <v>0</v>
      </c>
      <c r="AP220" s="106">
        <v>0</v>
      </c>
      <c r="AQ220" s="106">
        <v>0</v>
      </c>
      <c r="AR220" s="106">
        <v>0</v>
      </c>
      <c r="AS220" s="106">
        <v>0</v>
      </c>
      <c r="AT220" s="106">
        <v>0</v>
      </c>
      <c r="AU220" s="106">
        <v>0</v>
      </c>
      <c r="AV220" s="106">
        <v>0</v>
      </c>
      <c r="AW220" s="106">
        <v>0</v>
      </c>
      <c r="AX220" s="106">
        <v>0</v>
      </c>
      <c r="AY220" s="106">
        <v>0</v>
      </c>
    </row>
    <row r="221" spans="1:51">
      <c r="A221" s="105"/>
      <c r="B221" s="116">
        <v>13</v>
      </c>
      <c r="C221" s="102"/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0</v>
      </c>
      <c r="L221" s="106">
        <v>0</v>
      </c>
      <c r="M221" s="106">
        <v>0</v>
      </c>
      <c r="N221" s="106">
        <v>0</v>
      </c>
      <c r="O221" s="106">
        <v>0</v>
      </c>
      <c r="P221" s="106">
        <v>0</v>
      </c>
      <c r="Q221" s="106">
        <v>0</v>
      </c>
      <c r="R221" s="106">
        <v>0</v>
      </c>
      <c r="S221" s="106">
        <v>0</v>
      </c>
      <c r="T221" s="106">
        <v>0</v>
      </c>
      <c r="U221" s="106">
        <v>0</v>
      </c>
      <c r="V221" s="106">
        <v>0</v>
      </c>
      <c r="W221" s="106">
        <v>0</v>
      </c>
      <c r="X221" s="106">
        <v>0</v>
      </c>
      <c r="Y221" s="106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6">
        <v>0</v>
      </c>
      <c r="AL221" s="106">
        <v>0</v>
      </c>
      <c r="AM221" s="106">
        <v>0</v>
      </c>
      <c r="AN221" s="106">
        <v>0</v>
      </c>
      <c r="AO221" s="106">
        <v>0</v>
      </c>
      <c r="AP221" s="106">
        <v>0</v>
      </c>
      <c r="AQ221" s="106">
        <v>0</v>
      </c>
      <c r="AR221" s="106">
        <v>0</v>
      </c>
      <c r="AS221" s="106">
        <v>0</v>
      </c>
      <c r="AT221" s="106">
        <v>0</v>
      </c>
      <c r="AU221" s="106">
        <v>0</v>
      </c>
      <c r="AV221" s="106">
        <v>0</v>
      </c>
      <c r="AW221" s="106">
        <v>0</v>
      </c>
      <c r="AX221" s="106">
        <v>0</v>
      </c>
      <c r="AY221" s="106">
        <v>0</v>
      </c>
    </row>
    <row r="222" spans="1:51">
      <c r="A222" s="105"/>
      <c r="B222" s="116">
        <v>14</v>
      </c>
      <c r="C222" s="102"/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0</v>
      </c>
      <c r="L222" s="106">
        <v>0</v>
      </c>
      <c r="M222" s="106">
        <v>0</v>
      </c>
      <c r="N222" s="106">
        <v>0</v>
      </c>
      <c r="O222" s="106">
        <v>0</v>
      </c>
      <c r="P222" s="106">
        <v>0</v>
      </c>
      <c r="Q222" s="106">
        <v>0</v>
      </c>
      <c r="R222" s="106">
        <v>0</v>
      </c>
      <c r="S222" s="106">
        <v>0</v>
      </c>
      <c r="T222" s="106">
        <v>0</v>
      </c>
      <c r="U222" s="106">
        <v>0</v>
      </c>
      <c r="V222" s="106">
        <v>0</v>
      </c>
      <c r="W222" s="106">
        <v>0</v>
      </c>
      <c r="X222" s="106">
        <v>0</v>
      </c>
      <c r="Y222" s="106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6">
        <v>0</v>
      </c>
      <c r="AL222" s="106">
        <v>0</v>
      </c>
      <c r="AM222" s="106">
        <v>0</v>
      </c>
      <c r="AN222" s="106">
        <v>0</v>
      </c>
      <c r="AO222" s="106">
        <v>0</v>
      </c>
      <c r="AP222" s="106">
        <v>0</v>
      </c>
      <c r="AQ222" s="106">
        <v>0</v>
      </c>
      <c r="AR222" s="106">
        <v>0</v>
      </c>
      <c r="AS222" s="106">
        <v>0</v>
      </c>
      <c r="AT222" s="106">
        <v>0</v>
      </c>
      <c r="AU222" s="106">
        <v>0</v>
      </c>
      <c r="AV222" s="106">
        <v>0</v>
      </c>
      <c r="AW222" s="106">
        <v>0</v>
      </c>
      <c r="AX222" s="106">
        <v>0</v>
      </c>
      <c r="AY222" s="106">
        <v>0</v>
      </c>
    </row>
    <row r="223" spans="1:51">
      <c r="A223" s="105"/>
      <c r="B223" s="116">
        <v>15</v>
      </c>
      <c r="C223" s="102"/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0</v>
      </c>
      <c r="L223" s="106">
        <v>0</v>
      </c>
      <c r="M223" s="106">
        <v>0</v>
      </c>
      <c r="N223" s="106">
        <v>0</v>
      </c>
      <c r="O223" s="106">
        <v>0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0</v>
      </c>
      <c r="V223" s="106">
        <v>0</v>
      </c>
      <c r="W223" s="106">
        <v>0</v>
      </c>
      <c r="X223" s="106">
        <v>0</v>
      </c>
      <c r="Y223" s="106">
        <v>0</v>
      </c>
      <c r="Z223" s="106">
        <v>0</v>
      </c>
      <c r="AA223" s="106">
        <v>0</v>
      </c>
      <c r="AB223" s="106">
        <v>0</v>
      </c>
      <c r="AC223" s="106">
        <v>0</v>
      </c>
      <c r="AD223" s="106">
        <v>0</v>
      </c>
      <c r="AE223" s="106">
        <v>0</v>
      </c>
      <c r="AF223" s="106">
        <v>0</v>
      </c>
      <c r="AG223" s="106">
        <v>0</v>
      </c>
      <c r="AH223" s="106">
        <v>0</v>
      </c>
      <c r="AI223" s="106">
        <v>0</v>
      </c>
      <c r="AJ223" s="106">
        <v>0</v>
      </c>
      <c r="AK223" s="106">
        <v>0</v>
      </c>
      <c r="AL223" s="106">
        <v>0</v>
      </c>
      <c r="AM223" s="106">
        <v>0</v>
      </c>
      <c r="AN223" s="106">
        <v>0</v>
      </c>
      <c r="AO223" s="106">
        <v>0</v>
      </c>
      <c r="AP223" s="106">
        <v>0</v>
      </c>
      <c r="AQ223" s="106">
        <v>0</v>
      </c>
      <c r="AR223" s="106">
        <v>0</v>
      </c>
      <c r="AS223" s="106">
        <v>0</v>
      </c>
      <c r="AT223" s="106">
        <v>0</v>
      </c>
      <c r="AU223" s="106">
        <v>0</v>
      </c>
      <c r="AV223" s="106">
        <v>0</v>
      </c>
      <c r="AW223" s="106">
        <v>0</v>
      </c>
      <c r="AX223" s="106">
        <v>0</v>
      </c>
      <c r="AY223" s="106">
        <v>0</v>
      </c>
    </row>
    <row r="224" spans="1:51">
      <c r="A224" s="105"/>
      <c r="B224" s="116">
        <v>16</v>
      </c>
      <c r="C224" s="102"/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0</v>
      </c>
      <c r="N224" s="106">
        <v>0</v>
      </c>
      <c r="O224" s="106">
        <v>0</v>
      </c>
      <c r="P224" s="106">
        <v>0</v>
      </c>
      <c r="Q224" s="106">
        <v>0</v>
      </c>
      <c r="R224" s="106">
        <v>0</v>
      </c>
      <c r="S224" s="106">
        <v>0</v>
      </c>
      <c r="T224" s="106">
        <v>0</v>
      </c>
      <c r="U224" s="106">
        <v>0</v>
      </c>
      <c r="V224" s="106">
        <v>0</v>
      </c>
      <c r="W224" s="106">
        <v>0</v>
      </c>
      <c r="X224" s="106">
        <v>0</v>
      </c>
      <c r="Y224" s="106">
        <v>0</v>
      </c>
      <c r="Z224" s="106">
        <v>0</v>
      </c>
      <c r="AA224" s="106">
        <v>0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0</v>
      </c>
      <c r="AK224" s="106">
        <v>0</v>
      </c>
      <c r="AL224" s="106">
        <v>0</v>
      </c>
      <c r="AM224" s="106">
        <v>0</v>
      </c>
      <c r="AN224" s="106">
        <v>0</v>
      </c>
      <c r="AO224" s="106">
        <v>0</v>
      </c>
      <c r="AP224" s="106">
        <v>0</v>
      </c>
      <c r="AQ224" s="106">
        <v>0</v>
      </c>
      <c r="AR224" s="106">
        <v>0</v>
      </c>
      <c r="AS224" s="106">
        <v>0</v>
      </c>
      <c r="AT224" s="106">
        <v>0</v>
      </c>
      <c r="AU224" s="106">
        <v>0</v>
      </c>
      <c r="AV224" s="106">
        <v>0</v>
      </c>
      <c r="AW224" s="106">
        <v>0</v>
      </c>
      <c r="AX224" s="106">
        <v>0</v>
      </c>
      <c r="AY224" s="106">
        <v>0</v>
      </c>
    </row>
    <row r="225" spans="1:51">
      <c r="A225" s="105"/>
      <c r="B225" s="116">
        <v>17</v>
      </c>
      <c r="C225" s="102"/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0</v>
      </c>
      <c r="L225" s="106">
        <v>0</v>
      </c>
      <c r="M225" s="106">
        <v>0</v>
      </c>
      <c r="N225" s="106">
        <v>0</v>
      </c>
      <c r="O225" s="106">
        <v>0</v>
      </c>
      <c r="P225" s="106">
        <v>0</v>
      </c>
      <c r="Q225" s="106">
        <v>0</v>
      </c>
      <c r="R225" s="106">
        <v>0</v>
      </c>
      <c r="S225" s="106">
        <v>0</v>
      </c>
      <c r="T225" s="106">
        <v>0</v>
      </c>
      <c r="U225" s="106">
        <v>0</v>
      </c>
      <c r="V225" s="106">
        <v>0</v>
      </c>
      <c r="W225" s="106">
        <v>0</v>
      </c>
      <c r="X225" s="106">
        <v>0</v>
      </c>
      <c r="Y225" s="106">
        <v>0</v>
      </c>
      <c r="Z225" s="106">
        <v>0</v>
      </c>
      <c r="AA225" s="106">
        <v>0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6">
        <v>0</v>
      </c>
      <c r="AL225" s="106">
        <v>0</v>
      </c>
      <c r="AM225" s="106">
        <v>0</v>
      </c>
      <c r="AN225" s="106">
        <v>0</v>
      </c>
      <c r="AO225" s="106">
        <v>0</v>
      </c>
      <c r="AP225" s="106">
        <v>0</v>
      </c>
      <c r="AQ225" s="106">
        <v>0</v>
      </c>
      <c r="AR225" s="106">
        <v>0</v>
      </c>
      <c r="AS225" s="106">
        <v>0</v>
      </c>
      <c r="AT225" s="106">
        <v>0</v>
      </c>
      <c r="AU225" s="106">
        <v>0</v>
      </c>
      <c r="AV225" s="106">
        <v>0</v>
      </c>
      <c r="AW225" s="106">
        <v>0</v>
      </c>
      <c r="AX225" s="106">
        <v>0</v>
      </c>
      <c r="AY225" s="106">
        <v>0</v>
      </c>
    </row>
    <row r="226" spans="1:51">
      <c r="A226" s="105"/>
      <c r="B226" s="116">
        <v>18</v>
      </c>
      <c r="C226" s="102"/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0</v>
      </c>
      <c r="L226" s="106">
        <v>0</v>
      </c>
      <c r="M226" s="106">
        <v>0</v>
      </c>
      <c r="N226" s="106">
        <v>0</v>
      </c>
      <c r="O226" s="106">
        <v>0</v>
      </c>
      <c r="P226" s="106">
        <v>0</v>
      </c>
      <c r="Q226" s="106">
        <v>0</v>
      </c>
      <c r="R226" s="106">
        <v>0</v>
      </c>
      <c r="S226" s="106">
        <v>0</v>
      </c>
      <c r="T226" s="106">
        <v>0</v>
      </c>
      <c r="U226" s="106">
        <v>0</v>
      </c>
      <c r="V226" s="106">
        <v>0</v>
      </c>
      <c r="W226" s="106">
        <v>0</v>
      </c>
      <c r="X226" s="106">
        <v>0</v>
      </c>
      <c r="Y226" s="106">
        <v>0</v>
      </c>
      <c r="Z226" s="106">
        <v>0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6">
        <v>0</v>
      </c>
      <c r="AL226" s="106">
        <v>0</v>
      </c>
      <c r="AM226" s="106">
        <v>0</v>
      </c>
      <c r="AN226" s="106">
        <v>0</v>
      </c>
      <c r="AO226" s="106">
        <v>0</v>
      </c>
      <c r="AP226" s="106">
        <v>0</v>
      </c>
      <c r="AQ226" s="106">
        <v>0</v>
      </c>
      <c r="AR226" s="106">
        <v>0</v>
      </c>
      <c r="AS226" s="106">
        <v>0</v>
      </c>
      <c r="AT226" s="106">
        <v>0</v>
      </c>
      <c r="AU226" s="106">
        <v>0</v>
      </c>
      <c r="AV226" s="106">
        <v>0</v>
      </c>
      <c r="AW226" s="106">
        <v>0</v>
      </c>
      <c r="AX226" s="106">
        <v>0</v>
      </c>
      <c r="AY226" s="106">
        <v>0</v>
      </c>
    </row>
    <row r="227" spans="1:51">
      <c r="A227" s="105"/>
      <c r="B227" s="116">
        <v>19</v>
      </c>
      <c r="C227" s="102"/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0</v>
      </c>
      <c r="L227" s="106">
        <v>0</v>
      </c>
      <c r="M227" s="106">
        <v>0</v>
      </c>
      <c r="N227" s="106">
        <v>0</v>
      </c>
      <c r="O227" s="106">
        <v>0</v>
      </c>
      <c r="P227" s="106">
        <v>0</v>
      </c>
      <c r="Q227" s="106">
        <v>0</v>
      </c>
      <c r="R227" s="106">
        <v>0</v>
      </c>
      <c r="S227" s="106">
        <v>0</v>
      </c>
      <c r="T227" s="106">
        <v>0</v>
      </c>
      <c r="U227" s="106">
        <v>0</v>
      </c>
      <c r="V227" s="106">
        <v>0</v>
      </c>
      <c r="W227" s="106">
        <v>0</v>
      </c>
      <c r="X227" s="106">
        <v>0</v>
      </c>
      <c r="Y227" s="106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6">
        <v>0</v>
      </c>
      <c r="AL227" s="106">
        <v>0</v>
      </c>
      <c r="AM227" s="106">
        <v>0</v>
      </c>
      <c r="AN227" s="106">
        <v>0</v>
      </c>
      <c r="AO227" s="106">
        <v>0</v>
      </c>
      <c r="AP227" s="106">
        <v>0</v>
      </c>
      <c r="AQ227" s="106">
        <v>0</v>
      </c>
      <c r="AR227" s="106">
        <v>0</v>
      </c>
      <c r="AS227" s="106">
        <v>0</v>
      </c>
      <c r="AT227" s="106">
        <v>0</v>
      </c>
      <c r="AU227" s="106">
        <v>0</v>
      </c>
      <c r="AV227" s="106">
        <v>0</v>
      </c>
      <c r="AW227" s="106">
        <v>0</v>
      </c>
      <c r="AX227" s="106">
        <v>0</v>
      </c>
      <c r="AY227" s="106">
        <v>0</v>
      </c>
    </row>
    <row r="228" spans="1:51">
      <c r="A228" s="105"/>
      <c r="B228" s="116">
        <v>20</v>
      </c>
      <c r="C228" s="102"/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0</v>
      </c>
      <c r="L228" s="106">
        <v>0</v>
      </c>
      <c r="M228" s="106">
        <v>0</v>
      </c>
      <c r="N228" s="106">
        <v>0</v>
      </c>
      <c r="O228" s="106">
        <v>0</v>
      </c>
      <c r="P228" s="106">
        <v>0</v>
      </c>
      <c r="Q228" s="106">
        <v>0</v>
      </c>
      <c r="R228" s="106">
        <v>0</v>
      </c>
      <c r="S228" s="106">
        <v>0</v>
      </c>
      <c r="T228" s="106">
        <v>0</v>
      </c>
      <c r="U228" s="106">
        <v>0</v>
      </c>
      <c r="V228" s="106">
        <v>0</v>
      </c>
      <c r="W228" s="106">
        <v>0</v>
      </c>
      <c r="X228" s="106">
        <v>0</v>
      </c>
      <c r="Y228" s="106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6">
        <v>0</v>
      </c>
      <c r="AL228" s="106">
        <v>0</v>
      </c>
      <c r="AM228" s="106">
        <v>0</v>
      </c>
      <c r="AN228" s="106">
        <v>0</v>
      </c>
      <c r="AO228" s="106">
        <v>0</v>
      </c>
      <c r="AP228" s="106">
        <v>0</v>
      </c>
      <c r="AQ228" s="106">
        <v>0</v>
      </c>
      <c r="AR228" s="106">
        <v>0</v>
      </c>
      <c r="AS228" s="106">
        <v>0</v>
      </c>
      <c r="AT228" s="106">
        <v>0</v>
      </c>
      <c r="AU228" s="106">
        <v>0</v>
      </c>
      <c r="AV228" s="106">
        <v>0</v>
      </c>
      <c r="AW228" s="106">
        <v>0</v>
      </c>
      <c r="AX228" s="106">
        <v>0</v>
      </c>
      <c r="AY228" s="106">
        <v>0</v>
      </c>
    </row>
    <row r="229" spans="1:51">
      <c r="A229" s="105"/>
      <c r="B229" s="116">
        <v>21</v>
      </c>
      <c r="C229" s="102"/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0</v>
      </c>
      <c r="L229" s="106">
        <v>0</v>
      </c>
      <c r="M229" s="106">
        <v>0</v>
      </c>
      <c r="N229" s="106">
        <v>0</v>
      </c>
      <c r="O229" s="106">
        <v>0</v>
      </c>
      <c r="P229" s="106">
        <v>0</v>
      </c>
      <c r="Q229" s="106">
        <v>0</v>
      </c>
      <c r="R229" s="106">
        <v>0</v>
      </c>
      <c r="S229" s="106">
        <v>0</v>
      </c>
      <c r="T229" s="106">
        <v>0</v>
      </c>
      <c r="U229" s="106">
        <v>0</v>
      </c>
      <c r="V229" s="106">
        <v>0</v>
      </c>
      <c r="W229" s="106">
        <v>0</v>
      </c>
      <c r="X229" s="106">
        <v>0</v>
      </c>
      <c r="Y229" s="106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6">
        <v>0</v>
      </c>
      <c r="AL229" s="106">
        <v>0</v>
      </c>
      <c r="AM229" s="106">
        <v>0</v>
      </c>
      <c r="AN229" s="106">
        <v>0</v>
      </c>
      <c r="AO229" s="106">
        <v>0</v>
      </c>
      <c r="AP229" s="106">
        <v>0</v>
      </c>
      <c r="AQ229" s="106">
        <v>0</v>
      </c>
      <c r="AR229" s="106">
        <v>0</v>
      </c>
      <c r="AS229" s="106">
        <v>0</v>
      </c>
      <c r="AT229" s="106">
        <v>0</v>
      </c>
      <c r="AU229" s="106">
        <v>0</v>
      </c>
      <c r="AV229" s="106">
        <v>0</v>
      </c>
      <c r="AW229" s="106">
        <v>0</v>
      </c>
      <c r="AX229" s="106">
        <v>0</v>
      </c>
      <c r="AY229" s="106">
        <v>0</v>
      </c>
    </row>
    <row r="230" spans="1:51">
      <c r="A230" s="105"/>
      <c r="B230" s="116">
        <v>22</v>
      </c>
      <c r="C230" s="102"/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0</v>
      </c>
      <c r="L230" s="106">
        <v>0</v>
      </c>
      <c r="M230" s="106">
        <v>0</v>
      </c>
      <c r="N230" s="106">
        <v>0</v>
      </c>
      <c r="O230" s="106">
        <v>0</v>
      </c>
      <c r="P230" s="106">
        <v>0</v>
      </c>
      <c r="Q230" s="106">
        <v>0</v>
      </c>
      <c r="R230" s="106">
        <v>0</v>
      </c>
      <c r="S230" s="106">
        <v>0</v>
      </c>
      <c r="T230" s="106">
        <v>0</v>
      </c>
      <c r="U230" s="106">
        <v>0</v>
      </c>
      <c r="V230" s="106">
        <v>0</v>
      </c>
      <c r="W230" s="106">
        <v>0</v>
      </c>
      <c r="X230" s="106">
        <v>0</v>
      </c>
      <c r="Y230" s="106">
        <v>0</v>
      </c>
      <c r="Z230" s="106">
        <v>0</v>
      </c>
      <c r="AA230" s="106">
        <v>0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6">
        <v>0</v>
      </c>
      <c r="AL230" s="106">
        <v>0</v>
      </c>
      <c r="AM230" s="106">
        <v>0</v>
      </c>
      <c r="AN230" s="106">
        <v>0</v>
      </c>
      <c r="AO230" s="106">
        <v>0</v>
      </c>
      <c r="AP230" s="106">
        <v>0</v>
      </c>
      <c r="AQ230" s="106">
        <v>0</v>
      </c>
      <c r="AR230" s="106">
        <v>0</v>
      </c>
      <c r="AS230" s="106">
        <v>0</v>
      </c>
      <c r="AT230" s="106">
        <v>0</v>
      </c>
      <c r="AU230" s="106">
        <v>0</v>
      </c>
      <c r="AV230" s="106">
        <v>0</v>
      </c>
      <c r="AW230" s="106">
        <v>0</v>
      </c>
      <c r="AX230" s="106">
        <v>0</v>
      </c>
      <c r="AY230" s="106">
        <v>0</v>
      </c>
    </row>
    <row r="231" spans="1:51">
      <c r="A231" s="105"/>
      <c r="B231" s="116">
        <v>23</v>
      </c>
      <c r="C231" s="102"/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6">
        <v>0</v>
      </c>
      <c r="M231" s="106">
        <v>0</v>
      </c>
      <c r="N231" s="106">
        <v>0</v>
      </c>
      <c r="O231" s="106">
        <v>0</v>
      </c>
      <c r="P231" s="106">
        <v>0</v>
      </c>
      <c r="Q231" s="106">
        <v>0</v>
      </c>
      <c r="R231" s="106">
        <v>0</v>
      </c>
      <c r="S231" s="106">
        <v>0</v>
      </c>
      <c r="T231" s="106">
        <v>0</v>
      </c>
      <c r="U231" s="106">
        <v>0</v>
      </c>
      <c r="V231" s="106">
        <v>0</v>
      </c>
      <c r="W231" s="106">
        <v>0</v>
      </c>
      <c r="X231" s="106">
        <v>0</v>
      </c>
      <c r="Y231" s="106">
        <v>0</v>
      </c>
      <c r="Z231" s="106">
        <v>0</v>
      </c>
      <c r="AA231" s="106">
        <v>0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6">
        <v>0</v>
      </c>
      <c r="AL231" s="106">
        <v>0</v>
      </c>
      <c r="AM231" s="106">
        <v>0</v>
      </c>
      <c r="AN231" s="106">
        <v>0</v>
      </c>
      <c r="AO231" s="106">
        <v>0</v>
      </c>
      <c r="AP231" s="106">
        <v>0</v>
      </c>
      <c r="AQ231" s="106">
        <v>0</v>
      </c>
      <c r="AR231" s="106">
        <v>0</v>
      </c>
      <c r="AS231" s="106">
        <v>0</v>
      </c>
      <c r="AT231" s="106">
        <v>0</v>
      </c>
      <c r="AU231" s="106">
        <v>0</v>
      </c>
      <c r="AV231" s="106">
        <v>0</v>
      </c>
      <c r="AW231" s="106">
        <v>0</v>
      </c>
      <c r="AX231" s="106">
        <v>0</v>
      </c>
      <c r="AY231" s="106">
        <v>0</v>
      </c>
    </row>
    <row r="232" spans="1:51">
      <c r="A232" s="105"/>
      <c r="B232" s="116">
        <v>24</v>
      </c>
      <c r="C232" s="102"/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0</v>
      </c>
      <c r="L232" s="106">
        <v>0</v>
      </c>
      <c r="M232" s="106">
        <v>0</v>
      </c>
      <c r="N232" s="106">
        <v>0</v>
      </c>
      <c r="O232" s="106">
        <v>0</v>
      </c>
      <c r="P232" s="106">
        <v>0</v>
      </c>
      <c r="Q232" s="106">
        <v>0</v>
      </c>
      <c r="R232" s="106">
        <v>0</v>
      </c>
      <c r="S232" s="106">
        <v>0</v>
      </c>
      <c r="T232" s="106">
        <v>0</v>
      </c>
      <c r="U232" s="106">
        <v>0</v>
      </c>
      <c r="V232" s="106">
        <v>0</v>
      </c>
      <c r="W232" s="106">
        <v>0</v>
      </c>
      <c r="X232" s="106">
        <v>0</v>
      </c>
      <c r="Y232" s="106">
        <v>0</v>
      </c>
      <c r="Z232" s="106">
        <v>0</v>
      </c>
      <c r="AA232" s="106">
        <v>0</v>
      </c>
      <c r="AB232" s="106">
        <v>0</v>
      </c>
      <c r="AC232" s="106">
        <v>0</v>
      </c>
      <c r="AD232" s="106">
        <v>0</v>
      </c>
      <c r="AE232" s="106">
        <v>0</v>
      </c>
      <c r="AF232" s="106">
        <v>0</v>
      </c>
      <c r="AG232" s="106">
        <v>0</v>
      </c>
      <c r="AH232" s="106">
        <v>0</v>
      </c>
      <c r="AI232" s="106">
        <v>0</v>
      </c>
      <c r="AJ232" s="106">
        <v>0</v>
      </c>
      <c r="AK232" s="106">
        <v>0</v>
      </c>
      <c r="AL232" s="106">
        <v>0</v>
      </c>
      <c r="AM232" s="106">
        <v>0</v>
      </c>
      <c r="AN232" s="106">
        <v>0</v>
      </c>
      <c r="AO232" s="106">
        <v>0</v>
      </c>
      <c r="AP232" s="106">
        <v>0</v>
      </c>
      <c r="AQ232" s="106">
        <v>0</v>
      </c>
      <c r="AR232" s="106">
        <v>0</v>
      </c>
      <c r="AS232" s="106">
        <v>0</v>
      </c>
      <c r="AT232" s="106">
        <v>0</v>
      </c>
      <c r="AU232" s="106">
        <v>0</v>
      </c>
      <c r="AV232" s="106">
        <v>0</v>
      </c>
      <c r="AW232" s="106">
        <v>0</v>
      </c>
      <c r="AX232" s="106">
        <v>0</v>
      </c>
      <c r="AY232" s="106">
        <v>0</v>
      </c>
    </row>
    <row r="233" spans="1:51">
      <c r="A233" s="105"/>
      <c r="B233" s="123">
        <v>25</v>
      </c>
      <c r="C233" s="102"/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>
        <v>0</v>
      </c>
      <c r="S233" s="106">
        <v>0</v>
      </c>
      <c r="T233" s="106">
        <v>0</v>
      </c>
      <c r="U233" s="106">
        <v>0</v>
      </c>
      <c r="V233" s="106">
        <v>0</v>
      </c>
      <c r="W233" s="106">
        <v>0</v>
      </c>
      <c r="X233" s="106">
        <v>0</v>
      </c>
      <c r="Y233" s="106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0</v>
      </c>
      <c r="AK233" s="106">
        <v>0</v>
      </c>
      <c r="AL233" s="106">
        <v>0</v>
      </c>
      <c r="AM233" s="106">
        <v>0</v>
      </c>
      <c r="AN233" s="106">
        <v>0</v>
      </c>
      <c r="AO233" s="106">
        <v>0</v>
      </c>
      <c r="AP233" s="106">
        <v>0</v>
      </c>
      <c r="AQ233" s="106">
        <v>0</v>
      </c>
      <c r="AR233" s="106">
        <v>0</v>
      </c>
      <c r="AS233" s="106">
        <v>0</v>
      </c>
      <c r="AT233" s="106">
        <v>0</v>
      </c>
      <c r="AU233" s="106">
        <v>0</v>
      </c>
      <c r="AV233" s="106">
        <v>0</v>
      </c>
      <c r="AW233" s="106">
        <v>0</v>
      </c>
      <c r="AX233" s="106">
        <v>0</v>
      </c>
      <c r="AY233" s="106">
        <v>0</v>
      </c>
    </row>
    <row r="234" spans="1:51">
      <c r="A234" s="105"/>
      <c r="B234" s="123">
        <v>26</v>
      </c>
      <c r="C234" s="102"/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0</v>
      </c>
      <c r="L234" s="106">
        <v>0</v>
      </c>
      <c r="M234" s="106">
        <v>0</v>
      </c>
      <c r="N234" s="106">
        <v>0</v>
      </c>
      <c r="O234" s="106">
        <v>0</v>
      </c>
      <c r="P234" s="106">
        <v>0</v>
      </c>
      <c r="Q234" s="106">
        <v>0</v>
      </c>
      <c r="R234" s="106">
        <v>0</v>
      </c>
      <c r="S234" s="106">
        <v>0</v>
      </c>
      <c r="T234" s="106">
        <v>0</v>
      </c>
      <c r="U234" s="106">
        <v>0</v>
      </c>
      <c r="V234" s="106">
        <v>0</v>
      </c>
      <c r="W234" s="106">
        <v>0</v>
      </c>
      <c r="X234" s="106">
        <v>0</v>
      </c>
      <c r="Y234" s="106">
        <v>0</v>
      </c>
      <c r="Z234" s="106">
        <v>0</v>
      </c>
      <c r="AA234" s="106">
        <v>0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6">
        <v>0</v>
      </c>
      <c r="AL234" s="106">
        <v>0</v>
      </c>
      <c r="AM234" s="106">
        <v>0</v>
      </c>
      <c r="AN234" s="106">
        <v>0</v>
      </c>
      <c r="AO234" s="106">
        <v>0</v>
      </c>
      <c r="AP234" s="106">
        <v>0</v>
      </c>
      <c r="AQ234" s="106">
        <v>0</v>
      </c>
      <c r="AR234" s="106">
        <v>0</v>
      </c>
      <c r="AS234" s="106">
        <v>0</v>
      </c>
      <c r="AT234" s="106">
        <v>0</v>
      </c>
      <c r="AU234" s="106">
        <v>0</v>
      </c>
      <c r="AV234" s="106">
        <v>0</v>
      </c>
      <c r="AW234" s="106">
        <v>0</v>
      </c>
      <c r="AX234" s="106">
        <v>0</v>
      </c>
      <c r="AY234" s="106">
        <v>0</v>
      </c>
    </row>
    <row r="235" spans="1:51">
      <c r="A235" s="105"/>
      <c r="B235" s="123">
        <v>27</v>
      </c>
      <c r="C235" s="102"/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6">
        <v>0</v>
      </c>
      <c r="M235" s="106">
        <v>0</v>
      </c>
      <c r="N235" s="106">
        <v>0</v>
      </c>
      <c r="O235" s="106">
        <v>0</v>
      </c>
      <c r="P235" s="106">
        <v>0</v>
      </c>
      <c r="Q235" s="106">
        <v>0</v>
      </c>
      <c r="R235" s="106">
        <v>0</v>
      </c>
      <c r="S235" s="106">
        <v>0</v>
      </c>
      <c r="T235" s="106">
        <v>0</v>
      </c>
      <c r="U235" s="106">
        <v>0</v>
      </c>
      <c r="V235" s="106">
        <v>0</v>
      </c>
      <c r="W235" s="106">
        <v>0</v>
      </c>
      <c r="X235" s="106">
        <v>0</v>
      </c>
      <c r="Y235" s="106">
        <v>0</v>
      </c>
      <c r="Z235" s="106">
        <v>0</v>
      </c>
      <c r="AA235" s="106">
        <v>0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6">
        <v>0</v>
      </c>
      <c r="AL235" s="106">
        <v>0</v>
      </c>
      <c r="AM235" s="106">
        <v>0</v>
      </c>
      <c r="AN235" s="106">
        <v>0</v>
      </c>
      <c r="AO235" s="106">
        <v>0</v>
      </c>
      <c r="AP235" s="106">
        <v>0</v>
      </c>
      <c r="AQ235" s="106">
        <v>0</v>
      </c>
      <c r="AR235" s="106">
        <v>0</v>
      </c>
      <c r="AS235" s="106">
        <v>0</v>
      </c>
      <c r="AT235" s="106">
        <v>0</v>
      </c>
      <c r="AU235" s="106">
        <v>0</v>
      </c>
      <c r="AV235" s="106">
        <v>0</v>
      </c>
      <c r="AW235" s="106">
        <v>0</v>
      </c>
      <c r="AX235" s="106">
        <v>0</v>
      </c>
      <c r="AY235" s="106">
        <v>0</v>
      </c>
    </row>
    <row r="236" spans="1:51">
      <c r="A236" s="105"/>
      <c r="B236" s="123">
        <v>28</v>
      </c>
      <c r="C236" s="102"/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0</v>
      </c>
      <c r="L236" s="106">
        <v>0</v>
      </c>
      <c r="M236" s="106">
        <v>0</v>
      </c>
      <c r="N236" s="106">
        <v>0</v>
      </c>
      <c r="O236" s="106">
        <v>0</v>
      </c>
      <c r="P236" s="106">
        <v>0</v>
      </c>
      <c r="Q236" s="106">
        <v>0</v>
      </c>
      <c r="R236" s="106">
        <v>0</v>
      </c>
      <c r="S236" s="106">
        <v>0</v>
      </c>
      <c r="T236" s="106">
        <v>0</v>
      </c>
      <c r="U236" s="106">
        <v>0</v>
      </c>
      <c r="V236" s="106">
        <v>0</v>
      </c>
      <c r="W236" s="106">
        <v>0</v>
      </c>
      <c r="X236" s="106">
        <v>0</v>
      </c>
      <c r="Y236" s="106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6">
        <v>0</v>
      </c>
      <c r="AL236" s="106">
        <v>0</v>
      </c>
      <c r="AM236" s="106">
        <v>0</v>
      </c>
      <c r="AN236" s="106">
        <v>0</v>
      </c>
      <c r="AO236" s="106">
        <v>0</v>
      </c>
      <c r="AP236" s="106">
        <v>0</v>
      </c>
      <c r="AQ236" s="106">
        <v>0</v>
      </c>
      <c r="AR236" s="106">
        <v>0</v>
      </c>
      <c r="AS236" s="106">
        <v>0</v>
      </c>
      <c r="AT236" s="106">
        <v>0</v>
      </c>
      <c r="AU236" s="106">
        <v>0</v>
      </c>
      <c r="AV236" s="106">
        <v>0</v>
      </c>
      <c r="AW236" s="106">
        <v>0</v>
      </c>
      <c r="AX236" s="106">
        <v>0</v>
      </c>
      <c r="AY236" s="106">
        <v>0</v>
      </c>
    </row>
    <row r="237" spans="1:51">
      <c r="A237" s="105"/>
      <c r="B237" s="123">
        <v>29</v>
      </c>
      <c r="C237" s="102"/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0</v>
      </c>
      <c r="N237" s="106">
        <v>0</v>
      </c>
      <c r="O237" s="106">
        <v>0</v>
      </c>
      <c r="P237" s="106">
        <v>0</v>
      </c>
      <c r="Q237" s="106">
        <v>0</v>
      </c>
      <c r="R237" s="106">
        <v>0</v>
      </c>
      <c r="S237" s="106">
        <v>0</v>
      </c>
      <c r="T237" s="106">
        <v>0</v>
      </c>
      <c r="U237" s="106">
        <v>0</v>
      </c>
      <c r="V237" s="106">
        <v>0</v>
      </c>
      <c r="W237" s="106">
        <v>0</v>
      </c>
      <c r="X237" s="106">
        <v>0</v>
      </c>
      <c r="Y237" s="106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6">
        <v>0</v>
      </c>
      <c r="AL237" s="106">
        <v>0</v>
      </c>
      <c r="AM237" s="106">
        <v>0</v>
      </c>
      <c r="AN237" s="106">
        <v>0</v>
      </c>
      <c r="AO237" s="106">
        <v>0</v>
      </c>
      <c r="AP237" s="106">
        <v>0</v>
      </c>
      <c r="AQ237" s="106">
        <v>0</v>
      </c>
      <c r="AR237" s="106">
        <v>0</v>
      </c>
      <c r="AS237" s="106">
        <v>0</v>
      </c>
      <c r="AT237" s="106">
        <v>0</v>
      </c>
      <c r="AU237" s="106">
        <v>0</v>
      </c>
      <c r="AV237" s="106">
        <v>0</v>
      </c>
      <c r="AW237" s="106">
        <v>0</v>
      </c>
      <c r="AX237" s="106">
        <v>0</v>
      </c>
      <c r="AY237" s="106">
        <v>0</v>
      </c>
    </row>
    <row r="238" spans="1:51">
      <c r="A238" s="105"/>
      <c r="B238" s="123">
        <v>30</v>
      </c>
      <c r="C238" s="102"/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0</v>
      </c>
      <c r="L238" s="106">
        <v>0</v>
      </c>
      <c r="M238" s="106">
        <v>0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0</v>
      </c>
      <c r="V238" s="106">
        <v>0</v>
      </c>
      <c r="W238" s="106">
        <v>0</v>
      </c>
      <c r="X238" s="106">
        <v>0</v>
      </c>
      <c r="Y238" s="106">
        <v>0</v>
      </c>
      <c r="Z238" s="106">
        <v>0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6">
        <v>0</v>
      </c>
      <c r="AL238" s="106">
        <v>0</v>
      </c>
      <c r="AM238" s="106">
        <v>0</v>
      </c>
      <c r="AN238" s="106">
        <v>0</v>
      </c>
      <c r="AO238" s="106">
        <v>0</v>
      </c>
      <c r="AP238" s="106">
        <v>0</v>
      </c>
      <c r="AQ238" s="106">
        <v>0</v>
      </c>
      <c r="AR238" s="106">
        <v>0</v>
      </c>
      <c r="AS238" s="106">
        <v>0</v>
      </c>
      <c r="AT238" s="106">
        <v>0</v>
      </c>
      <c r="AU238" s="106">
        <v>0</v>
      </c>
      <c r="AV238" s="106">
        <v>0</v>
      </c>
      <c r="AW238" s="106">
        <v>0</v>
      </c>
      <c r="AX238" s="106">
        <v>0</v>
      </c>
      <c r="AY238" s="106">
        <v>0</v>
      </c>
    </row>
    <row r="239" spans="1:51">
      <c r="A239" s="105"/>
      <c r="B239" s="123">
        <v>31</v>
      </c>
      <c r="C239" s="102"/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6">
        <v>0</v>
      </c>
      <c r="M239" s="106">
        <v>0</v>
      </c>
      <c r="N239" s="106">
        <v>0</v>
      </c>
      <c r="O239" s="106">
        <v>0</v>
      </c>
      <c r="P239" s="106">
        <v>0</v>
      </c>
      <c r="Q239" s="106">
        <v>0</v>
      </c>
      <c r="R239" s="106">
        <v>0</v>
      </c>
      <c r="S239" s="106">
        <v>0</v>
      </c>
      <c r="T239" s="106">
        <v>0</v>
      </c>
      <c r="U239" s="106">
        <v>0</v>
      </c>
      <c r="V239" s="106">
        <v>0</v>
      </c>
      <c r="W239" s="106">
        <v>0</v>
      </c>
      <c r="X239" s="106">
        <v>0</v>
      </c>
      <c r="Y239" s="106">
        <v>0</v>
      </c>
      <c r="Z239" s="106">
        <v>0</v>
      </c>
      <c r="AA239" s="106">
        <v>0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6">
        <v>0</v>
      </c>
      <c r="AL239" s="106">
        <v>0</v>
      </c>
      <c r="AM239" s="106">
        <v>0</v>
      </c>
      <c r="AN239" s="106">
        <v>0</v>
      </c>
      <c r="AO239" s="106">
        <v>0</v>
      </c>
      <c r="AP239" s="106">
        <v>0</v>
      </c>
      <c r="AQ239" s="106">
        <v>0</v>
      </c>
      <c r="AR239" s="106">
        <v>0</v>
      </c>
      <c r="AS239" s="106">
        <v>0</v>
      </c>
      <c r="AT239" s="106">
        <v>0</v>
      </c>
      <c r="AU239" s="106">
        <v>0</v>
      </c>
      <c r="AV239" s="106">
        <v>0</v>
      </c>
      <c r="AW239" s="106">
        <v>0</v>
      </c>
      <c r="AX239" s="106">
        <v>0</v>
      </c>
      <c r="AY239" s="106">
        <v>0</v>
      </c>
    </row>
    <row r="240" spans="1:51">
      <c r="A240" s="105"/>
      <c r="B240" s="123">
        <v>32</v>
      </c>
      <c r="C240" s="102"/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0</v>
      </c>
      <c r="L240" s="106">
        <v>0</v>
      </c>
      <c r="M240" s="106">
        <v>0</v>
      </c>
      <c r="N240" s="106">
        <v>0</v>
      </c>
      <c r="O240" s="106">
        <v>0</v>
      </c>
      <c r="P240" s="106">
        <v>0</v>
      </c>
      <c r="Q240" s="106">
        <v>0</v>
      </c>
      <c r="R240" s="106">
        <v>0</v>
      </c>
      <c r="S240" s="106">
        <v>0</v>
      </c>
      <c r="T240" s="106">
        <v>0</v>
      </c>
      <c r="U240" s="106">
        <v>0</v>
      </c>
      <c r="V240" s="106">
        <v>0</v>
      </c>
      <c r="W240" s="106">
        <v>0</v>
      </c>
      <c r="X240" s="106">
        <v>0</v>
      </c>
      <c r="Y240" s="106">
        <v>0</v>
      </c>
      <c r="Z240" s="106">
        <v>0</v>
      </c>
      <c r="AA240" s="106">
        <v>0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6">
        <v>0</v>
      </c>
      <c r="AL240" s="106">
        <v>0</v>
      </c>
      <c r="AM240" s="106">
        <v>0</v>
      </c>
      <c r="AN240" s="106">
        <v>0</v>
      </c>
      <c r="AO240" s="106">
        <v>0</v>
      </c>
      <c r="AP240" s="106">
        <v>0</v>
      </c>
      <c r="AQ240" s="106">
        <v>0</v>
      </c>
      <c r="AR240" s="106">
        <v>0</v>
      </c>
      <c r="AS240" s="106">
        <v>0</v>
      </c>
      <c r="AT240" s="106">
        <v>0</v>
      </c>
      <c r="AU240" s="106">
        <v>0</v>
      </c>
      <c r="AV240" s="106">
        <v>0</v>
      </c>
      <c r="AW240" s="106">
        <v>0</v>
      </c>
      <c r="AX240" s="106">
        <v>0</v>
      </c>
      <c r="AY240" s="106">
        <v>0</v>
      </c>
    </row>
    <row r="241" spans="1:51">
      <c r="A241" s="105"/>
      <c r="B241" s="123">
        <v>33</v>
      </c>
      <c r="C241" s="102"/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>
        <v>0</v>
      </c>
      <c r="S241" s="106">
        <v>0</v>
      </c>
      <c r="T241" s="106">
        <v>0</v>
      </c>
      <c r="U241" s="106">
        <v>0</v>
      </c>
      <c r="V241" s="106">
        <v>0</v>
      </c>
      <c r="W241" s="106">
        <v>0</v>
      </c>
      <c r="X241" s="106">
        <v>0</v>
      </c>
      <c r="Y241" s="106">
        <v>0</v>
      </c>
      <c r="Z241" s="106">
        <v>0</v>
      </c>
      <c r="AA241" s="106">
        <v>0</v>
      </c>
      <c r="AB241" s="106">
        <v>0</v>
      </c>
      <c r="AC241" s="106">
        <v>0</v>
      </c>
      <c r="AD241" s="106">
        <v>0</v>
      </c>
      <c r="AE241" s="106">
        <v>0</v>
      </c>
      <c r="AF241" s="106">
        <v>0</v>
      </c>
      <c r="AG241" s="106">
        <v>0</v>
      </c>
      <c r="AH241" s="106">
        <v>0</v>
      </c>
      <c r="AI241" s="106">
        <v>0</v>
      </c>
      <c r="AJ241" s="106">
        <v>0</v>
      </c>
      <c r="AK241" s="106">
        <v>0</v>
      </c>
      <c r="AL241" s="106">
        <v>0</v>
      </c>
      <c r="AM241" s="106">
        <v>0</v>
      </c>
      <c r="AN241" s="106">
        <v>0</v>
      </c>
      <c r="AO241" s="106">
        <v>0</v>
      </c>
      <c r="AP241" s="106">
        <v>0</v>
      </c>
      <c r="AQ241" s="106">
        <v>0</v>
      </c>
      <c r="AR241" s="106">
        <v>0</v>
      </c>
      <c r="AS241" s="106">
        <v>0</v>
      </c>
      <c r="AT241" s="106">
        <v>0</v>
      </c>
      <c r="AU241" s="106">
        <v>0</v>
      </c>
      <c r="AV241" s="106">
        <v>0</v>
      </c>
      <c r="AW241" s="106">
        <v>0</v>
      </c>
      <c r="AX241" s="106">
        <v>0</v>
      </c>
      <c r="AY241" s="106">
        <v>0</v>
      </c>
    </row>
    <row r="242" spans="1:51">
      <c r="A242" s="105"/>
      <c r="B242" s="123">
        <v>34</v>
      </c>
      <c r="C242" s="102"/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0</v>
      </c>
      <c r="N242" s="106">
        <v>0</v>
      </c>
      <c r="O242" s="106">
        <v>0</v>
      </c>
      <c r="P242" s="106">
        <v>0</v>
      </c>
      <c r="Q242" s="106">
        <v>0</v>
      </c>
      <c r="R242" s="106">
        <v>0</v>
      </c>
      <c r="S242" s="106">
        <v>0</v>
      </c>
      <c r="T242" s="106">
        <v>0</v>
      </c>
      <c r="U242" s="106">
        <v>0</v>
      </c>
      <c r="V242" s="106">
        <v>0</v>
      </c>
      <c r="W242" s="106">
        <v>0</v>
      </c>
      <c r="X242" s="106">
        <v>0</v>
      </c>
      <c r="Y242" s="106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0</v>
      </c>
      <c r="AK242" s="106">
        <v>0</v>
      </c>
      <c r="AL242" s="106">
        <v>0</v>
      </c>
      <c r="AM242" s="106">
        <v>0</v>
      </c>
      <c r="AN242" s="106">
        <v>0</v>
      </c>
      <c r="AO242" s="106">
        <v>0</v>
      </c>
      <c r="AP242" s="106">
        <v>0</v>
      </c>
      <c r="AQ242" s="106">
        <v>0</v>
      </c>
      <c r="AR242" s="106">
        <v>0</v>
      </c>
      <c r="AS242" s="106">
        <v>0</v>
      </c>
      <c r="AT242" s="106">
        <v>0</v>
      </c>
      <c r="AU242" s="106">
        <v>0</v>
      </c>
      <c r="AV242" s="106">
        <v>0</v>
      </c>
      <c r="AW242" s="106">
        <v>0</v>
      </c>
      <c r="AX242" s="106">
        <v>0</v>
      </c>
      <c r="AY242" s="106">
        <v>0</v>
      </c>
    </row>
    <row r="243" spans="1:51">
      <c r="A243" s="105"/>
      <c r="B243" s="123">
        <v>35</v>
      </c>
      <c r="C243" s="102"/>
      <c r="D243" s="106">
        <v>0</v>
      </c>
      <c r="E243" s="106">
        <v>0</v>
      </c>
      <c r="F243" s="106">
        <v>0</v>
      </c>
      <c r="G243" s="106">
        <v>0</v>
      </c>
      <c r="H243" s="106">
        <v>0</v>
      </c>
      <c r="I243" s="106">
        <v>0</v>
      </c>
      <c r="J243" s="106">
        <v>0</v>
      </c>
      <c r="K243" s="106">
        <v>0</v>
      </c>
      <c r="L243" s="106">
        <v>0</v>
      </c>
      <c r="M243" s="106">
        <v>0</v>
      </c>
      <c r="N243" s="106">
        <v>0</v>
      </c>
      <c r="O243" s="106">
        <v>0</v>
      </c>
      <c r="P243" s="106">
        <v>0</v>
      </c>
      <c r="Q243" s="106">
        <v>0</v>
      </c>
      <c r="R243" s="106">
        <v>0</v>
      </c>
      <c r="S243" s="106">
        <v>0</v>
      </c>
      <c r="T243" s="106">
        <v>0</v>
      </c>
      <c r="U243" s="106">
        <v>0</v>
      </c>
      <c r="V243" s="106">
        <v>0</v>
      </c>
      <c r="W243" s="106">
        <v>0</v>
      </c>
      <c r="X243" s="106">
        <v>0</v>
      </c>
      <c r="Y243" s="106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6">
        <v>0</v>
      </c>
      <c r="AL243" s="106">
        <v>0</v>
      </c>
      <c r="AM243" s="106">
        <v>0</v>
      </c>
      <c r="AN243" s="106">
        <v>0</v>
      </c>
      <c r="AO243" s="106">
        <v>0</v>
      </c>
      <c r="AP243" s="106">
        <v>0</v>
      </c>
      <c r="AQ243" s="106">
        <v>0</v>
      </c>
      <c r="AR243" s="106">
        <v>0</v>
      </c>
      <c r="AS243" s="106">
        <v>0</v>
      </c>
      <c r="AT243" s="106">
        <v>0</v>
      </c>
      <c r="AU243" s="106">
        <v>0</v>
      </c>
      <c r="AV243" s="106">
        <v>0</v>
      </c>
      <c r="AW243" s="106">
        <v>0</v>
      </c>
      <c r="AX243" s="106">
        <v>0</v>
      </c>
      <c r="AY243" s="106">
        <v>0</v>
      </c>
    </row>
    <row r="244" spans="1:51">
      <c r="A244" s="105"/>
      <c r="B244" s="123">
        <v>36</v>
      </c>
      <c r="C244" s="102"/>
      <c r="D244" s="106">
        <v>0</v>
      </c>
      <c r="E244" s="106">
        <v>0</v>
      </c>
      <c r="F244" s="106">
        <v>0</v>
      </c>
      <c r="G244" s="106">
        <v>0</v>
      </c>
      <c r="H244" s="106">
        <v>0</v>
      </c>
      <c r="I244" s="106">
        <v>0</v>
      </c>
      <c r="J244" s="106">
        <v>0</v>
      </c>
      <c r="K244" s="106">
        <v>0</v>
      </c>
      <c r="L244" s="106">
        <v>0</v>
      </c>
      <c r="M244" s="106">
        <v>0</v>
      </c>
      <c r="N244" s="106">
        <v>0</v>
      </c>
      <c r="O244" s="106">
        <v>0</v>
      </c>
      <c r="P244" s="106">
        <v>0</v>
      </c>
      <c r="Q244" s="106">
        <v>0</v>
      </c>
      <c r="R244" s="106">
        <v>0</v>
      </c>
      <c r="S244" s="106">
        <v>0</v>
      </c>
      <c r="T244" s="106">
        <v>0</v>
      </c>
      <c r="U244" s="106">
        <v>0</v>
      </c>
      <c r="V244" s="106">
        <v>0</v>
      </c>
      <c r="W244" s="106">
        <v>0</v>
      </c>
      <c r="X244" s="106">
        <v>0</v>
      </c>
      <c r="Y244" s="106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6">
        <v>0</v>
      </c>
      <c r="AL244" s="106">
        <v>0</v>
      </c>
      <c r="AM244" s="106">
        <v>0</v>
      </c>
      <c r="AN244" s="106">
        <v>0</v>
      </c>
      <c r="AO244" s="106">
        <v>0</v>
      </c>
      <c r="AP244" s="106">
        <v>0</v>
      </c>
      <c r="AQ244" s="106">
        <v>0</v>
      </c>
      <c r="AR244" s="106">
        <v>0</v>
      </c>
      <c r="AS244" s="106">
        <v>0</v>
      </c>
      <c r="AT244" s="106">
        <v>0</v>
      </c>
      <c r="AU244" s="106">
        <v>0</v>
      </c>
      <c r="AV244" s="106">
        <v>0</v>
      </c>
      <c r="AW244" s="106">
        <v>0</v>
      </c>
      <c r="AX244" s="106">
        <v>0</v>
      </c>
      <c r="AY244" s="106">
        <v>0</v>
      </c>
    </row>
    <row r="245" spans="1:51">
      <c r="A245" s="105"/>
      <c r="B245" s="126">
        <v>37</v>
      </c>
      <c r="C245" s="102"/>
      <c r="D245" s="106">
        <v>0</v>
      </c>
      <c r="E245" s="106">
        <v>0</v>
      </c>
      <c r="F245" s="106">
        <v>0</v>
      </c>
      <c r="G245" s="106">
        <v>0</v>
      </c>
      <c r="H245" s="106">
        <v>0</v>
      </c>
      <c r="I245" s="106">
        <v>0</v>
      </c>
      <c r="J245" s="106">
        <v>0</v>
      </c>
      <c r="K245" s="106">
        <v>0</v>
      </c>
      <c r="L245" s="106">
        <v>0</v>
      </c>
      <c r="M245" s="106">
        <v>0</v>
      </c>
      <c r="N245" s="106">
        <v>0</v>
      </c>
      <c r="O245" s="106">
        <v>0</v>
      </c>
      <c r="P245" s="106">
        <v>0</v>
      </c>
      <c r="Q245" s="106">
        <v>0</v>
      </c>
      <c r="R245" s="106">
        <v>0</v>
      </c>
      <c r="S245" s="106">
        <v>0</v>
      </c>
      <c r="T245" s="106">
        <v>0</v>
      </c>
      <c r="U245" s="106">
        <v>0</v>
      </c>
      <c r="V245" s="106">
        <v>0</v>
      </c>
      <c r="W245" s="106">
        <v>0</v>
      </c>
      <c r="X245" s="106">
        <v>0</v>
      </c>
      <c r="Y245" s="106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6">
        <v>0</v>
      </c>
      <c r="AL245" s="106">
        <v>0</v>
      </c>
      <c r="AM245" s="106">
        <v>0</v>
      </c>
      <c r="AN245" s="106">
        <v>0</v>
      </c>
      <c r="AO245" s="106">
        <v>0</v>
      </c>
      <c r="AP245" s="106">
        <v>0</v>
      </c>
      <c r="AQ245" s="106">
        <v>0</v>
      </c>
      <c r="AR245" s="106">
        <v>0</v>
      </c>
      <c r="AS245" s="106">
        <v>0</v>
      </c>
      <c r="AT245" s="106">
        <v>0</v>
      </c>
      <c r="AU245" s="106">
        <v>0</v>
      </c>
      <c r="AV245" s="106">
        <v>0</v>
      </c>
      <c r="AW245" s="106">
        <v>0</v>
      </c>
      <c r="AX245" s="106">
        <v>0</v>
      </c>
      <c r="AY245" s="106">
        <v>0</v>
      </c>
    </row>
    <row r="246" spans="1:51">
      <c r="A246" s="105"/>
      <c r="B246" s="126">
        <v>38</v>
      </c>
      <c r="C246" s="102"/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0</v>
      </c>
      <c r="O246" s="106">
        <v>0</v>
      </c>
      <c r="P246" s="106">
        <v>0</v>
      </c>
      <c r="Q246" s="106">
        <v>0</v>
      </c>
      <c r="R246" s="106">
        <v>0</v>
      </c>
      <c r="S246" s="106">
        <v>0</v>
      </c>
      <c r="T246" s="106">
        <v>0</v>
      </c>
      <c r="U246" s="106">
        <v>0</v>
      </c>
      <c r="V246" s="106">
        <v>0</v>
      </c>
      <c r="W246" s="106">
        <v>0</v>
      </c>
      <c r="X246" s="106">
        <v>0</v>
      </c>
      <c r="Y246" s="106">
        <v>0</v>
      </c>
      <c r="Z246" s="106">
        <v>0</v>
      </c>
      <c r="AA246" s="106">
        <v>0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6">
        <v>0</v>
      </c>
      <c r="AL246" s="106">
        <v>0</v>
      </c>
      <c r="AM246" s="106">
        <v>0</v>
      </c>
      <c r="AN246" s="106">
        <v>0</v>
      </c>
      <c r="AO246" s="106">
        <v>0</v>
      </c>
      <c r="AP246" s="106">
        <v>0</v>
      </c>
      <c r="AQ246" s="106">
        <v>0</v>
      </c>
      <c r="AR246" s="106">
        <v>0</v>
      </c>
      <c r="AS246" s="106">
        <v>0</v>
      </c>
      <c r="AT246" s="106">
        <v>0</v>
      </c>
      <c r="AU246" s="106">
        <v>0</v>
      </c>
      <c r="AV246" s="106">
        <v>0</v>
      </c>
      <c r="AW246" s="106">
        <v>0</v>
      </c>
      <c r="AX246" s="106">
        <v>0</v>
      </c>
      <c r="AY246" s="106">
        <v>0</v>
      </c>
    </row>
    <row r="247" spans="1:51">
      <c r="A247" s="105"/>
      <c r="B247" s="126">
        <v>39</v>
      </c>
      <c r="C247" s="102"/>
      <c r="D247" s="106">
        <v>0</v>
      </c>
      <c r="E247" s="106">
        <v>0</v>
      </c>
      <c r="F247" s="106">
        <v>0</v>
      </c>
      <c r="G247" s="106">
        <v>0</v>
      </c>
      <c r="H247" s="106">
        <v>0</v>
      </c>
      <c r="I247" s="106">
        <v>0</v>
      </c>
      <c r="J247" s="106">
        <v>0</v>
      </c>
      <c r="K247" s="106">
        <v>0</v>
      </c>
      <c r="L247" s="106">
        <v>0</v>
      </c>
      <c r="M247" s="106">
        <v>0</v>
      </c>
      <c r="N247" s="106">
        <v>0</v>
      </c>
      <c r="O247" s="106">
        <v>0</v>
      </c>
      <c r="P247" s="106">
        <v>0</v>
      </c>
      <c r="Q247" s="106">
        <v>0</v>
      </c>
      <c r="R247" s="106">
        <v>0</v>
      </c>
      <c r="S247" s="106">
        <v>0</v>
      </c>
      <c r="T247" s="106">
        <v>0</v>
      </c>
      <c r="U247" s="106">
        <v>0</v>
      </c>
      <c r="V247" s="106">
        <v>0</v>
      </c>
      <c r="W247" s="106">
        <v>0</v>
      </c>
      <c r="X247" s="106">
        <v>0</v>
      </c>
      <c r="Y247" s="106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6">
        <v>0</v>
      </c>
      <c r="AL247" s="106">
        <v>0</v>
      </c>
      <c r="AM247" s="106">
        <v>0</v>
      </c>
      <c r="AN247" s="106">
        <v>0</v>
      </c>
      <c r="AO247" s="106">
        <v>0</v>
      </c>
      <c r="AP247" s="106">
        <v>0</v>
      </c>
      <c r="AQ247" s="106">
        <v>0</v>
      </c>
      <c r="AR247" s="106">
        <v>0</v>
      </c>
      <c r="AS247" s="106">
        <v>0</v>
      </c>
      <c r="AT247" s="106">
        <v>0</v>
      </c>
      <c r="AU247" s="106">
        <v>0</v>
      </c>
      <c r="AV247" s="106">
        <v>0</v>
      </c>
      <c r="AW247" s="106">
        <v>0</v>
      </c>
      <c r="AX247" s="106">
        <v>0</v>
      </c>
      <c r="AY247" s="106">
        <v>0</v>
      </c>
    </row>
    <row r="248" spans="1:51">
      <c r="A248" s="105"/>
      <c r="B248" s="126">
        <v>40</v>
      </c>
      <c r="C248" s="102"/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0</v>
      </c>
      <c r="L248" s="106">
        <v>0</v>
      </c>
      <c r="M248" s="106">
        <v>0</v>
      </c>
      <c r="N248" s="106">
        <v>0</v>
      </c>
      <c r="O248" s="106">
        <v>0</v>
      </c>
      <c r="P248" s="106">
        <v>0</v>
      </c>
      <c r="Q248" s="106">
        <v>0</v>
      </c>
      <c r="R248" s="106">
        <v>0</v>
      </c>
      <c r="S248" s="106">
        <v>0</v>
      </c>
      <c r="T248" s="106">
        <v>0</v>
      </c>
      <c r="U248" s="106">
        <v>0</v>
      </c>
      <c r="V248" s="106">
        <v>0</v>
      </c>
      <c r="W248" s="106">
        <v>0</v>
      </c>
      <c r="X248" s="106">
        <v>0</v>
      </c>
      <c r="Y248" s="106">
        <v>0</v>
      </c>
      <c r="Z248" s="106">
        <v>0</v>
      </c>
      <c r="AA248" s="106">
        <v>0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6">
        <v>0</v>
      </c>
      <c r="AL248" s="106">
        <v>0</v>
      </c>
      <c r="AM248" s="106">
        <v>0</v>
      </c>
      <c r="AN248" s="106">
        <v>0</v>
      </c>
      <c r="AO248" s="106">
        <v>0</v>
      </c>
      <c r="AP248" s="106">
        <v>0</v>
      </c>
      <c r="AQ248" s="106">
        <v>0</v>
      </c>
      <c r="AR248" s="106">
        <v>0</v>
      </c>
      <c r="AS248" s="106">
        <v>0</v>
      </c>
      <c r="AT248" s="106">
        <v>0</v>
      </c>
      <c r="AU248" s="106">
        <v>0</v>
      </c>
      <c r="AV248" s="106">
        <v>0</v>
      </c>
      <c r="AW248" s="106">
        <v>0</v>
      </c>
      <c r="AX248" s="106">
        <v>0</v>
      </c>
      <c r="AY248" s="106">
        <v>0</v>
      </c>
    </row>
    <row r="249" spans="1:51">
      <c r="A249" s="105"/>
      <c r="B249" s="126">
        <v>41</v>
      </c>
      <c r="C249" s="102"/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0</v>
      </c>
      <c r="L249" s="106">
        <v>0</v>
      </c>
      <c r="M249" s="106">
        <v>0</v>
      </c>
      <c r="N249" s="106">
        <v>0</v>
      </c>
      <c r="O249" s="106">
        <v>0</v>
      </c>
      <c r="P249" s="106">
        <v>0</v>
      </c>
      <c r="Q249" s="106">
        <v>0</v>
      </c>
      <c r="R249" s="106">
        <v>0</v>
      </c>
      <c r="S249" s="106">
        <v>0</v>
      </c>
      <c r="T249" s="106">
        <v>0</v>
      </c>
      <c r="U249" s="106">
        <v>0</v>
      </c>
      <c r="V249" s="106">
        <v>0</v>
      </c>
      <c r="W249" s="106">
        <v>0</v>
      </c>
      <c r="X249" s="106">
        <v>0</v>
      </c>
      <c r="Y249" s="106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6">
        <v>0</v>
      </c>
      <c r="AL249" s="106">
        <v>0</v>
      </c>
      <c r="AM249" s="106">
        <v>0</v>
      </c>
      <c r="AN249" s="106">
        <v>0</v>
      </c>
      <c r="AO249" s="106">
        <v>0</v>
      </c>
      <c r="AP249" s="106">
        <v>0</v>
      </c>
      <c r="AQ249" s="106">
        <v>0</v>
      </c>
      <c r="AR249" s="106">
        <v>0</v>
      </c>
      <c r="AS249" s="106">
        <v>0</v>
      </c>
      <c r="AT249" s="106">
        <v>0</v>
      </c>
      <c r="AU249" s="106">
        <v>0</v>
      </c>
      <c r="AV249" s="106">
        <v>0</v>
      </c>
      <c r="AW249" s="106">
        <v>0</v>
      </c>
      <c r="AX249" s="106">
        <v>0</v>
      </c>
      <c r="AY249" s="106">
        <v>0</v>
      </c>
    </row>
    <row r="250" spans="1:51">
      <c r="A250" s="105"/>
      <c r="B250" s="126">
        <v>42</v>
      </c>
      <c r="C250" s="102"/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0</v>
      </c>
      <c r="L250" s="106">
        <v>0</v>
      </c>
      <c r="M250" s="106">
        <v>0</v>
      </c>
      <c r="N250" s="106">
        <v>0</v>
      </c>
      <c r="O250" s="106">
        <v>0</v>
      </c>
      <c r="P250" s="106">
        <v>0</v>
      </c>
      <c r="Q250" s="106">
        <v>0</v>
      </c>
      <c r="R250" s="106">
        <v>0</v>
      </c>
      <c r="S250" s="106">
        <v>0</v>
      </c>
      <c r="T250" s="106">
        <v>0</v>
      </c>
      <c r="U250" s="106">
        <v>0</v>
      </c>
      <c r="V250" s="106">
        <v>0</v>
      </c>
      <c r="W250" s="106">
        <v>0</v>
      </c>
      <c r="X250" s="106">
        <v>0</v>
      </c>
      <c r="Y250" s="106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6">
        <v>0</v>
      </c>
      <c r="AL250" s="106">
        <v>0</v>
      </c>
      <c r="AM250" s="106">
        <v>0</v>
      </c>
      <c r="AN250" s="106">
        <v>0</v>
      </c>
      <c r="AO250" s="106">
        <v>0</v>
      </c>
      <c r="AP250" s="106">
        <v>0</v>
      </c>
      <c r="AQ250" s="106">
        <v>0</v>
      </c>
      <c r="AR250" s="106">
        <v>0</v>
      </c>
      <c r="AS250" s="106">
        <v>0</v>
      </c>
      <c r="AT250" s="106">
        <v>0</v>
      </c>
      <c r="AU250" s="106">
        <v>0</v>
      </c>
      <c r="AV250" s="106">
        <v>0</v>
      </c>
      <c r="AW250" s="106">
        <v>0</v>
      </c>
      <c r="AX250" s="106">
        <v>0</v>
      </c>
      <c r="AY250" s="106">
        <v>0</v>
      </c>
    </row>
    <row r="251" spans="1:51">
      <c r="A251" s="105"/>
      <c r="B251" s="126">
        <v>43</v>
      </c>
      <c r="C251" s="102"/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0</v>
      </c>
      <c r="L251" s="106">
        <v>0</v>
      </c>
      <c r="M251" s="106">
        <v>0</v>
      </c>
      <c r="N251" s="106">
        <v>0</v>
      </c>
      <c r="O251" s="106">
        <v>0</v>
      </c>
      <c r="P251" s="106">
        <v>0</v>
      </c>
      <c r="Q251" s="106">
        <v>0</v>
      </c>
      <c r="R251" s="106">
        <v>0</v>
      </c>
      <c r="S251" s="106">
        <v>0</v>
      </c>
      <c r="T251" s="106">
        <v>0</v>
      </c>
      <c r="U251" s="106">
        <v>0</v>
      </c>
      <c r="V251" s="106">
        <v>0</v>
      </c>
      <c r="W251" s="106">
        <v>0</v>
      </c>
      <c r="X251" s="106">
        <v>0</v>
      </c>
      <c r="Y251" s="106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6">
        <v>0</v>
      </c>
      <c r="AL251" s="106">
        <v>0</v>
      </c>
      <c r="AM251" s="106">
        <v>0</v>
      </c>
      <c r="AN251" s="106">
        <v>0</v>
      </c>
      <c r="AO251" s="106">
        <v>0</v>
      </c>
      <c r="AP251" s="106">
        <v>0</v>
      </c>
      <c r="AQ251" s="106">
        <v>0</v>
      </c>
      <c r="AR251" s="106">
        <v>0</v>
      </c>
      <c r="AS251" s="106">
        <v>0</v>
      </c>
      <c r="AT251" s="106">
        <v>0</v>
      </c>
      <c r="AU251" s="106">
        <v>0</v>
      </c>
      <c r="AV251" s="106">
        <v>0</v>
      </c>
      <c r="AW251" s="106">
        <v>0</v>
      </c>
      <c r="AX251" s="106">
        <v>0</v>
      </c>
      <c r="AY251" s="106">
        <v>0</v>
      </c>
    </row>
    <row r="252" spans="1:51">
      <c r="A252" s="105"/>
      <c r="B252" s="126">
        <v>44</v>
      </c>
      <c r="C252" s="102"/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0</v>
      </c>
      <c r="L252" s="106">
        <v>0</v>
      </c>
      <c r="M252" s="106">
        <v>0</v>
      </c>
      <c r="N252" s="106">
        <v>0</v>
      </c>
      <c r="O252" s="106">
        <v>0</v>
      </c>
      <c r="P252" s="106">
        <v>0</v>
      </c>
      <c r="Q252" s="106">
        <v>0</v>
      </c>
      <c r="R252" s="106">
        <v>0</v>
      </c>
      <c r="S252" s="106">
        <v>0</v>
      </c>
      <c r="T252" s="106">
        <v>0</v>
      </c>
      <c r="U252" s="106">
        <v>0</v>
      </c>
      <c r="V252" s="106">
        <v>0</v>
      </c>
      <c r="W252" s="106">
        <v>0</v>
      </c>
      <c r="X252" s="106">
        <v>0</v>
      </c>
      <c r="Y252" s="106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6">
        <v>0</v>
      </c>
      <c r="AL252" s="106">
        <v>0</v>
      </c>
      <c r="AM252" s="106">
        <v>0</v>
      </c>
      <c r="AN252" s="106">
        <v>0</v>
      </c>
      <c r="AO252" s="106">
        <v>0</v>
      </c>
      <c r="AP252" s="106">
        <v>0</v>
      </c>
      <c r="AQ252" s="106">
        <v>0</v>
      </c>
      <c r="AR252" s="106">
        <v>0</v>
      </c>
      <c r="AS252" s="106">
        <v>0</v>
      </c>
      <c r="AT252" s="106">
        <v>0</v>
      </c>
      <c r="AU252" s="106">
        <v>0</v>
      </c>
      <c r="AV252" s="106">
        <v>0</v>
      </c>
      <c r="AW252" s="106">
        <v>0</v>
      </c>
      <c r="AX252" s="106">
        <v>0</v>
      </c>
      <c r="AY252" s="106">
        <v>0</v>
      </c>
    </row>
    <row r="253" spans="1:51">
      <c r="A253" s="105"/>
      <c r="B253" s="126">
        <v>45</v>
      </c>
      <c r="C253" s="102"/>
      <c r="D253" s="106">
        <v>0</v>
      </c>
      <c r="E253" s="106">
        <v>0</v>
      </c>
      <c r="F253" s="106">
        <v>0</v>
      </c>
      <c r="G253" s="106">
        <v>0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0</v>
      </c>
      <c r="N253" s="106">
        <v>0</v>
      </c>
      <c r="O253" s="106">
        <v>0</v>
      </c>
      <c r="P253" s="106">
        <v>0</v>
      </c>
      <c r="Q253" s="106">
        <v>0</v>
      </c>
      <c r="R253" s="106">
        <v>0</v>
      </c>
      <c r="S253" s="106">
        <v>0</v>
      </c>
      <c r="T253" s="106">
        <v>0</v>
      </c>
      <c r="U253" s="106">
        <v>0</v>
      </c>
      <c r="V253" s="106">
        <v>0</v>
      </c>
      <c r="W253" s="106">
        <v>0</v>
      </c>
      <c r="X253" s="106">
        <v>0</v>
      </c>
      <c r="Y253" s="106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6">
        <v>0</v>
      </c>
      <c r="AL253" s="106">
        <v>0</v>
      </c>
      <c r="AM253" s="106">
        <v>0</v>
      </c>
      <c r="AN253" s="106">
        <v>0</v>
      </c>
      <c r="AO253" s="106">
        <v>0</v>
      </c>
      <c r="AP253" s="106">
        <v>0</v>
      </c>
      <c r="AQ253" s="106">
        <v>0</v>
      </c>
      <c r="AR253" s="106">
        <v>0</v>
      </c>
      <c r="AS253" s="106">
        <v>0</v>
      </c>
      <c r="AT253" s="106">
        <v>0</v>
      </c>
      <c r="AU253" s="106">
        <v>0</v>
      </c>
      <c r="AV253" s="106">
        <v>0</v>
      </c>
      <c r="AW253" s="106">
        <v>0</v>
      </c>
      <c r="AX253" s="106">
        <v>0</v>
      </c>
      <c r="AY253" s="106">
        <v>0</v>
      </c>
    </row>
    <row r="254" spans="1:51">
      <c r="A254" s="105"/>
      <c r="B254" s="126">
        <v>46</v>
      </c>
      <c r="C254" s="102"/>
      <c r="D254" s="106">
        <v>0</v>
      </c>
      <c r="E254" s="106">
        <v>0</v>
      </c>
      <c r="F254" s="106">
        <v>0</v>
      </c>
      <c r="G254" s="106">
        <v>0</v>
      </c>
      <c r="H254" s="106">
        <v>0</v>
      </c>
      <c r="I254" s="106">
        <v>0</v>
      </c>
      <c r="J254" s="106">
        <v>0</v>
      </c>
      <c r="K254" s="106">
        <v>0</v>
      </c>
      <c r="L254" s="106">
        <v>0</v>
      </c>
      <c r="M254" s="106">
        <v>0</v>
      </c>
      <c r="N254" s="106">
        <v>0</v>
      </c>
      <c r="O254" s="106">
        <v>0</v>
      </c>
      <c r="P254" s="106">
        <v>0</v>
      </c>
      <c r="Q254" s="106">
        <v>0</v>
      </c>
      <c r="R254" s="106">
        <v>0</v>
      </c>
      <c r="S254" s="106">
        <v>0</v>
      </c>
      <c r="T254" s="106">
        <v>0</v>
      </c>
      <c r="U254" s="106">
        <v>0</v>
      </c>
      <c r="V254" s="106">
        <v>0</v>
      </c>
      <c r="W254" s="106">
        <v>0</v>
      </c>
      <c r="X254" s="106">
        <v>0</v>
      </c>
      <c r="Y254" s="106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6">
        <v>0</v>
      </c>
      <c r="AL254" s="106">
        <v>0</v>
      </c>
      <c r="AM254" s="106">
        <v>0</v>
      </c>
      <c r="AN254" s="106">
        <v>0</v>
      </c>
      <c r="AO254" s="106">
        <v>0</v>
      </c>
      <c r="AP254" s="106">
        <v>0</v>
      </c>
      <c r="AQ254" s="106">
        <v>0</v>
      </c>
      <c r="AR254" s="106">
        <v>0</v>
      </c>
      <c r="AS254" s="106">
        <v>0</v>
      </c>
      <c r="AT254" s="106">
        <v>0</v>
      </c>
      <c r="AU254" s="106">
        <v>0</v>
      </c>
      <c r="AV254" s="106">
        <v>0</v>
      </c>
      <c r="AW254" s="106">
        <v>0</v>
      </c>
      <c r="AX254" s="106">
        <v>0</v>
      </c>
      <c r="AY254" s="106">
        <v>0</v>
      </c>
    </row>
    <row r="255" spans="1:51">
      <c r="A255" s="105"/>
      <c r="B255" s="126">
        <v>47</v>
      </c>
      <c r="C255" s="102"/>
      <c r="D255" s="106">
        <v>0</v>
      </c>
      <c r="E255" s="106">
        <v>0</v>
      </c>
      <c r="F255" s="106">
        <v>0</v>
      </c>
      <c r="G255" s="106">
        <v>0</v>
      </c>
      <c r="H255" s="106">
        <v>0</v>
      </c>
      <c r="I255" s="106">
        <v>0</v>
      </c>
      <c r="J255" s="106">
        <v>0</v>
      </c>
      <c r="K255" s="106">
        <v>0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6">
        <v>0</v>
      </c>
      <c r="AT255" s="106">
        <v>0</v>
      </c>
      <c r="AU255" s="106">
        <v>0</v>
      </c>
      <c r="AV255" s="106">
        <v>0</v>
      </c>
      <c r="AW255" s="106">
        <v>0</v>
      </c>
      <c r="AX255" s="106">
        <v>0</v>
      </c>
      <c r="AY255" s="106">
        <v>0</v>
      </c>
    </row>
    <row r="256" spans="1:51">
      <c r="A256" s="124"/>
      <c r="B256" s="125">
        <v>48</v>
      </c>
      <c r="C256" s="110"/>
      <c r="D256" s="121">
        <v>0</v>
      </c>
      <c r="E256" s="121">
        <v>0</v>
      </c>
      <c r="F256" s="121">
        <v>0</v>
      </c>
      <c r="G256" s="121">
        <v>0</v>
      </c>
      <c r="H256" s="121">
        <v>0</v>
      </c>
      <c r="I256" s="121">
        <v>0</v>
      </c>
      <c r="J256" s="121">
        <v>0</v>
      </c>
      <c r="K256" s="121">
        <v>0</v>
      </c>
      <c r="L256" s="121">
        <v>0</v>
      </c>
      <c r="M256" s="121">
        <v>0</v>
      </c>
      <c r="N256" s="121">
        <v>0</v>
      </c>
      <c r="O256" s="121">
        <v>0</v>
      </c>
      <c r="P256" s="121">
        <v>0</v>
      </c>
      <c r="Q256" s="121">
        <v>0</v>
      </c>
      <c r="R256" s="121">
        <v>0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>
        <v>0</v>
      </c>
      <c r="AH256" s="121">
        <v>0</v>
      </c>
      <c r="AI256" s="121">
        <v>0</v>
      </c>
      <c r="AJ256" s="121">
        <v>0</v>
      </c>
      <c r="AK256" s="121">
        <v>0</v>
      </c>
      <c r="AL256" s="121">
        <v>0</v>
      </c>
      <c r="AM256" s="121">
        <v>0</v>
      </c>
      <c r="AN256" s="121">
        <v>0</v>
      </c>
      <c r="AO256" s="121">
        <v>0</v>
      </c>
      <c r="AP256" s="121">
        <v>0</v>
      </c>
      <c r="AQ256" s="121">
        <v>0</v>
      </c>
      <c r="AR256" s="121">
        <v>0</v>
      </c>
      <c r="AS256" s="121">
        <v>0</v>
      </c>
      <c r="AT256" s="121">
        <v>0</v>
      </c>
      <c r="AU256" s="121">
        <v>0</v>
      </c>
      <c r="AV256" s="121">
        <v>0</v>
      </c>
      <c r="AW256" s="121">
        <v>0</v>
      </c>
      <c r="AX256" s="121">
        <v>0</v>
      </c>
      <c r="AY256" s="121">
        <v>0</v>
      </c>
    </row>
    <row r="258" spans="1:52">
      <c r="A258" s="98" t="s">
        <v>300</v>
      </c>
    </row>
    <row r="259" spans="1:52">
      <c r="A259" s="133" t="s">
        <v>124</v>
      </c>
      <c r="B259" s="134">
        <v>650</v>
      </c>
      <c r="C259" s="120" t="s">
        <v>292</v>
      </c>
      <c r="D259" s="120">
        <f>E$14*$B$259</f>
        <v>0</v>
      </c>
      <c r="E259" s="120">
        <f t="shared" ref="E259:AX259" si="5">F$14*$B$259</f>
        <v>0</v>
      </c>
      <c r="F259" s="120">
        <f t="shared" si="5"/>
        <v>106014.72051597043</v>
      </c>
      <c r="G259" s="120">
        <f t="shared" si="5"/>
        <v>134148.09589680593</v>
      </c>
      <c r="H259" s="120">
        <f t="shared" si="5"/>
        <v>330751.09549412056</v>
      </c>
      <c r="I259" s="120">
        <f t="shared" si="5"/>
        <v>316642.39712662506</v>
      </c>
      <c r="J259" s="120">
        <f t="shared" si="5"/>
        <v>258185.74807513398</v>
      </c>
      <c r="K259" s="120">
        <f t="shared" si="5"/>
        <v>47987.166955752014</v>
      </c>
      <c r="L259" s="120">
        <f t="shared" si="5"/>
        <v>330134.80500000005</v>
      </c>
      <c r="M259" s="120">
        <f t="shared" si="5"/>
        <v>336711.04793521122</v>
      </c>
      <c r="N259" s="120">
        <f t="shared" si="5"/>
        <v>292519.03878924751</v>
      </c>
      <c r="O259" s="120">
        <f t="shared" si="5"/>
        <v>269054.69250499981</v>
      </c>
      <c r="P259" s="120">
        <f t="shared" si="5"/>
        <v>249522.69673362485</v>
      </c>
      <c r="Q259" s="120">
        <f t="shared" si="5"/>
        <v>234104.05349901403</v>
      </c>
      <c r="R259" s="120">
        <f t="shared" si="5"/>
        <v>249578.99766091682</v>
      </c>
      <c r="S259" s="120">
        <f t="shared" si="5"/>
        <v>96273.466490732593</v>
      </c>
      <c r="T259" s="120">
        <f t="shared" si="5"/>
        <v>251881.15096437337</v>
      </c>
      <c r="U259" s="120">
        <f t="shared" si="5"/>
        <v>349365.36332059361</v>
      </c>
      <c r="V259" s="120">
        <f t="shared" si="5"/>
        <v>297792.7750325253</v>
      </c>
      <c r="W259" s="120">
        <f t="shared" si="5"/>
        <v>279673.02370462182</v>
      </c>
      <c r="X259" s="120">
        <f t="shared" si="5"/>
        <v>170542.73840301632</v>
      </c>
      <c r="Y259" s="120">
        <f t="shared" si="5"/>
        <v>210142.55731614737</v>
      </c>
      <c r="Z259" s="120">
        <f t="shared" si="5"/>
        <v>412723.86868651374</v>
      </c>
      <c r="AA259" s="120">
        <f t="shared" si="5"/>
        <v>466888.75252706232</v>
      </c>
      <c r="AB259" s="120">
        <f t="shared" si="5"/>
        <v>467765.88882054063</v>
      </c>
      <c r="AC259" s="120">
        <f t="shared" si="5"/>
        <v>474602.03717437846</v>
      </c>
      <c r="AD259" s="120">
        <f t="shared" si="5"/>
        <v>469655.18807366199</v>
      </c>
      <c r="AE259" s="120">
        <f t="shared" si="5"/>
        <v>503145.009888664</v>
      </c>
      <c r="AF259" s="120">
        <f t="shared" si="5"/>
        <v>494900.26897366188</v>
      </c>
      <c r="AG259" s="120">
        <f t="shared" si="5"/>
        <v>422744.5062299663</v>
      </c>
      <c r="AH259" s="120">
        <f t="shared" si="5"/>
        <v>315998.85503665189</v>
      </c>
      <c r="AI259" s="120">
        <f t="shared" si="5"/>
        <v>185255.66782993326</v>
      </c>
      <c r="AJ259" s="120">
        <f t="shared" si="5"/>
        <v>358016.09544840298</v>
      </c>
      <c r="AK259" s="120">
        <f t="shared" si="5"/>
        <v>153676.60991192973</v>
      </c>
      <c r="AL259" s="120">
        <f t="shared" si="5"/>
        <v>275166.88551597035</v>
      </c>
      <c r="AM259" s="120">
        <f t="shared" si="5"/>
        <v>174613.90819395441</v>
      </c>
      <c r="AN259" s="120">
        <f t="shared" si="5"/>
        <v>108827.00908794015</v>
      </c>
      <c r="AO259" s="120">
        <f t="shared" si="5"/>
        <v>51167.024999999994</v>
      </c>
      <c r="AP259" s="120">
        <f t="shared" si="5"/>
        <v>344968.9425</v>
      </c>
      <c r="AQ259" s="120">
        <f t="shared" si="5"/>
        <v>396690.74612434168</v>
      </c>
      <c r="AR259" s="120">
        <f t="shared" si="5"/>
        <v>367612.695828486</v>
      </c>
      <c r="AS259" s="120">
        <f t="shared" si="5"/>
        <v>135973.82934410521</v>
      </c>
      <c r="AT259" s="120">
        <f t="shared" si="5"/>
        <v>36332.887499999997</v>
      </c>
      <c r="AU259" s="120">
        <f t="shared" si="5"/>
        <v>36332.887499999997</v>
      </c>
      <c r="AV259" s="120">
        <f t="shared" si="5"/>
        <v>175816.77750000003</v>
      </c>
      <c r="AW259" s="120">
        <f t="shared" si="5"/>
        <v>277380.99399287405</v>
      </c>
      <c r="AX259" s="120">
        <f t="shared" si="5"/>
        <v>261026.16959878462</v>
      </c>
      <c r="AY259" s="120">
        <f>AZ$14*$B$259</f>
        <v>247357.675586703</v>
      </c>
      <c r="AZ259" s="135">
        <f>SUM($D259:$AY259)</f>
        <v>12425666.81329396</v>
      </c>
    </row>
    <row r="260" spans="1:52">
      <c r="A260" s="136" t="s">
        <v>301</v>
      </c>
      <c r="B260" s="110">
        <v>60</v>
      </c>
      <c r="C260" s="121" t="s">
        <v>292</v>
      </c>
      <c r="D260" s="121">
        <f>(D$175-D$176+D$177-D$178+D$179-D$180+D$181-D$182)*$B$260</f>
        <v>140340</v>
      </c>
      <c r="E260" s="121">
        <f t="shared" ref="E260:AY260" si="6">(E$175-E$176+E$177-E$178+E$179-E$180+E$181-E$182)*$B$260</f>
        <v>278580</v>
      </c>
      <c r="F260" s="121">
        <f t="shared" si="6"/>
        <v>449760.51771071728</v>
      </c>
      <c r="G260" s="121">
        <f t="shared" si="6"/>
        <v>604674.9257516223</v>
      </c>
      <c r="H260" s="121">
        <f t="shared" si="6"/>
        <v>736094.83044595551</v>
      </c>
      <c r="I260" s="121">
        <f t="shared" si="6"/>
        <v>815322.99915020296</v>
      </c>
      <c r="J260" s="121">
        <f t="shared" si="6"/>
        <v>850710.93214023148</v>
      </c>
      <c r="K260" s="121">
        <f t="shared" si="6"/>
        <v>820218</v>
      </c>
      <c r="L260" s="121">
        <f t="shared" si="6"/>
        <v>984514.9379641891</v>
      </c>
      <c r="M260" s="121">
        <f t="shared" si="6"/>
        <v>1014579.696688508</v>
      </c>
      <c r="N260" s="121">
        <f t="shared" si="6"/>
        <v>1014173.7978318162</v>
      </c>
      <c r="O260" s="121">
        <f t="shared" si="6"/>
        <v>1041582.3943795767</v>
      </c>
      <c r="P260" s="121">
        <f t="shared" si="6"/>
        <v>1097763.3050607438</v>
      </c>
      <c r="Q260" s="121">
        <f t="shared" si="6"/>
        <v>1117285.4263413292</v>
      </c>
      <c r="R260" s="121">
        <f t="shared" si="6"/>
        <v>1166267.0722730891</v>
      </c>
      <c r="S260" s="121">
        <f t="shared" si="6"/>
        <v>1091731.9961800289</v>
      </c>
      <c r="T260" s="121">
        <f t="shared" si="6"/>
        <v>1185524.8656290942</v>
      </c>
      <c r="U260" s="121">
        <f t="shared" si="6"/>
        <v>1322423.9055245819</v>
      </c>
      <c r="V260" s="121">
        <f t="shared" si="6"/>
        <v>1345967.2888241799</v>
      </c>
      <c r="W260" s="121">
        <f t="shared" si="6"/>
        <v>1371029.9751141921</v>
      </c>
      <c r="X260" s="121">
        <f t="shared" si="6"/>
        <v>1347387.2784049686</v>
      </c>
      <c r="Y260" s="121">
        <f t="shared" si="6"/>
        <v>1324368.7281953592</v>
      </c>
      <c r="Z260" s="121">
        <f t="shared" si="6"/>
        <v>1445688.7077006346</v>
      </c>
      <c r="AA260" s="121">
        <f t="shared" si="6"/>
        <v>1486203.0422691994</v>
      </c>
      <c r="AB260" s="121">
        <f t="shared" si="6"/>
        <v>1494008.8958421091</v>
      </c>
      <c r="AC260" s="121">
        <f t="shared" si="6"/>
        <v>1516519.6867632936</v>
      </c>
      <c r="AD260" s="121">
        <f t="shared" si="6"/>
        <v>1523363.1389879747</v>
      </c>
      <c r="AE260" s="121">
        <f t="shared" si="6"/>
        <v>1557146.240820436</v>
      </c>
      <c r="AF260" s="121">
        <f t="shared" si="6"/>
        <v>1444654.1138279745</v>
      </c>
      <c r="AG260" s="121">
        <f t="shared" si="6"/>
        <v>1406536.4657735464</v>
      </c>
      <c r="AH260" s="121">
        <f t="shared" si="6"/>
        <v>1336896.6325471804</v>
      </c>
      <c r="AI260" s="121">
        <f t="shared" si="6"/>
        <v>1227601.7085995087</v>
      </c>
      <c r="AJ260" s="121">
        <f t="shared" si="6"/>
        <v>1356465.0693416409</v>
      </c>
      <c r="AK260" s="121">
        <f t="shared" si="6"/>
        <v>1226641.7085995087</v>
      </c>
      <c r="AL260" s="121">
        <f t="shared" si="6"/>
        <v>1293240.7350160193</v>
      </c>
      <c r="AM260" s="121">
        <f t="shared" si="6"/>
        <v>1224349.6781601149</v>
      </c>
      <c r="AN260" s="121">
        <f t="shared" si="6"/>
        <v>1172075.2883819249</v>
      </c>
      <c r="AO260" s="121">
        <f t="shared" si="6"/>
        <v>1112413.3112085934</v>
      </c>
      <c r="AP260" s="121">
        <f t="shared" si="6"/>
        <v>1235975.2263286894</v>
      </c>
      <c r="AQ260" s="121">
        <f t="shared" si="6"/>
        <v>1277678.6953304559</v>
      </c>
      <c r="AR260" s="121">
        <f t="shared" si="6"/>
        <v>1291803.0827628251</v>
      </c>
      <c r="AS260" s="121">
        <f t="shared" si="6"/>
        <v>1175479.1085995084</v>
      </c>
      <c r="AT260" s="121">
        <f t="shared" si="6"/>
        <v>1101276.5085995086</v>
      </c>
      <c r="AU260" s="121">
        <f t="shared" si="6"/>
        <v>1071729.5085995088</v>
      </c>
      <c r="AV260" s="121">
        <f t="shared" si="6"/>
        <v>1151218.8268003024</v>
      </c>
      <c r="AW260" s="121">
        <f t="shared" si="6"/>
        <v>1174670.6390865284</v>
      </c>
      <c r="AX260" s="121">
        <f t="shared" si="6"/>
        <v>1135975.6326753267</v>
      </c>
      <c r="AY260" s="121">
        <f t="shared" si="6"/>
        <v>1086174.6465742234</v>
      </c>
      <c r="AZ260" s="137">
        <f>SUM($D260:$AY260)</f>
        <v>54646089.172806911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6"/>
  </cols>
  <sheetData>
    <row r="2" spans="1:99">
      <c r="B2" s="98" t="s">
        <v>271</v>
      </c>
    </row>
    <row r="3" spans="1:99">
      <c r="B3" s="99" t="s">
        <v>282</v>
      </c>
    </row>
    <row r="4" spans="1:99">
      <c r="A4" s="97"/>
      <c r="B4" s="97"/>
      <c r="C4" s="95" t="s">
        <v>273</v>
      </c>
      <c r="D4" s="95" t="s">
        <v>92</v>
      </c>
      <c r="E4" s="97"/>
      <c r="F4" s="97"/>
      <c r="G4" s="97"/>
      <c r="H4" s="97"/>
      <c r="I4" s="97"/>
      <c r="J4" s="97"/>
      <c r="K4" s="97"/>
      <c r="L4" s="95" t="s">
        <v>93</v>
      </c>
      <c r="M4" s="97"/>
      <c r="N4" s="97"/>
      <c r="O4" s="97"/>
      <c r="P4" s="97"/>
      <c r="Q4" s="97"/>
      <c r="R4" s="97"/>
      <c r="S4" s="97"/>
      <c r="T4" s="95" t="s">
        <v>94</v>
      </c>
      <c r="U4" s="97"/>
      <c r="V4" s="97"/>
      <c r="W4" s="97"/>
      <c r="X4" s="97"/>
      <c r="Y4" s="97"/>
      <c r="Z4" s="97"/>
      <c r="AA4" s="97"/>
      <c r="AB4" s="95" t="s">
        <v>95</v>
      </c>
      <c r="AC4" s="97"/>
      <c r="AD4" s="97"/>
      <c r="AE4" s="97"/>
      <c r="AF4" s="97"/>
      <c r="AG4" s="97"/>
      <c r="AH4" s="97"/>
      <c r="AI4" s="97"/>
      <c r="AJ4" s="95" t="s">
        <v>96</v>
      </c>
      <c r="AK4" s="97"/>
      <c r="AL4" s="97"/>
      <c r="AM4" s="97"/>
      <c r="AN4" s="97"/>
      <c r="AO4" s="97"/>
      <c r="AP4" s="97"/>
      <c r="AQ4" s="97"/>
      <c r="AR4" s="95" t="s">
        <v>97</v>
      </c>
      <c r="AS4" s="97"/>
      <c r="AT4" s="97"/>
      <c r="AU4" s="97"/>
      <c r="AV4" s="97"/>
      <c r="AW4" s="97"/>
      <c r="AX4" s="97"/>
      <c r="AY4" s="97"/>
      <c r="AZ4" s="95" t="s">
        <v>98</v>
      </c>
      <c r="BA4" s="97"/>
      <c r="BB4" s="97"/>
      <c r="BC4" s="97"/>
      <c r="BD4" s="97"/>
      <c r="BE4" s="97"/>
      <c r="BF4" s="97"/>
      <c r="BG4" s="97"/>
      <c r="BH4" s="95" t="s">
        <v>99</v>
      </c>
      <c r="BI4" s="97"/>
      <c r="BJ4" s="97"/>
      <c r="BK4" s="97"/>
      <c r="BL4" s="97"/>
      <c r="BM4" s="97"/>
      <c r="BN4" s="97"/>
      <c r="BO4" s="97"/>
      <c r="BP4" s="95" t="s">
        <v>100</v>
      </c>
      <c r="BQ4" s="97"/>
      <c r="BR4" s="97"/>
      <c r="BS4" s="97"/>
      <c r="BT4" s="97"/>
      <c r="BU4" s="97"/>
      <c r="BV4" s="97"/>
      <c r="BW4" s="97"/>
      <c r="BX4" s="95" t="s">
        <v>101</v>
      </c>
      <c r="BY4" s="97"/>
      <c r="BZ4" s="97"/>
      <c r="CA4" s="97"/>
      <c r="CB4" s="97"/>
      <c r="CC4" s="97"/>
      <c r="CD4" s="97"/>
      <c r="CE4" s="97"/>
      <c r="CF4" s="95" t="s">
        <v>102</v>
      </c>
      <c r="CG4" s="97"/>
      <c r="CH4" s="97"/>
      <c r="CI4" s="97"/>
      <c r="CJ4" s="97"/>
      <c r="CK4" s="97"/>
      <c r="CL4" s="97"/>
      <c r="CM4" s="97"/>
      <c r="CN4" s="95" t="s">
        <v>103</v>
      </c>
      <c r="CO4" s="97"/>
      <c r="CP4" s="97"/>
      <c r="CQ4" s="97"/>
      <c r="CR4" s="97"/>
      <c r="CS4" s="97"/>
      <c r="CT4" s="97"/>
      <c r="CU4" s="97"/>
    </row>
    <row r="5" spans="1:99">
      <c r="B5" s="95" t="s">
        <v>166</v>
      </c>
      <c r="C5" s="95" t="s">
        <v>274</v>
      </c>
      <c r="D5" s="95">
        <v>1</v>
      </c>
      <c r="E5" s="95"/>
      <c r="F5" s="95">
        <v>2</v>
      </c>
      <c r="G5" s="95"/>
      <c r="H5" s="95">
        <v>3</v>
      </c>
      <c r="I5" s="95"/>
      <c r="J5" s="95">
        <v>4</v>
      </c>
      <c r="K5" s="95"/>
      <c r="L5" s="95">
        <v>1</v>
      </c>
      <c r="M5" s="95"/>
      <c r="N5" s="95">
        <v>2</v>
      </c>
      <c r="O5" s="95"/>
      <c r="P5" s="95">
        <v>3</v>
      </c>
      <c r="Q5" s="95"/>
      <c r="R5" s="95">
        <v>4</v>
      </c>
      <c r="S5" s="95"/>
      <c r="T5" s="95">
        <v>1</v>
      </c>
      <c r="U5" s="95"/>
      <c r="V5" s="95">
        <v>2</v>
      </c>
      <c r="W5" s="95"/>
      <c r="X5" s="95">
        <v>3</v>
      </c>
      <c r="Y5" s="95"/>
      <c r="Z5" s="95">
        <v>4</v>
      </c>
      <c r="AA5" s="95"/>
      <c r="AB5" s="95">
        <v>1</v>
      </c>
      <c r="AC5" s="95"/>
      <c r="AD5" s="95">
        <v>2</v>
      </c>
      <c r="AE5" s="95"/>
      <c r="AF5" s="95">
        <v>3</v>
      </c>
      <c r="AG5" s="95"/>
      <c r="AH5" s="95">
        <v>4</v>
      </c>
      <c r="AI5" s="95"/>
      <c r="AJ5" s="95">
        <v>1</v>
      </c>
      <c r="AK5" s="95"/>
      <c r="AL5" s="95">
        <v>2</v>
      </c>
      <c r="AM5" s="95"/>
      <c r="AN5" s="95">
        <v>3</v>
      </c>
      <c r="AO5" s="95"/>
      <c r="AP5" s="95">
        <v>4</v>
      </c>
      <c r="AQ5" s="95"/>
      <c r="AR5" s="95">
        <v>1</v>
      </c>
      <c r="AS5" s="95"/>
      <c r="AT5" s="95">
        <v>2</v>
      </c>
      <c r="AU5" s="95"/>
      <c r="AV5" s="95">
        <v>3</v>
      </c>
      <c r="AW5" s="95"/>
      <c r="AX5" s="95">
        <v>4</v>
      </c>
      <c r="AY5" s="95"/>
      <c r="AZ5" s="95">
        <v>1</v>
      </c>
      <c r="BA5" s="95"/>
      <c r="BB5" s="95">
        <v>2</v>
      </c>
      <c r="BC5" s="95"/>
      <c r="BD5" s="95">
        <v>3</v>
      </c>
      <c r="BE5" s="95"/>
      <c r="BF5" s="95">
        <v>4</v>
      </c>
      <c r="BG5" s="95"/>
      <c r="BH5" s="95">
        <v>1</v>
      </c>
      <c r="BI5" s="95"/>
      <c r="BJ5" s="95">
        <v>2</v>
      </c>
      <c r="BK5" s="95"/>
      <c r="BL5" s="95">
        <v>3</v>
      </c>
      <c r="BM5" s="95"/>
      <c r="BN5" s="95">
        <v>4</v>
      </c>
      <c r="BO5" s="95"/>
      <c r="BP5" s="95">
        <v>1</v>
      </c>
      <c r="BQ5" s="95"/>
      <c r="BR5" s="95">
        <v>2</v>
      </c>
      <c r="BS5" s="95"/>
      <c r="BT5" s="95">
        <v>3</v>
      </c>
      <c r="BU5" s="95"/>
      <c r="BV5" s="95">
        <v>4</v>
      </c>
      <c r="BW5" s="95"/>
      <c r="BX5" s="95">
        <v>1</v>
      </c>
      <c r="BY5" s="95"/>
      <c r="BZ5" s="95">
        <v>2</v>
      </c>
      <c r="CA5" s="95"/>
      <c r="CB5" s="95">
        <v>3</v>
      </c>
      <c r="CC5" s="95"/>
      <c r="CD5" s="95">
        <v>4</v>
      </c>
      <c r="CE5" s="95"/>
      <c r="CF5" s="95">
        <v>1</v>
      </c>
      <c r="CG5" s="95"/>
      <c r="CH5" s="95">
        <v>2</v>
      </c>
      <c r="CI5" s="95"/>
      <c r="CJ5" s="95">
        <v>3</v>
      </c>
      <c r="CK5" s="95"/>
      <c r="CL5" s="95">
        <v>4</v>
      </c>
      <c r="CM5" s="95"/>
      <c r="CN5" s="95">
        <v>1</v>
      </c>
      <c r="CO5" s="95"/>
      <c r="CP5" s="95">
        <v>2</v>
      </c>
      <c r="CQ5" s="95"/>
      <c r="CR5" s="95">
        <v>3</v>
      </c>
      <c r="CS5" s="95"/>
      <c r="CT5" s="95">
        <v>4</v>
      </c>
      <c r="CU5" s="95"/>
    </row>
    <row r="6" spans="1:99">
      <c r="B6" s="95" t="s">
        <v>126</v>
      </c>
      <c r="C6" s="95" t="s">
        <v>171</v>
      </c>
      <c r="D6" s="96">
        <v>2</v>
      </c>
      <c r="E6" s="96">
        <v>1156.8</v>
      </c>
      <c r="F6" s="96">
        <v>2</v>
      </c>
      <c r="G6" s="96">
        <v>1156.8</v>
      </c>
      <c r="H6" s="96">
        <v>2</v>
      </c>
      <c r="I6" s="96">
        <v>1156.8</v>
      </c>
      <c r="J6" s="96">
        <v>2</v>
      </c>
      <c r="K6" s="96">
        <v>1156.8</v>
      </c>
      <c r="L6" s="96">
        <v>3</v>
      </c>
      <c r="M6" s="96">
        <v>1735.1999999999998</v>
      </c>
      <c r="N6" s="96">
        <v>3</v>
      </c>
      <c r="O6" s="96">
        <v>1735.1999999999998</v>
      </c>
      <c r="P6" s="96">
        <v>5</v>
      </c>
      <c r="Q6" s="96">
        <v>2892</v>
      </c>
      <c r="R6" s="96">
        <v>5</v>
      </c>
      <c r="S6" s="96">
        <v>2892</v>
      </c>
      <c r="T6" s="96">
        <v>6</v>
      </c>
      <c r="U6" s="96">
        <v>3470.3999999999996</v>
      </c>
      <c r="V6" s="96">
        <v>4</v>
      </c>
      <c r="W6" s="96">
        <v>2313.6</v>
      </c>
      <c r="X6" s="96">
        <v>4</v>
      </c>
      <c r="Y6" s="96">
        <v>2313.6</v>
      </c>
      <c r="Z6" s="96">
        <v>7</v>
      </c>
      <c r="AA6" s="96">
        <v>4048.7999999999997</v>
      </c>
      <c r="AB6" s="96">
        <v>10</v>
      </c>
      <c r="AC6" s="96">
        <v>5784</v>
      </c>
      <c r="AD6" s="96">
        <v>7</v>
      </c>
      <c r="AE6" s="96">
        <v>4048.7999999999997</v>
      </c>
      <c r="AF6" s="96">
        <v>8</v>
      </c>
      <c r="AG6" s="96">
        <v>4627.2</v>
      </c>
      <c r="AH6" s="96">
        <v>8</v>
      </c>
      <c r="AI6" s="96">
        <v>4627.2</v>
      </c>
      <c r="AJ6" s="96">
        <v>15</v>
      </c>
      <c r="AK6" s="96">
        <v>8676</v>
      </c>
      <c r="AL6" s="96">
        <v>13</v>
      </c>
      <c r="AM6" s="96">
        <v>7519.2</v>
      </c>
      <c r="AN6" s="96">
        <v>16</v>
      </c>
      <c r="AO6" s="96">
        <v>9254.4</v>
      </c>
      <c r="AP6" s="96">
        <v>12</v>
      </c>
      <c r="AQ6" s="96">
        <v>6940.7999999999993</v>
      </c>
      <c r="AR6" s="96">
        <v>3</v>
      </c>
      <c r="AS6" s="96">
        <v>1735.1999999999998</v>
      </c>
      <c r="AT6" s="96">
        <v>4</v>
      </c>
      <c r="AU6" s="96">
        <v>2313.6</v>
      </c>
      <c r="AV6" s="96">
        <v>3</v>
      </c>
      <c r="AW6" s="96">
        <v>1735.1999999999998</v>
      </c>
      <c r="AX6" s="96">
        <v>3</v>
      </c>
      <c r="AY6" s="96">
        <v>1735.1999999999998</v>
      </c>
      <c r="AZ6" s="96">
        <v>4</v>
      </c>
      <c r="BA6" s="96">
        <v>2313.6</v>
      </c>
      <c r="BB6" s="96">
        <v>4</v>
      </c>
      <c r="BC6" s="96">
        <v>2313.6</v>
      </c>
      <c r="BD6" s="96">
        <v>2</v>
      </c>
      <c r="BE6" s="96">
        <v>1156.8</v>
      </c>
      <c r="BF6" s="96">
        <v>3</v>
      </c>
      <c r="BG6" s="96">
        <v>1735.1999999999998</v>
      </c>
      <c r="BH6" s="96">
        <v>4</v>
      </c>
      <c r="BI6" s="96">
        <v>2313.6</v>
      </c>
      <c r="BJ6" s="96">
        <v>4</v>
      </c>
      <c r="BK6" s="96">
        <v>2313.6</v>
      </c>
      <c r="BL6" s="96">
        <v>3</v>
      </c>
      <c r="BM6" s="96">
        <v>1735.1999999999998</v>
      </c>
      <c r="BN6" s="96">
        <v>4</v>
      </c>
      <c r="BO6" s="96">
        <v>2313.6</v>
      </c>
      <c r="BP6" s="96">
        <v>5</v>
      </c>
      <c r="BQ6" s="96">
        <v>2892</v>
      </c>
      <c r="BR6" s="96">
        <v>6</v>
      </c>
      <c r="BS6" s="96">
        <v>3470.3999999999996</v>
      </c>
      <c r="BT6" s="96">
        <v>9</v>
      </c>
      <c r="BU6" s="96">
        <v>5205.5999999999995</v>
      </c>
      <c r="BV6" s="96">
        <v>6</v>
      </c>
      <c r="BW6" s="96">
        <v>3470.3999999999996</v>
      </c>
      <c r="BX6" s="96">
        <v>13</v>
      </c>
      <c r="BY6" s="96">
        <v>7519.2</v>
      </c>
      <c r="BZ6" s="96">
        <v>10</v>
      </c>
      <c r="CA6" s="96">
        <v>5784</v>
      </c>
      <c r="CB6" s="96">
        <v>13</v>
      </c>
      <c r="CC6" s="96">
        <v>7519.2</v>
      </c>
      <c r="CD6" s="96">
        <v>14</v>
      </c>
      <c r="CE6" s="96">
        <v>8097.5999999999995</v>
      </c>
      <c r="CF6" s="96">
        <v>17</v>
      </c>
      <c r="CG6" s="96">
        <v>9832.7999999999993</v>
      </c>
      <c r="CH6" s="96">
        <v>10</v>
      </c>
      <c r="CI6" s="96">
        <v>5784</v>
      </c>
      <c r="CJ6" s="96">
        <v>20</v>
      </c>
      <c r="CK6" s="96">
        <v>11568</v>
      </c>
      <c r="CL6" s="96">
        <v>12</v>
      </c>
      <c r="CM6" s="96">
        <v>6940.7999999999993</v>
      </c>
      <c r="CN6" s="96">
        <v>3</v>
      </c>
      <c r="CO6" s="96">
        <v>1735.1999999999998</v>
      </c>
      <c r="CP6" s="96">
        <v>6</v>
      </c>
      <c r="CQ6" s="96">
        <v>3470.3999999999996</v>
      </c>
      <c r="CR6" s="96">
        <v>5</v>
      </c>
      <c r="CS6" s="96">
        <v>2892</v>
      </c>
      <c r="CT6" s="96">
        <v>5</v>
      </c>
      <c r="CU6" s="96">
        <v>2892</v>
      </c>
    </row>
    <row r="7" spans="1:99">
      <c r="C7" s="95" t="s">
        <v>172</v>
      </c>
      <c r="D7" s="96">
        <v>2</v>
      </c>
      <c r="E7" s="96">
        <v>1576.8</v>
      </c>
      <c r="F7" s="96">
        <v>2</v>
      </c>
      <c r="G7" s="96">
        <v>1576.8</v>
      </c>
      <c r="H7" s="96">
        <v>3</v>
      </c>
      <c r="I7" s="96">
        <v>2365.1999999999998</v>
      </c>
      <c r="J7" s="96">
        <v>2</v>
      </c>
      <c r="K7" s="96">
        <v>1576.8</v>
      </c>
      <c r="L7" s="96">
        <v>3</v>
      </c>
      <c r="M7" s="96">
        <v>2365.1999999999998</v>
      </c>
      <c r="N7" s="96">
        <v>3</v>
      </c>
      <c r="O7" s="96">
        <v>2365.1999999999998</v>
      </c>
      <c r="P7" s="96">
        <v>4</v>
      </c>
      <c r="Q7" s="96">
        <v>3153.6</v>
      </c>
      <c r="R7" s="96">
        <v>5</v>
      </c>
      <c r="S7" s="96">
        <v>3942</v>
      </c>
      <c r="T7" s="96">
        <v>6</v>
      </c>
      <c r="U7" s="96">
        <v>4730.3999999999996</v>
      </c>
      <c r="V7" s="96">
        <v>4</v>
      </c>
      <c r="W7" s="96">
        <v>3153.6</v>
      </c>
      <c r="X7" s="96">
        <v>4</v>
      </c>
      <c r="Y7" s="96">
        <v>3153.6</v>
      </c>
      <c r="Z7" s="96">
        <v>6</v>
      </c>
      <c r="AA7" s="96">
        <v>4730.3999999999996</v>
      </c>
      <c r="AB7" s="96">
        <v>10</v>
      </c>
      <c r="AC7" s="96">
        <v>7884</v>
      </c>
      <c r="AD7" s="96">
        <v>6</v>
      </c>
      <c r="AE7" s="96">
        <v>4730.3999999999996</v>
      </c>
      <c r="AF7" s="96">
        <v>6</v>
      </c>
      <c r="AG7" s="96">
        <v>4730.3999999999996</v>
      </c>
      <c r="AH7" s="96">
        <v>7</v>
      </c>
      <c r="AI7" s="96">
        <v>5518.8</v>
      </c>
      <c r="AJ7" s="96">
        <v>15</v>
      </c>
      <c r="AK7" s="96">
        <v>11826</v>
      </c>
      <c r="AL7" s="96">
        <v>13</v>
      </c>
      <c r="AM7" s="96">
        <v>10249.199999999999</v>
      </c>
      <c r="AN7" s="96">
        <v>19</v>
      </c>
      <c r="AO7" s="96">
        <v>14979.6</v>
      </c>
      <c r="AP7" s="96">
        <v>13</v>
      </c>
      <c r="AQ7" s="96">
        <v>10249.199999999999</v>
      </c>
      <c r="AR7" s="96">
        <v>2</v>
      </c>
      <c r="AS7" s="96">
        <v>1576.8</v>
      </c>
      <c r="AT7" s="96">
        <v>4</v>
      </c>
      <c r="AU7" s="96">
        <v>3153.6</v>
      </c>
      <c r="AV7" s="96">
        <v>3</v>
      </c>
      <c r="AW7" s="96">
        <v>2365.1999999999998</v>
      </c>
      <c r="AX7" s="96">
        <v>2</v>
      </c>
      <c r="AY7" s="96">
        <v>1576.8</v>
      </c>
      <c r="AZ7" s="96">
        <v>4</v>
      </c>
      <c r="BA7" s="96">
        <v>3153.6</v>
      </c>
      <c r="BB7" s="96">
        <v>4</v>
      </c>
      <c r="BC7" s="96">
        <v>3153.6</v>
      </c>
      <c r="BD7" s="96">
        <v>2</v>
      </c>
      <c r="BE7" s="96">
        <v>1576.8</v>
      </c>
      <c r="BF7" s="96">
        <v>4</v>
      </c>
      <c r="BG7" s="96">
        <v>3153.6</v>
      </c>
      <c r="BH7" s="96">
        <v>4</v>
      </c>
      <c r="BI7" s="96">
        <v>3153.6</v>
      </c>
      <c r="BJ7" s="96">
        <v>4</v>
      </c>
      <c r="BK7" s="96">
        <v>3153.6</v>
      </c>
      <c r="BL7" s="96">
        <v>3</v>
      </c>
      <c r="BM7" s="96">
        <v>2365.1999999999998</v>
      </c>
      <c r="BN7" s="96">
        <v>3</v>
      </c>
      <c r="BO7" s="96">
        <v>2365.1999999999998</v>
      </c>
      <c r="BP7" s="96">
        <v>5</v>
      </c>
      <c r="BQ7" s="96">
        <v>3942</v>
      </c>
      <c r="BR7" s="96">
        <v>7</v>
      </c>
      <c r="BS7" s="96">
        <v>5518.8</v>
      </c>
      <c r="BT7" s="96">
        <v>8</v>
      </c>
      <c r="BU7" s="96">
        <v>6307.2</v>
      </c>
      <c r="BV7" s="96">
        <v>6</v>
      </c>
      <c r="BW7" s="96">
        <v>4730.3999999999996</v>
      </c>
      <c r="BX7" s="96">
        <v>13</v>
      </c>
      <c r="BY7" s="96">
        <v>10249.199999999999</v>
      </c>
      <c r="BZ7" s="96">
        <v>10</v>
      </c>
      <c r="CA7" s="96">
        <v>7884</v>
      </c>
      <c r="CB7" s="96">
        <v>13</v>
      </c>
      <c r="CC7" s="96">
        <v>10249.199999999999</v>
      </c>
      <c r="CD7" s="96">
        <v>12</v>
      </c>
      <c r="CE7" s="96">
        <v>9460.7999999999993</v>
      </c>
      <c r="CF7" s="96">
        <v>15</v>
      </c>
      <c r="CG7" s="96">
        <v>11826</v>
      </c>
      <c r="CH7" s="96">
        <v>11</v>
      </c>
      <c r="CI7" s="96">
        <v>8672.4</v>
      </c>
      <c r="CJ7" s="96">
        <v>22</v>
      </c>
      <c r="CK7" s="96">
        <v>17344.8</v>
      </c>
      <c r="CL7" s="96">
        <v>10</v>
      </c>
      <c r="CM7" s="96">
        <v>7884</v>
      </c>
      <c r="CN7" s="96">
        <v>4</v>
      </c>
      <c r="CO7" s="96">
        <v>3153.6</v>
      </c>
      <c r="CP7" s="96">
        <v>6</v>
      </c>
      <c r="CQ7" s="96">
        <v>4730.3999999999996</v>
      </c>
      <c r="CR7" s="96">
        <v>5</v>
      </c>
      <c r="CS7" s="96">
        <v>3942</v>
      </c>
      <c r="CT7" s="96">
        <v>5</v>
      </c>
      <c r="CU7" s="96">
        <v>3942</v>
      </c>
    </row>
    <row r="8" spans="1:99">
      <c r="C8" s="95" t="s">
        <v>173</v>
      </c>
      <c r="D8" s="96">
        <v>2</v>
      </c>
      <c r="E8" s="96">
        <v>619.19999999999993</v>
      </c>
      <c r="F8" s="96">
        <v>2</v>
      </c>
      <c r="G8" s="96">
        <v>619.19999999999993</v>
      </c>
      <c r="H8" s="96">
        <v>2</v>
      </c>
      <c r="I8" s="96">
        <v>619.19999999999993</v>
      </c>
      <c r="J8" s="96">
        <v>3</v>
      </c>
      <c r="K8" s="96">
        <v>928.8</v>
      </c>
      <c r="L8" s="96">
        <v>3</v>
      </c>
      <c r="M8" s="96">
        <v>928.8</v>
      </c>
      <c r="N8" s="96">
        <v>3</v>
      </c>
      <c r="O8" s="96">
        <v>928.8</v>
      </c>
      <c r="P8" s="96">
        <v>5</v>
      </c>
      <c r="Q8" s="96">
        <v>1547.9999999999998</v>
      </c>
      <c r="R8" s="96">
        <v>5</v>
      </c>
      <c r="S8" s="96">
        <v>1547.9999999999998</v>
      </c>
      <c r="T8" s="96">
        <v>6</v>
      </c>
      <c r="U8" s="96">
        <v>1857.6</v>
      </c>
      <c r="V8" s="96">
        <v>4</v>
      </c>
      <c r="W8" s="96">
        <v>1238.3999999999999</v>
      </c>
      <c r="X8" s="96">
        <v>4</v>
      </c>
      <c r="Y8" s="96">
        <v>1238.3999999999999</v>
      </c>
      <c r="Z8" s="96">
        <v>6</v>
      </c>
      <c r="AA8" s="96">
        <v>1857.6</v>
      </c>
      <c r="AB8" s="96">
        <v>10</v>
      </c>
      <c r="AC8" s="96">
        <v>3095.9999999999995</v>
      </c>
      <c r="AD8" s="96">
        <v>6</v>
      </c>
      <c r="AE8" s="96">
        <v>1857.6</v>
      </c>
      <c r="AF8" s="96">
        <v>7</v>
      </c>
      <c r="AG8" s="96">
        <v>2167.1999999999998</v>
      </c>
      <c r="AH8" s="96">
        <v>7</v>
      </c>
      <c r="AI8" s="96">
        <v>2167.1999999999998</v>
      </c>
      <c r="AJ8" s="96">
        <v>14</v>
      </c>
      <c r="AK8" s="96">
        <v>4334.3999999999996</v>
      </c>
      <c r="AL8" s="96">
        <v>15</v>
      </c>
      <c r="AM8" s="96">
        <v>4643.9999999999991</v>
      </c>
      <c r="AN8" s="96">
        <v>18</v>
      </c>
      <c r="AO8" s="96">
        <v>5572.7999999999993</v>
      </c>
      <c r="AP8" s="96">
        <v>14</v>
      </c>
      <c r="AQ8" s="96">
        <v>4334.3999999999996</v>
      </c>
      <c r="AR8" s="96">
        <v>3</v>
      </c>
      <c r="AS8" s="96">
        <v>928.8</v>
      </c>
      <c r="AT8" s="96">
        <v>4</v>
      </c>
      <c r="AU8" s="96">
        <v>1238.3999999999999</v>
      </c>
      <c r="AV8" s="96">
        <v>3</v>
      </c>
      <c r="AW8" s="96">
        <v>928.8</v>
      </c>
      <c r="AX8" s="96">
        <v>3</v>
      </c>
      <c r="AY8" s="96">
        <v>928.8</v>
      </c>
      <c r="AZ8" s="96">
        <v>4</v>
      </c>
      <c r="BA8" s="96">
        <v>1238.3999999999999</v>
      </c>
      <c r="BB8" s="96">
        <v>5</v>
      </c>
      <c r="BC8" s="96">
        <v>1547.9999999999998</v>
      </c>
      <c r="BD8" s="96">
        <v>2</v>
      </c>
      <c r="BE8" s="96">
        <v>619.19999999999993</v>
      </c>
      <c r="BF8" s="96">
        <v>4</v>
      </c>
      <c r="BG8" s="96">
        <v>1238.3999999999999</v>
      </c>
      <c r="BH8" s="96">
        <v>4</v>
      </c>
      <c r="BI8" s="96">
        <v>1238.3999999999999</v>
      </c>
      <c r="BJ8" s="96">
        <v>4</v>
      </c>
      <c r="BK8" s="96">
        <v>1238.3999999999999</v>
      </c>
      <c r="BL8" s="96">
        <v>3</v>
      </c>
      <c r="BM8" s="96">
        <v>928.8</v>
      </c>
      <c r="BN8" s="96">
        <v>4</v>
      </c>
      <c r="BO8" s="96">
        <v>1238.3999999999999</v>
      </c>
      <c r="BP8" s="96">
        <v>5</v>
      </c>
      <c r="BQ8" s="96">
        <v>1547.9999999999998</v>
      </c>
      <c r="BR8" s="96">
        <v>7</v>
      </c>
      <c r="BS8" s="96">
        <v>2167.1999999999998</v>
      </c>
      <c r="BT8" s="96">
        <v>9</v>
      </c>
      <c r="BU8" s="96">
        <v>2786.3999999999996</v>
      </c>
      <c r="BV8" s="96">
        <v>6</v>
      </c>
      <c r="BW8" s="96">
        <v>1857.6</v>
      </c>
      <c r="BX8" s="96">
        <v>13</v>
      </c>
      <c r="BY8" s="96">
        <v>4024.7999999999997</v>
      </c>
      <c r="BZ8" s="96">
        <v>10</v>
      </c>
      <c r="CA8" s="96">
        <v>3095.9999999999995</v>
      </c>
      <c r="CB8" s="96">
        <v>12</v>
      </c>
      <c r="CC8" s="96">
        <v>3715.2</v>
      </c>
      <c r="CD8" s="96">
        <v>13</v>
      </c>
      <c r="CE8" s="96">
        <v>4024.7999999999997</v>
      </c>
      <c r="CF8" s="96">
        <v>16</v>
      </c>
      <c r="CG8" s="96">
        <v>4953.5999999999995</v>
      </c>
      <c r="CH8" s="96">
        <v>12</v>
      </c>
      <c r="CI8" s="96">
        <v>3715.2</v>
      </c>
      <c r="CJ8" s="96">
        <v>22</v>
      </c>
      <c r="CK8" s="96">
        <v>6811.1999999999989</v>
      </c>
      <c r="CL8" s="96">
        <v>12</v>
      </c>
      <c r="CM8" s="96">
        <v>3715.2</v>
      </c>
      <c r="CN8" s="96">
        <v>3</v>
      </c>
      <c r="CO8" s="96">
        <v>928.8</v>
      </c>
      <c r="CP8" s="96">
        <v>5</v>
      </c>
      <c r="CQ8" s="96">
        <v>1547.9999999999998</v>
      </c>
      <c r="CR8" s="96">
        <v>5</v>
      </c>
      <c r="CS8" s="96">
        <v>1547.9999999999998</v>
      </c>
      <c r="CT8" s="96">
        <v>5</v>
      </c>
      <c r="CU8" s="96">
        <v>1547.9999999999998</v>
      </c>
    </row>
    <row r="9" spans="1:99">
      <c r="C9" s="95" t="s">
        <v>174</v>
      </c>
      <c r="D9" s="96">
        <v>3</v>
      </c>
      <c r="E9" s="96">
        <v>2106</v>
      </c>
      <c r="F9" s="96">
        <v>2</v>
      </c>
      <c r="G9" s="96">
        <v>1404</v>
      </c>
      <c r="H9" s="96">
        <v>3</v>
      </c>
      <c r="I9" s="96">
        <v>2106</v>
      </c>
      <c r="J9" s="96">
        <v>2</v>
      </c>
      <c r="K9" s="96">
        <v>1404</v>
      </c>
      <c r="L9" s="96">
        <v>3</v>
      </c>
      <c r="M9" s="96">
        <v>2106</v>
      </c>
      <c r="N9" s="96">
        <v>3</v>
      </c>
      <c r="O9" s="96">
        <v>2106</v>
      </c>
      <c r="P9" s="96">
        <v>5</v>
      </c>
      <c r="Q9" s="96">
        <v>3510</v>
      </c>
      <c r="R9" s="96">
        <v>4</v>
      </c>
      <c r="S9" s="96">
        <v>2808</v>
      </c>
      <c r="T9" s="96">
        <v>6</v>
      </c>
      <c r="U9" s="96">
        <v>4212</v>
      </c>
      <c r="V9" s="96">
        <v>4</v>
      </c>
      <c r="W9" s="96">
        <v>2808</v>
      </c>
      <c r="X9" s="96">
        <v>5</v>
      </c>
      <c r="Y9" s="96">
        <v>3510</v>
      </c>
      <c r="Z9" s="96">
        <v>6</v>
      </c>
      <c r="AA9" s="96">
        <v>4212</v>
      </c>
      <c r="AB9" s="96">
        <v>10</v>
      </c>
      <c r="AC9" s="96">
        <v>7020</v>
      </c>
      <c r="AD9" s="96">
        <v>6</v>
      </c>
      <c r="AE9" s="96">
        <v>4212</v>
      </c>
      <c r="AF9" s="96">
        <v>6</v>
      </c>
      <c r="AG9" s="96">
        <v>4212</v>
      </c>
      <c r="AH9" s="96">
        <v>8</v>
      </c>
      <c r="AI9" s="96">
        <v>5616</v>
      </c>
      <c r="AJ9" s="96">
        <v>15</v>
      </c>
      <c r="AK9" s="96">
        <v>10530</v>
      </c>
      <c r="AL9" s="96">
        <v>12</v>
      </c>
      <c r="AM9" s="96">
        <v>8424</v>
      </c>
      <c r="AN9" s="96">
        <v>19</v>
      </c>
      <c r="AO9" s="96">
        <v>13338</v>
      </c>
      <c r="AP9" s="96">
        <v>14</v>
      </c>
      <c r="AQ9" s="96">
        <v>9828</v>
      </c>
      <c r="AR9" s="96">
        <v>2</v>
      </c>
      <c r="AS9" s="96">
        <v>1404</v>
      </c>
      <c r="AT9" s="96">
        <v>4</v>
      </c>
      <c r="AU9" s="96">
        <v>2808</v>
      </c>
      <c r="AV9" s="96">
        <v>3</v>
      </c>
      <c r="AW9" s="96">
        <v>2106</v>
      </c>
      <c r="AX9" s="96">
        <v>3</v>
      </c>
      <c r="AY9" s="96">
        <v>2106</v>
      </c>
      <c r="AZ9" s="96">
        <v>4</v>
      </c>
      <c r="BA9" s="96">
        <v>2808</v>
      </c>
      <c r="BB9" s="96">
        <v>4</v>
      </c>
      <c r="BC9" s="96">
        <v>2808</v>
      </c>
      <c r="BD9" s="96">
        <v>2</v>
      </c>
      <c r="BE9" s="96">
        <v>1404</v>
      </c>
      <c r="BF9" s="96">
        <v>3</v>
      </c>
      <c r="BG9" s="96">
        <v>2106</v>
      </c>
      <c r="BH9" s="96">
        <v>4</v>
      </c>
      <c r="BI9" s="96">
        <v>2808</v>
      </c>
      <c r="BJ9" s="96">
        <v>4</v>
      </c>
      <c r="BK9" s="96">
        <v>2808</v>
      </c>
      <c r="BL9" s="96">
        <v>3</v>
      </c>
      <c r="BM9" s="96">
        <v>2106</v>
      </c>
      <c r="BN9" s="96">
        <v>3</v>
      </c>
      <c r="BO9" s="96">
        <v>2106</v>
      </c>
      <c r="BP9" s="96">
        <v>5</v>
      </c>
      <c r="BQ9" s="96">
        <v>3510</v>
      </c>
      <c r="BR9" s="96">
        <v>6</v>
      </c>
      <c r="BS9" s="96">
        <v>4212</v>
      </c>
      <c r="BT9" s="96">
        <v>8</v>
      </c>
      <c r="BU9" s="96">
        <v>5616</v>
      </c>
      <c r="BV9" s="96">
        <v>6</v>
      </c>
      <c r="BW9" s="96">
        <v>4212</v>
      </c>
      <c r="BX9" s="96">
        <v>13</v>
      </c>
      <c r="BY9" s="96">
        <v>9126</v>
      </c>
      <c r="BZ9" s="96">
        <v>8</v>
      </c>
      <c r="CA9" s="96">
        <v>5616</v>
      </c>
      <c r="CB9" s="96">
        <v>11</v>
      </c>
      <c r="CC9" s="96">
        <v>7722</v>
      </c>
      <c r="CD9" s="96">
        <v>14</v>
      </c>
      <c r="CE9" s="96">
        <v>9828</v>
      </c>
      <c r="CF9" s="96">
        <v>14</v>
      </c>
      <c r="CG9" s="96">
        <v>9828</v>
      </c>
      <c r="CH9" s="96">
        <v>11</v>
      </c>
      <c r="CI9" s="96">
        <v>7722</v>
      </c>
      <c r="CJ9" s="96">
        <v>23</v>
      </c>
      <c r="CK9" s="96">
        <v>16146</v>
      </c>
      <c r="CL9" s="96">
        <v>12</v>
      </c>
      <c r="CM9" s="96">
        <v>8424</v>
      </c>
      <c r="CN9" s="96">
        <v>3</v>
      </c>
      <c r="CO9" s="96">
        <v>2106</v>
      </c>
      <c r="CP9" s="96">
        <v>5</v>
      </c>
      <c r="CQ9" s="96">
        <v>3510</v>
      </c>
      <c r="CR9" s="96">
        <v>5</v>
      </c>
      <c r="CS9" s="96">
        <v>3510</v>
      </c>
      <c r="CT9" s="96">
        <v>4</v>
      </c>
      <c r="CU9" s="96">
        <v>2808</v>
      </c>
    </row>
    <row r="10" spans="1:99">
      <c r="C10" s="95" t="s">
        <v>175</v>
      </c>
      <c r="D10" s="96">
        <v>2</v>
      </c>
      <c r="E10" s="96">
        <v>1089.5999999999999</v>
      </c>
      <c r="F10" s="96">
        <v>2</v>
      </c>
      <c r="G10" s="96">
        <v>1089.5999999999999</v>
      </c>
      <c r="H10" s="96">
        <v>3</v>
      </c>
      <c r="I10" s="96">
        <v>1634.3999999999999</v>
      </c>
      <c r="J10" s="96">
        <v>3</v>
      </c>
      <c r="K10" s="96">
        <v>1634.3999999999999</v>
      </c>
      <c r="L10" s="96">
        <v>3</v>
      </c>
      <c r="M10" s="96">
        <v>1634.3999999999999</v>
      </c>
      <c r="N10" s="96">
        <v>3</v>
      </c>
      <c r="O10" s="96">
        <v>1634.3999999999999</v>
      </c>
      <c r="P10" s="96">
        <v>5</v>
      </c>
      <c r="Q10" s="96">
        <v>2724</v>
      </c>
      <c r="R10" s="96">
        <v>5</v>
      </c>
      <c r="S10" s="96">
        <v>2724</v>
      </c>
      <c r="T10" s="96">
        <v>6</v>
      </c>
      <c r="U10" s="96">
        <v>3268.7999999999997</v>
      </c>
      <c r="V10" s="96">
        <v>4</v>
      </c>
      <c r="W10" s="96">
        <v>2179.1999999999998</v>
      </c>
      <c r="X10" s="96">
        <v>5</v>
      </c>
      <c r="Y10" s="96">
        <v>2724</v>
      </c>
      <c r="Z10" s="96">
        <v>7</v>
      </c>
      <c r="AA10" s="96">
        <v>3813.5999999999995</v>
      </c>
      <c r="AB10" s="96">
        <v>9</v>
      </c>
      <c r="AC10" s="96">
        <v>4903.2</v>
      </c>
      <c r="AD10" s="96">
        <v>6</v>
      </c>
      <c r="AE10" s="96">
        <v>3268.7999999999997</v>
      </c>
      <c r="AF10" s="96">
        <v>7</v>
      </c>
      <c r="AG10" s="96">
        <v>3813.5999999999995</v>
      </c>
      <c r="AH10" s="96">
        <v>7</v>
      </c>
      <c r="AI10" s="96">
        <v>3813.5999999999995</v>
      </c>
      <c r="AJ10" s="96">
        <v>14</v>
      </c>
      <c r="AK10" s="96">
        <v>7627.1999999999989</v>
      </c>
      <c r="AL10" s="96">
        <v>15</v>
      </c>
      <c r="AM10" s="96">
        <v>8171.9999999999991</v>
      </c>
      <c r="AN10" s="96">
        <v>18</v>
      </c>
      <c r="AO10" s="96">
        <v>9806.4</v>
      </c>
      <c r="AP10" s="96">
        <v>14</v>
      </c>
      <c r="AQ10" s="96">
        <v>7627.1999999999989</v>
      </c>
      <c r="AR10" s="96">
        <v>2</v>
      </c>
      <c r="AS10" s="96">
        <v>1089.5999999999999</v>
      </c>
      <c r="AT10" s="96">
        <v>4</v>
      </c>
      <c r="AU10" s="96">
        <v>2179.1999999999998</v>
      </c>
      <c r="AV10" s="96">
        <v>3</v>
      </c>
      <c r="AW10" s="96">
        <v>1634.3999999999999</v>
      </c>
      <c r="AX10" s="96">
        <v>3</v>
      </c>
      <c r="AY10" s="96">
        <v>1634.3999999999999</v>
      </c>
      <c r="AZ10" s="96">
        <v>4</v>
      </c>
      <c r="BA10" s="96">
        <v>2179.1999999999998</v>
      </c>
      <c r="BB10" s="96">
        <v>4</v>
      </c>
      <c r="BC10" s="96">
        <v>2179.1999999999998</v>
      </c>
      <c r="BD10" s="96">
        <v>2</v>
      </c>
      <c r="BE10" s="96">
        <v>1089.5999999999999</v>
      </c>
      <c r="BF10" s="96">
        <v>3</v>
      </c>
      <c r="BG10" s="96">
        <v>1634.3999999999999</v>
      </c>
      <c r="BH10" s="96">
        <v>4</v>
      </c>
      <c r="BI10" s="96">
        <v>2179.1999999999998</v>
      </c>
      <c r="BJ10" s="96">
        <v>4</v>
      </c>
      <c r="BK10" s="96">
        <v>2179.1999999999998</v>
      </c>
      <c r="BL10" s="96">
        <v>3</v>
      </c>
      <c r="BM10" s="96">
        <v>1634.3999999999999</v>
      </c>
      <c r="BN10" s="96">
        <v>4</v>
      </c>
      <c r="BO10" s="96">
        <v>2179.1999999999998</v>
      </c>
      <c r="BP10" s="96">
        <v>5</v>
      </c>
      <c r="BQ10" s="96">
        <v>2724</v>
      </c>
      <c r="BR10" s="96">
        <v>6</v>
      </c>
      <c r="BS10" s="96">
        <v>3268.7999999999997</v>
      </c>
      <c r="BT10" s="96">
        <v>9</v>
      </c>
      <c r="BU10" s="96">
        <v>4903.2</v>
      </c>
      <c r="BV10" s="96">
        <v>6</v>
      </c>
      <c r="BW10" s="96">
        <v>3268.7999999999997</v>
      </c>
      <c r="BX10" s="96">
        <v>11</v>
      </c>
      <c r="BY10" s="96">
        <v>5992.7999999999993</v>
      </c>
      <c r="BZ10" s="96">
        <v>9</v>
      </c>
      <c r="CA10" s="96">
        <v>4903.2</v>
      </c>
      <c r="CB10" s="96">
        <v>12</v>
      </c>
      <c r="CC10" s="96">
        <v>6537.5999999999995</v>
      </c>
      <c r="CD10" s="96">
        <v>12</v>
      </c>
      <c r="CE10" s="96">
        <v>6537.5999999999995</v>
      </c>
      <c r="CF10" s="96">
        <v>14</v>
      </c>
      <c r="CG10" s="96">
        <v>7627.1999999999989</v>
      </c>
      <c r="CH10" s="96">
        <v>11</v>
      </c>
      <c r="CI10" s="96">
        <v>5992.7999999999993</v>
      </c>
      <c r="CJ10" s="96">
        <v>20</v>
      </c>
      <c r="CK10" s="96">
        <v>10896</v>
      </c>
      <c r="CL10" s="96">
        <v>12</v>
      </c>
      <c r="CM10" s="96">
        <v>6537.5999999999995</v>
      </c>
      <c r="CN10" s="96">
        <v>3</v>
      </c>
      <c r="CO10" s="96">
        <v>1634.3999999999999</v>
      </c>
      <c r="CP10" s="96">
        <v>5</v>
      </c>
      <c r="CQ10" s="96">
        <v>2724</v>
      </c>
      <c r="CR10" s="96">
        <v>5</v>
      </c>
      <c r="CS10" s="96">
        <v>2724</v>
      </c>
      <c r="CT10" s="96">
        <v>4</v>
      </c>
      <c r="CU10" s="96">
        <v>2179.1999999999998</v>
      </c>
    </row>
    <row r="11" spans="1:99">
      <c r="C11" s="95" t="s">
        <v>176</v>
      </c>
      <c r="D11" s="96">
        <v>3</v>
      </c>
      <c r="E11" s="96">
        <v>1598.3999999999999</v>
      </c>
      <c r="F11" s="96">
        <v>2</v>
      </c>
      <c r="G11" s="96">
        <v>1065.5999999999999</v>
      </c>
      <c r="H11" s="96">
        <v>2</v>
      </c>
      <c r="I11" s="96">
        <v>1065.5999999999999</v>
      </c>
      <c r="J11" s="96">
        <v>2</v>
      </c>
      <c r="K11" s="96">
        <v>1065.5999999999999</v>
      </c>
      <c r="L11" s="96">
        <v>3</v>
      </c>
      <c r="M11" s="96">
        <v>1598.3999999999999</v>
      </c>
      <c r="N11" s="96">
        <v>3</v>
      </c>
      <c r="O11" s="96">
        <v>1598.3999999999999</v>
      </c>
      <c r="P11" s="96">
        <v>5</v>
      </c>
      <c r="Q11" s="96">
        <v>2664</v>
      </c>
      <c r="R11" s="96">
        <v>5</v>
      </c>
      <c r="S11" s="96">
        <v>2664</v>
      </c>
      <c r="T11" s="96">
        <v>7</v>
      </c>
      <c r="U11" s="96">
        <v>3729.5999999999995</v>
      </c>
      <c r="V11" s="96">
        <v>5</v>
      </c>
      <c r="W11" s="96">
        <v>2664</v>
      </c>
      <c r="X11" s="96">
        <v>4</v>
      </c>
      <c r="Y11" s="96">
        <v>2131.1999999999998</v>
      </c>
      <c r="Z11" s="96">
        <v>7</v>
      </c>
      <c r="AA11" s="96">
        <v>3729.5999999999995</v>
      </c>
      <c r="AB11" s="96">
        <v>10</v>
      </c>
      <c r="AC11" s="96">
        <v>5328</v>
      </c>
      <c r="AD11" s="96">
        <v>6</v>
      </c>
      <c r="AE11" s="96">
        <v>3196.7999999999997</v>
      </c>
      <c r="AF11" s="96">
        <v>6</v>
      </c>
      <c r="AG11" s="96">
        <v>3196.7999999999997</v>
      </c>
      <c r="AH11" s="96">
        <v>8</v>
      </c>
      <c r="AI11" s="96">
        <v>4262.3999999999996</v>
      </c>
      <c r="AJ11" s="96">
        <v>14</v>
      </c>
      <c r="AK11" s="96">
        <v>7459.1999999999989</v>
      </c>
      <c r="AL11" s="96">
        <v>13</v>
      </c>
      <c r="AM11" s="96">
        <v>6926.4</v>
      </c>
      <c r="AN11" s="96">
        <v>17</v>
      </c>
      <c r="AO11" s="96">
        <v>9057.5999999999985</v>
      </c>
      <c r="AP11" s="96">
        <v>12</v>
      </c>
      <c r="AQ11" s="96">
        <v>6393.5999999999995</v>
      </c>
      <c r="AR11" s="96">
        <v>3</v>
      </c>
      <c r="AS11" s="96">
        <v>1598.3999999999999</v>
      </c>
      <c r="AT11" s="96">
        <v>4</v>
      </c>
      <c r="AU11" s="96">
        <v>2131.1999999999998</v>
      </c>
      <c r="AV11" s="96">
        <v>3</v>
      </c>
      <c r="AW11" s="96">
        <v>1598.3999999999999</v>
      </c>
      <c r="AX11" s="96">
        <v>3</v>
      </c>
      <c r="AY11" s="96">
        <v>1598.3999999999999</v>
      </c>
      <c r="AZ11" s="96">
        <v>4</v>
      </c>
      <c r="BA11" s="96">
        <v>2131.1999999999998</v>
      </c>
      <c r="BB11" s="96">
        <v>4</v>
      </c>
      <c r="BC11" s="96">
        <v>2131.1999999999998</v>
      </c>
      <c r="BD11" s="96">
        <v>2</v>
      </c>
      <c r="BE11" s="96">
        <v>1065.5999999999999</v>
      </c>
      <c r="BF11" s="96">
        <v>3</v>
      </c>
      <c r="BG11" s="96">
        <v>1598.3999999999999</v>
      </c>
      <c r="BH11" s="96">
        <v>4</v>
      </c>
      <c r="BI11" s="96">
        <v>2131.1999999999998</v>
      </c>
      <c r="BJ11" s="96">
        <v>4</v>
      </c>
      <c r="BK11" s="96">
        <v>2131.1999999999998</v>
      </c>
      <c r="BL11" s="96">
        <v>3</v>
      </c>
      <c r="BM11" s="96">
        <v>1598.3999999999999</v>
      </c>
      <c r="BN11" s="96">
        <v>4</v>
      </c>
      <c r="BO11" s="96">
        <v>2131.1999999999998</v>
      </c>
      <c r="BP11" s="96">
        <v>5</v>
      </c>
      <c r="BQ11" s="96">
        <v>2664</v>
      </c>
      <c r="BR11" s="96">
        <v>7</v>
      </c>
      <c r="BS11" s="96">
        <v>3729.5999999999995</v>
      </c>
      <c r="BT11" s="96">
        <v>9</v>
      </c>
      <c r="BU11" s="96">
        <v>4795.2</v>
      </c>
      <c r="BV11" s="96">
        <v>7</v>
      </c>
      <c r="BW11" s="96">
        <v>3729.5999999999995</v>
      </c>
      <c r="BX11" s="96">
        <v>12</v>
      </c>
      <c r="BY11" s="96">
        <v>6393.5999999999995</v>
      </c>
      <c r="BZ11" s="96">
        <v>9</v>
      </c>
      <c r="CA11" s="96">
        <v>4795.2</v>
      </c>
      <c r="CB11" s="96">
        <v>12</v>
      </c>
      <c r="CC11" s="96">
        <v>6393.5999999999995</v>
      </c>
      <c r="CD11" s="96">
        <v>12</v>
      </c>
      <c r="CE11" s="96">
        <v>6393.5999999999995</v>
      </c>
      <c r="CF11" s="96">
        <v>15</v>
      </c>
      <c r="CG11" s="96">
        <v>7991.9999999999991</v>
      </c>
      <c r="CH11" s="96">
        <v>12</v>
      </c>
      <c r="CI11" s="96">
        <v>6393.5999999999995</v>
      </c>
      <c r="CJ11" s="96">
        <v>23</v>
      </c>
      <c r="CK11" s="96">
        <v>12254.4</v>
      </c>
      <c r="CL11" s="96">
        <v>11</v>
      </c>
      <c r="CM11" s="96">
        <v>5860.7999999999993</v>
      </c>
      <c r="CN11" s="96">
        <v>3</v>
      </c>
      <c r="CO11" s="96">
        <v>1598.3999999999999</v>
      </c>
      <c r="CP11" s="96">
        <v>6</v>
      </c>
      <c r="CQ11" s="96">
        <v>3196.7999999999997</v>
      </c>
      <c r="CR11" s="96">
        <v>5</v>
      </c>
      <c r="CS11" s="96">
        <v>2664</v>
      </c>
      <c r="CT11" s="96">
        <v>5</v>
      </c>
      <c r="CU11" s="96">
        <v>2664</v>
      </c>
    </row>
    <row r="12" spans="1:99">
      <c r="C12" s="95" t="s">
        <v>177</v>
      </c>
      <c r="D12" s="96">
        <v>2</v>
      </c>
      <c r="E12" s="96">
        <v>1125.5999999999999</v>
      </c>
      <c r="F12" s="96">
        <v>2</v>
      </c>
      <c r="G12" s="96">
        <v>1125.5999999999999</v>
      </c>
      <c r="H12" s="96">
        <v>2</v>
      </c>
      <c r="I12" s="96">
        <v>1125.5999999999999</v>
      </c>
      <c r="J12" s="96">
        <v>3</v>
      </c>
      <c r="K12" s="96">
        <v>1688.3999999999999</v>
      </c>
      <c r="L12" s="96">
        <v>3</v>
      </c>
      <c r="M12" s="96">
        <v>1688.3999999999999</v>
      </c>
      <c r="N12" s="96">
        <v>3</v>
      </c>
      <c r="O12" s="96">
        <v>1688.3999999999999</v>
      </c>
      <c r="P12" s="96">
        <v>5</v>
      </c>
      <c r="Q12" s="96">
        <v>2814</v>
      </c>
      <c r="R12" s="96">
        <v>5</v>
      </c>
      <c r="S12" s="96">
        <v>2814</v>
      </c>
      <c r="T12" s="96">
        <v>5</v>
      </c>
      <c r="U12" s="96">
        <v>2814</v>
      </c>
      <c r="V12" s="96">
        <v>4</v>
      </c>
      <c r="W12" s="96">
        <v>2251.1999999999998</v>
      </c>
      <c r="X12" s="96">
        <v>4</v>
      </c>
      <c r="Y12" s="96">
        <v>2251.1999999999998</v>
      </c>
      <c r="Z12" s="96">
        <v>7</v>
      </c>
      <c r="AA12" s="96">
        <v>3939.5999999999995</v>
      </c>
      <c r="AB12" s="96">
        <v>10</v>
      </c>
      <c r="AC12" s="96">
        <v>5628</v>
      </c>
      <c r="AD12" s="96">
        <v>6</v>
      </c>
      <c r="AE12" s="96">
        <v>3376.7999999999997</v>
      </c>
      <c r="AF12" s="96">
        <v>7</v>
      </c>
      <c r="AG12" s="96">
        <v>3939.5999999999995</v>
      </c>
      <c r="AH12" s="96">
        <v>8</v>
      </c>
      <c r="AI12" s="96">
        <v>4502.3999999999996</v>
      </c>
      <c r="AJ12" s="96">
        <v>14</v>
      </c>
      <c r="AK12" s="96">
        <v>7879.1999999999989</v>
      </c>
      <c r="AL12" s="96">
        <v>12</v>
      </c>
      <c r="AM12" s="96">
        <v>6753.5999999999995</v>
      </c>
      <c r="AN12" s="96">
        <v>17</v>
      </c>
      <c r="AO12" s="96">
        <v>9567.5999999999985</v>
      </c>
      <c r="AP12" s="96">
        <v>12</v>
      </c>
      <c r="AQ12" s="96">
        <v>6753.5999999999995</v>
      </c>
      <c r="AR12" s="96">
        <v>3</v>
      </c>
      <c r="AS12" s="96">
        <v>1688.3999999999999</v>
      </c>
      <c r="AT12" s="96">
        <v>4</v>
      </c>
      <c r="AU12" s="96">
        <v>2251.1999999999998</v>
      </c>
      <c r="AV12" s="96">
        <v>3</v>
      </c>
      <c r="AW12" s="96">
        <v>1688.3999999999999</v>
      </c>
      <c r="AX12" s="96">
        <v>3</v>
      </c>
      <c r="AY12" s="96">
        <v>1688.3999999999999</v>
      </c>
      <c r="AZ12" s="96">
        <v>4</v>
      </c>
      <c r="BA12" s="96">
        <v>2251.1999999999998</v>
      </c>
      <c r="BB12" s="96">
        <v>4</v>
      </c>
      <c r="BC12" s="96">
        <v>2251.1999999999998</v>
      </c>
      <c r="BD12" s="96">
        <v>2</v>
      </c>
      <c r="BE12" s="96">
        <v>1125.5999999999999</v>
      </c>
      <c r="BF12" s="96">
        <v>3</v>
      </c>
      <c r="BG12" s="96">
        <v>1688.3999999999999</v>
      </c>
      <c r="BH12" s="96">
        <v>4</v>
      </c>
      <c r="BI12" s="96">
        <v>2251.1999999999998</v>
      </c>
      <c r="BJ12" s="96">
        <v>4</v>
      </c>
      <c r="BK12" s="96">
        <v>2251.1999999999998</v>
      </c>
      <c r="BL12" s="96">
        <v>3</v>
      </c>
      <c r="BM12" s="96">
        <v>1688.3999999999999</v>
      </c>
      <c r="BN12" s="96">
        <v>3</v>
      </c>
      <c r="BO12" s="96">
        <v>1688.3999999999999</v>
      </c>
      <c r="BP12" s="96">
        <v>5</v>
      </c>
      <c r="BQ12" s="96">
        <v>2814</v>
      </c>
      <c r="BR12" s="96">
        <v>6</v>
      </c>
      <c r="BS12" s="96">
        <v>3376.7999999999997</v>
      </c>
      <c r="BT12" s="96">
        <v>9</v>
      </c>
      <c r="BU12" s="96">
        <v>5065.2</v>
      </c>
      <c r="BV12" s="96">
        <v>6</v>
      </c>
      <c r="BW12" s="96">
        <v>3376.7999999999997</v>
      </c>
      <c r="BX12" s="96">
        <v>11</v>
      </c>
      <c r="BY12" s="96">
        <v>6190.7999999999993</v>
      </c>
      <c r="BZ12" s="96">
        <v>10</v>
      </c>
      <c r="CA12" s="96">
        <v>5628</v>
      </c>
      <c r="CB12" s="96">
        <v>11</v>
      </c>
      <c r="CC12" s="96">
        <v>6190.7999999999993</v>
      </c>
      <c r="CD12" s="96">
        <v>13</v>
      </c>
      <c r="CE12" s="96">
        <v>7316.4</v>
      </c>
      <c r="CF12" s="96">
        <v>15</v>
      </c>
      <c r="CG12" s="96">
        <v>8442</v>
      </c>
      <c r="CH12" s="96">
        <v>11</v>
      </c>
      <c r="CI12" s="96">
        <v>6190.7999999999993</v>
      </c>
      <c r="CJ12" s="96">
        <v>22</v>
      </c>
      <c r="CK12" s="96">
        <v>12381.599999999999</v>
      </c>
      <c r="CL12" s="96">
        <v>10</v>
      </c>
      <c r="CM12" s="96">
        <v>5628</v>
      </c>
      <c r="CN12" s="96">
        <v>3</v>
      </c>
      <c r="CO12" s="96">
        <v>1688.3999999999999</v>
      </c>
      <c r="CP12" s="96">
        <v>5</v>
      </c>
      <c r="CQ12" s="96">
        <v>2814</v>
      </c>
      <c r="CR12" s="96">
        <v>5</v>
      </c>
      <c r="CS12" s="96">
        <v>2814</v>
      </c>
      <c r="CT12" s="96">
        <v>4</v>
      </c>
      <c r="CU12" s="96">
        <v>2251.1999999999998</v>
      </c>
    </row>
    <row r="13" spans="1:99">
      <c r="C13" s="95" t="s">
        <v>178</v>
      </c>
      <c r="D13" s="96">
        <v>3</v>
      </c>
      <c r="E13" s="96">
        <v>255.60000000000002</v>
      </c>
      <c r="F13" s="96">
        <v>2</v>
      </c>
      <c r="G13" s="96">
        <v>170.4</v>
      </c>
      <c r="H13" s="96">
        <v>3</v>
      </c>
      <c r="I13" s="96">
        <v>255.60000000000002</v>
      </c>
      <c r="J13" s="96">
        <v>3</v>
      </c>
      <c r="K13" s="96">
        <v>255.60000000000002</v>
      </c>
      <c r="L13" s="96">
        <v>3</v>
      </c>
      <c r="M13" s="96">
        <v>255.60000000000002</v>
      </c>
      <c r="N13" s="96">
        <v>3</v>
      </c>
      <c r="O13" s="96">
        <v>255.60000000000002</v>
      </c>
      <c r="P13" s="96">
        <v>5</v>
      </c>
      <c r="Q13" s="96">
        <v>426</v>
      </c>
      <c r="R13" s="96">
        <v>5</v>
      </c>
      <c r="S13" s="96">
        <v>426</v>
      </c>
      <c r="T13" s="96">
        <v>7</v>
      </c>
      <c r="U13" s="96">
        <v>596.4</v>
      </c>
      <c r="V13" s="96">
        <v>4</v>
      </c>
      <c r="W13" s="96">
        <v>340.8</v>
      </c>
      <c r="X13" s="96">
        <v>5</v>
      </c>
      <c r="Y13" s="96">
        <v>426</v>
      </c>
      <c r="Z13" s="96">
        <v>7</v>
      </c>
      <c r="AA13" s="96">
        <v>596.4</v>
      </c>
      <c r="AB13" s="96">
        <v>10</v>
      </c>
      <c r="AC13" s="96">
        <v>852</v>
      </c>
      <c r="AD13" s="96">
        <v>6</v>
      </c>
      <c r="AE13" s="96">
        <v>511.20000000000005</v>
      </c>
      <c r="AF13" s="96">
        <v>8</v>
      </c>
      <c r="AG13" s="96">
        <v>681.6</v>
      </c>
      <c r="AH13" s="96">
        <v>8</v>
      </c>
      <c r="AI13" s="96">
        <v>681.6</v>
      </c>
      <c r="AJ13" s="96">
        <v>14</v>
      </c>
      <c r="AK13" s="96">
        <v>1192.8</v>
      </c>
      <c r="AL13" s="96">
        <v>14</v>
      </c>
      <c r="AM13" s="96">
        <v>1192.8</v>
      </c>
      <c r="AN13" s="96">
        <v>20</v>
      </c>
      <c r="AO13" s="96">
        <v>1704</v>
      </c>
      <c r="AP13" s="96">
        <v>13</v>
      </c>
      <c r="AQ13" s="96">
        <v>1107.6000000000001</v>
      </c>
      <c r="AR13" s="96">
        <v>3</v>
      </c>
      <c r="AS13" s="96">
        <v>255.60000000000002</v>
      </c>
      <c r="AT13" s="96">
        <v>4</v>
      </c>
      <c r="AU13" s="96">
        <v>340.8</v>
      </c>
      <c r="AV13" s="96">
        <v>3</v>
      </c>
      <c r="AW13" s="96">
        <v>255.60000000000002</v>
      </c>
      <c r="AX13" s="96">
        <v>3</v>
      </c>
      <c r="AY13" s="96">
        <v>255.60000000000002</v>
      </c>
      <c r="AZ13" s="96">
        <v>4</v>
      </c>
      <c r="BA13" s="96">
        <v>340.8</v>
      </c>
      <c r="BB13" s="96">
        <v>4</v>
      </c>
      <c r="BC13" s="96">
        <v>340.8</v>
      </c>
      <c r="BD13" s="96">
        <v>2</v>
      </c>
      <c r="BE13" s="96">
        <v>170.4</v>
      </c>
      <c r="BF13" s="96">
        <v>4</v>
      </c>
      <c r="BG13" s="96">
        <v>340.8</v>
      </c>
      <c r="BH13" s="96">
        <v>4</v>
      </c>
      <c r="BI13" s="96">
        <v>340.8</v>
      </c>
      <c r="BJ13" s="96">
        <v>4</v>
      </c>
      <c r="BK13" s="96">
        <v>340.8</v>
      </c>
      <c r="BL13" s="96">
        <v>3</v>
      </c>
      <c r="BM13" s="96">
        <v>255.60000000000002</v>
      </c>
      <c r="BN13" s="96">
        <v>3</v>
      </c>
      <c r="BO13" s="96">
        <v>255.60000000000002</v>
      </c>
      <c r="BP13" s="96">
        <v>6</v>
      </c>
      <c r="BQ13" s="96">
        <v>511.20000000000005</v>
      </c>
      <c r="BR13" s="96">
        <v>6</v>
      </c>
      <c r="BS13" s="96">
        <v>511.20000000000005</v>
      </c>
      <c r="BT13" s="96">
        <v>9</v>
      </c>
      <c r="BU13" s="96">
        <v>766.80000000000007</v>
      </c>
      <c r="BV13" s="96">
        <v>7</v>
      </c>
      <c r="BW13" s="96">
        <v>596.4</v>
      </c>
      <c r="BX13" s="96">
        <v>13</v>
      </c>
      <c r="BY13" s="96">
        <v>1107.6000000000001</v>
      </c>
      <c r="BZ13" s="96">
        <v>9</v>
      </c>
      <c r="CA13" s="96">
        <v>766.80000000000007</v>
      </c>
      <c r="CB13" s="96">
        <v>14</v>
      </c>
      <c r="CC13" s="96">
        <v>1192.8</v>
      </c>
      <c r="CD13" s="96">
        <v>14</v>
      </c>
      <c r="CE13" s="96">
        <v>1192.8</v>
      </c>
      <c r="CF13" s="96">
        <v>16</v>
      </c>
      <c r="CG13" s="96">
        <v>1363.2</v>
      </c>
      <c r="CH13" s="96">
        <v>12</v>
      </c>
      <c r="CI13" s="96">
        <v>1022.4000000000001</v>
      </c>
      <c r="CJ13" s="96">
        <v>22</v>
      </c>
      <c r="CK13" s="96">
        <v>1874.4</v>
      </c>
      <c r="CL13" s="96">
        <v>12</v>
      </c>
      <c r="CM13" s="96">
        <v>1022.4000000000001</v>
      </c>
      <c r="CN13" s="96">
        <v>4</v>
      </c>
      <c r="CO13" s="96">
        <v>340.8</v>
      </c>
      <c r="CP13" s="96">
        <v>6</v>
      </c>
      <c r="CQ13" s="96">
        <v>511.20000000000005</v>
      </c>
      <c r="CR13" s="96">
        <v>5</v>
      </c>
      <c r="CS13" s="96">
        <v>426</v>
      </c>
      <c r="CT13" s="96">
        <v>5</v>
      </c>
      <c r="CU13" s="96">
        <v>426</v>
      </c>
    </row>
    <row r="14" spans="1:99">
      <c r="C14" s="95" t="s">
        <v>179</v>
      </c>
      <c r="D14" s="96">
        <v>2</v>
      </c>
      <c r="E14" s="96">
        <v>976.8</v>
      </c>
      <c r="F14" s="96">
        <v>2</v>
      </c>
      <c r="G14" s="96">
        <v>976.8</v>
      </c>
      <c r="H14" s="96">
        <v>3</v>
      </c>
      <c r="I14" s="96">
        <v>1465.1999999999998</v>
      </c>
      <c r="J14" s="96">
        <v>2</v>
      </c>
      <c r="K14" s="96">
        <v>976.8</v>
      </c>
      <c r="L14" s="96">
        <v>3</v>
      </c>
      <c r="M14" s="96">
        <v>1465.1999999999998</v>
      </c>
      <c r="N14" s="96">
        <v>3</v>
      </c>
      <c r="O14" s="96">
        <v>1465.1999999999998</v>
      </c>
      <c r="P14" s="96">
        <v>5</v>
      </c>
      <c r="Q14" s="96">
        <v>2442</v>
      </c>
      <c r="R14" s="96">
        <v>4</v>
      </c>
      <c r="S14" s="96">
        <v>1953.6</v>
      </c>
      <c r="T14" s="96">
        <v>6</v>
      </c>
      <c r="U14" s="96">
        <v>2930.3999999999996</v>
      </c>
      <c r="V14" s="96">
        <v>4</v>
      </c>
      <c r="W14" s="96">
        <v>1953.6</v>
      </c>
      <c r="X14" s="96">
        <v>5</v>
      </c>
      <c r="Y14" s="96">
        <v>2442</v>
      </c>
      <c r="Z14" s="96">
        <v>7</v>
      </c>
      <c r="AA14" s="96">
        <v>3418.7999999999997</v>
      </c>
      <c r="AB14" s="96">
        <v>9</v>
      </c>
      <c r="AC14" s="96">
        <v>4395.5999999999995</v>
      </c>
      <c r="AD14" s="96">
        <v>6</v>
      </c>
      <c r="AE14" s="96">
        <v>2930.3999999999996</v>
      </c>
      <c r="AF14" s="96">
        <v>6</v>
      </c>
      <c r="AG14" s="96">
        <v>2930.3999999999996</v>
      </c>
      <c r="AH14" s="96">
        <v>8</v>
      </c>
      <c r="AI14" s="96">
        <v>3907.2</v>
      </c>
      <c r="AJ14" s="96">
        <v>14</v>
      </c>
      <c r="AK14" s="96">
        <v>6837.5999999999995</v>
      </c>
      <c r="AL14" s="96">
        <v>14</v>
      </c>
      <c r="AM14" s="96">
        <v>6837.5999999999995</v>
      </c>
      <c r="AN14" s="96">
        <v>16</v>
      </c>
      <c r="AO14" s="96">
        <v>7814.4</v>
      </c>
      <c r="AP14" s="96">
        <v>14</v>
      </c>
      <c r="AQ14" s="96">
        <v>6837.5999999999995</v>
      </c>
      <c r="AR14" s="96">
        <v>3</v>
      </c>
      <c r="AS14" s="96">
        <v>1465.1999999999998</v>
      </c>
      <c r="AT14" s="96">
        <v>4</v>
      </c>
      <c r="AU14" s="96">
        <v>1953.6</v>
      </c>
      <c r="AV14" s="96">
        <v>3</v>
      </c>
      <c r="AW14" s="96">
        <v>1465.1999999999998</v>
      </c>
      <c r="AX14" s="96">
        <v>3</v>
      </c>
      <c r="AY14" s="96">
        <v>1465.1999999999998</v>
      </c>
      <c r="AZ14" s="96">
        <v>4</v>
      </c>
      <c r="BA14" s="96">
        <v>1953.6</v>
      </c>
      <c r="BB14" s="96">
        <v>4</v>
      </c>
      <c r="BC14" s="96">
        <v>1953.6</v>
      </c>
      <c r="BD14" s="96">
        <v>2</v>
      </c>
      <c r="BE14" s="96">
        <v>976.8</v>
      </c>
      <c r="BF14" s="96">
        <v>4</v>
      </c>
      <c r="BG14" s="96">
        <v>1953.6</v>
      </c>
      <c r="BH14" s="96">
        <v>4</v>
      </c>
      <c r="BI14" s="96">
        <v>1953.6</v>
      </c>
      <c r="BJ14" s="96">
        <v>4</v>
      </c>
      <c r="BK14" s="96">
        <v>1953.6</v>
      </c>
      <c r="BL14" s="96">
        <v>3</v>
      </c>
      <c r="BM14" s="96">
        <v>1465.1999999999998</v>
      </c>
      <c r="BN14" s="96">
        <v>3</v>
      </c>
      <c r="BO14" s="96">
        <v>1465.1999999999998</v>
      </c>
      <c r="BP14" s="96">
        <v>5</v>
      </c>
      <c r="BQ14" s="96">
        <v>2442</v>
      </c>
      <c r="BR14" s="96">
        <v>6</v>
      </c>
      <c r="BS14" s="96">
        <v>2930.3999999999996</v>
      </c>
      <c r="BT14" s="96">
        <v>9</v>
      </c>
      <c r="BU14" s="96">
        <v>4395.5999999999995</v>
      </c>
      <c r="BV14" s="96">
        <v>6</v>
      </c>
      <c r="BW14" s="96">
        <v>2930.3999999999996</v>
      </c>
      <c r="BX14" s="96">
        <v>11</v>
      </c>
      <c r="BY14" s="96">
        <v>5372.4</v>
      </c>
      <c r="BZ14" s="96">
        <v>9</v>
      </c>
      <c r="CA14" s="96">
        <v>4395.5999999999995</v>
      </c>
      <c r="CB14" s="96">
        <v>13</v>
      </c>
      <c r="CC14" s="96">
        <v>6349.2</v>
      </c>
      <c r="CD14" s="96">
        <v>12</v>
      </c>
      <c r="CE14" s="96">
        <v>5860.7999999999993</v>
      </c>
      <c r="CF14" s="96">
        <v>15</v>
      </c>
      <c r="CG14" s="96">
        <v>7326</v>
      </c>
      <c r="CH14" s="96">
        <v>10</v>
      </c>
      <c r="CI14" s="96">
        <v>4884</v>
      </c>
      <c r="CJ14" s="96">
        <v>21</v>
      </c>
      <c r="CK14" s="96">
        <v>10256.4</v>
      </c>
      <c r="CL14" s="96">
        <v>12</v>
      </c>
      <c r="CM14" s="96">
        <v>5860.7999999999993</v>
      </c>
      <c r="CN14" s="96">
        <v>4</v>
      </c>
      <c r="CO14" s="96">
        <v>1953.6</v>
      </c>
      <c r="CP14" s="96">
        <v>6</v>
      </c>
      <c r="CQ14" s="96">
        <v>2930.3999999999996</v>
      </c>
      <c r="CR14" s="96">
        <v>5</v>
      </c>
      <c r="CS14" s="96">
        <v>2442</v>
      </c>
      <c r="CT14" s="96">
        <v>4</v>
      </c>
      <c r="CU14" s="96">
        <v>1953.6</v>
      </c>
    </row>
    <row r="15" spans="1:99">
      <c r="C15" s="95" t="s">
        <v>180</v>
      </c>
      <c r="D15" s="96">
        <v>2</v>
      </c>
      <c r="E15" s="96">
        <v>1526.3999999999999</v>
      </c>
      <c r="F15" s="96">
        <v>2</v>
      </c>
      <c r="G15" s="96">
        <v>1526.3999999999999</v>
      </c>
      <c r="H15" s="96">
        <v>3</v>
      </c>
      <c r="I15" s="96">
        <v>2289.6</v>
      </c>
      <c r="J15" s="96">
        <v>3</v>
      </c>
      <c r="K15" s="96">
        <v>2289.6</v>
      </c>
      <c r="L15" s="96">
        <v>3</v>
      </c>
      <c r="M15" s="96">
        <v>2289.6</v>
      </c>
      <c r="N15" s="96">
        <v>2</v>
      </c>
      <c r="O15" s="96">
        <v>1526.3999999999999</v>
      </c>
      <c r="P15" s="96">
        <v>5</v>
      </c>
      <c r="Q15" s="96">
        <v>3815.9999999999995</v>
      </c>
      <c r="R15" s="96">
        <v>5</v>
      </c>
      <c r="S15" s="96">
        <v>3815.9999999999995</v>
      </c>
      <c r="T15" s="96">
        <v>6</v>
      </c>
      <c r="U15" s="96">
        <v>4579.2</v>
      </c>
      <c r="V15" s="96">
        <v>4</v>
      </c>
      <c r="W15" s="96">
        <v>3052.7999999999997</v>
      </c>
      <c r="X15" s="96">
        <v>4</v>
      </c>
      <c r="Y15" s="96">
        <v>3052.7999999999997</v>
      </c>
      <c r="Z15" s="96">
        <v>7</v>
      </c>
      <c r="AA15" s="96">
        <v>5342.4</v>
      </c>
      <c r="AB15" s="96">
        <v>9</v>
      </c>
      <c r="AC15" s="96">
        <v>6868.7999999999993</v>
      </c>
      <c r="AD15" s="96">
        <v>6</v>
      </c>
      <c r="AE15" s="96">
        <v>4579.2</v>
      </c>
      <c r="AF15" s="96">
        <v>7</v>
      </c>
      <c r="AG15" s="96">
        <v>5342.4</v>
      </c>
      <c r="AH15" s="96">
        <v>7</v>
      </c>
      <c r="AI15" s="96">
        <v>5342.4</v>
      </c>
      <c r="AJ15" s="96">
        <v>14</v>
      </c>
      <c r="AK15" s="96">
        <v>10684.8</v>
      </c>
      <c r="AL15" s="96">
        <v>12</v>
      </c>
      <c r="AM15" s="96">
        <v>9158.4</v>
      </c>
      <c r="AN15" s="96">
        <v>17</v>
      </c>
      <c r="AO15" s="96">
        <v>12974.4</v>
      </c>
      <c r="AP15" s="96">
        <v>12</v>
      </c>
      <c r="AQ15" s="96">
        <v>9158.4</v>
      </c>
      <c r="AR15" s="96">
        <v>3</v>
      </c>
      <c r="AS15" s="96">
        <v>2289.6</v>
      </c>
      <c r="AT15" s="96">
        <v>4</v>
      </c>
      <c r="AU15" s="96">
        <v>3052.7999999999997</v>
      </c>
      <c r="AV15" s="96">
        <v>3</v>
      </c>
      <c r="AW15" s="96">
        <v>2289.6</v>
      </c>
      <c r="AX15" s="96">
        <v>2</v>
      </c>
      <c r="AY15" s="96">
        <v>1526.3999999999999</v>
      </c>
      <c r="AZ15" s="96">
        <v>4</v>
      </c>
      <c r="BA15" s="96">
        <v>3052.7999999999997</v>
      </c>
      <c r="BB15" s="96">
        <v>4</v>
      </c>
      <c r="BC15" s="96">
        <v>3052.7999999999997</v>
      </c>
      <c r="BD15" s="96">
        <v>2</v>
      </c>
      <c r="BE15" s="96">
        <v>1526.3999999999999</v>
      </c>
      <c r="BF15" s="96">
        <v>4</v>
      </c>
      <c r="BG15" s="96">
        <v>3052.7999999999997</v>
      </c>
      <c r="BH15" s="96">
        <v>4</v>
      </c>
      <c r="BI15" s="96">
        <v>3052.7999999999997</v>
      </c>
      <c r="BJ15" s="96">
        <v>4</v>
      </c>
      <c r="BK15" s="96">
        <v>3052.7999999999997</v>
      </c>
      <c r="BL15" s="96">
        <v>3</v>
      </c>
      <c r="BM15" s="96">
        <v>2289.6</v>
      </c>
      <c r="BN15" s="96">
        <v>4</v>
      </c>
      <c r="BO15" s="96">
        <v>3052.7999999999997</v>
      </c>
      <c r="BP15" s="96">
        <v>5</v>
      </c>
      <c r="BQ15" s="96">
        <v>3815.9999999999995</v>
      </c>
      <c r="BR15" s="96">
        <v>6</v>
      </c>
      <c r="BS15" s="96">
        <v>4579.2</v>
      </c>
      <c r="BT15" s="96">
        <v>9</v>
      </c>
      <c r="BU15" s="96">
        <v>6868.7999999999993</v>
      </c>
      <c r="BV15" s="96">
        <v>6</v>
      </c>
      <c r="BW15" s="96">
        <v>4579.2</v>
      </c>
      <c r="BX15" s="96">
        <v>13</v>
      </c>
      <c r="BY15" s="96">
        <v>9921.5999999999985</v>
      </c>
      <c r="BZ15" s="96">
        <v>9</v>
      </c>
      <c r="CA15" s="96">
        <v>6868.7999999999993</v>
      </c>
      <c r="CB15" s="96">
        <v>12</v>
      </c>
      <c r="CC15" s="96">
        <v>9158.4</v>
      </c>
      <c r="CD15" s="96">
        <v>13</v>
      </c>
      <c r="CE15" s="96">
        <v>9921.5999999999985</v>
      </c>
      <c r="CF15" s="96">
        <v>15</v>
      </c>
      <c r="CG15" s="96">
        <v>11447.999999999998</v>
      </c>
      <c r="CH15" s="96">
        <v>11</v>
      </c>
      <c r="CI15" s="96">
        <v>8395.1999999999989</v>
      </c>
      <c r="CJ15" s="96">
        <v>22</v>
      </c>
      <c r="CK15" s="96">
        <v>16790.399999999998</v>
      </c>
      <c r="CL15" s="96">
        <v>11</v>
      </c>
      <c r="CM15" s="96">
        <v>8395.1999999999989</v>
      </c>
      <c r="CN15" s="96">
        <v>3</v>
      </c>
      <c r="CO15" s="96">
        <v>2289.6</v>
      </c>
      <c r="CP15" s="96">
        <v>5</v>
      </c>
      <c r="CQ15" s="96">
        <v>3815.9999999999995</v>
      </c>
      <c r="CR15" s="96">
        <v>5</v>
      </c>
      <c r="CS15" s="96">
        <v>3815.9999999999995</v>
      </c>
      <c r="CT15" s="96">
        <v>4</v>
      </c>
      <c r="CU15" s="96">
        <v>3052.7999999999997</v>
      </c>
    </row>
    <row r="16" spans="1:99">
      <c r="C16" s="95" t="s">
        <v>181</v>
      </c>
      <c r="D16" s="96">
        <v>3</v>
      </c>
      <c r="E16" s="96">
        <v>1022.4000000000001</v>
      </c>
      <c r="F16" s="96">
        <v>2</v>
      </c>
      <c r="G16" s="96">
        <v>681.6</v>
      </c>
      <c r="H16" s="96">
        <v>3</v>
      </c>
      <c r="I16" s="96">
        <v>1022.4000000000001</v>
      </c>
      <c r="J16" s="96">
        <v>2</v>
      </c>
      <c r="K16" s="96">
        <v>681.6</v>
      </c>
      <c r="L16" s="96">
        <v>3</v>
      </c>
      <c r="M16" s="96">
        <v>1022.4000000000001</v>
      </c>
      <c r="N16" s="96">
        <v>3</v>
      </c>
      <c r="O16" s="96">
        <v>1022.4000000000001</v>
      </c>
      <c r="P16" s="96">
        <v>5</v>
      </c>
      <c r="Q16" s="96">
        <v>1704</v>
      </c>
      <c r="R16" s="96">
        <v>5</v>
      </c>
      <c r="S16" s="96">
        <v>1704</v>
      </c>
      <c r="T16" s="96">
        <v>7</v>
      </c>
      <c r="U16" s="96">
        <v>2385.6</v>
      </c>
      <c r="V16" s="96">
        <v>4</v>
      </c>
      <c r="W16" s="96">
        <v>1363.2</v>
      </c>
      <c r="X16" s="96">
        <v>5</v>
      </c>
      <c r="Y16" s="96">
        <v>1704</v>
      </c>
      <c r="Z16" s="96">
        <v>7</v>
      </c>
      <c r="AA16" s="96">
        <v>2385.6</v>
      </c>
      <c r="AB16" s="96">
        <v>9</v>
      </c>
      <c r="AC16" s="96">
        <v>3067.2000000000003</v>
      </c>
      <c r="AD16" s="96">
        <v>6</v>
      </c>
      <c r="AE16" s="96">
        <v>2044.8000000000002</v>
      </c>
      <c r="AF16" s="96">
        <v>7</v>
      </c>
      <c r="AG16" s="96">
        <v>2385.6</v>
      </c>
      <c r="AH16" s="96">
        <v>7</v>
      </c>
      <c r="AI16" s="96">
        <v>2385.6</v>
      </c>
      <c r="AJ16" s="96">
        <v>13</v>
      </c>
      <c r="AK16" s="96">
        <v>4430.4000000000005</v>
      </c>
      <c r="AL16" s="96">
        <v>15</v>
      </c>
      <c r="AM16" s="96">
        <v>5112</v>
      </c>
      <c r="AN16" s="96">
        <v>17</v>
      </c>
      <c r="AO16" s="96">
        <v>5793.6</v>
      </c>
      <c r="AP16" s="96">
        <v>14</v>
      </c>
      <c r="AQ16" s="96">
        <v>4771.2</v>
      </c>
      <c r="AR16" s="96">
        <v>3</v>
      </c>
      <c r="AS16" s="96">
        <v>1022.4000000000001</v>
      </c>
      <c r="AT16" s="96">
        <v>4</v>
      </c>
      <c r="AU16" s="96">
        <v>1363.2</v>
      </c>
      <c r="AV16" s="96">
        <v>3</v>
      </c>
      <c r="AW16" s="96">
        <v>1022.4000000000001</v>
      </c>
      <c r="AX16" s="96">
        <v>2</v>
      </c>
      <c r="AY16" s="96">
        <v>681.6</v>
      </c>
      <c r="AZ16" s="96">
        <v>4</v>
      </c>
      <c r="BA16" s="96">
        <v>1363.2</v>
      </c>
      <c r="BB16" s="96">
        <v>5</v>
      </c>
      <c r="BC16" s="96">
        <v>1704</v>
      </c>
      <c r="BD16" s="96">
        <v>2</v>
      </c>
      <c r="BE16" s="96">
        <v>681.6</v>
      </c>
      <c r="BF16" s="96">
        <v>3</v>
      </c>
      <c r="BG16" s="96">
        <v>1022.4000000000001</v>
      </c>
      <c r="BH16" s="96">
        <v>4</v>
      </c>
      <c r="BI16" s="96">
        <v>1363.2</v>
      </c>
      <c r="BJ16" s="96">
        <v>4</v>
      </c>
      <c r="BK16" s="96">
        <v>1363.2</v>
      </c>
      <c r="BL16" s="96">
        <v>3</v>
      </c>
      <c r="BM16" s="96">
        <v>1022.4000000000001</v>
      </c>
      <c r="BN16" s="96">
        <v>3</v>
      </c>
      <c r="BO16" s="96">
        <v>1022.4000000000001</v>
      </c>
      <c r="BP16" s="96">
        <v>6</v>
      </c>
      <c r="BQ16" s="96">
        <v>2044.8000000000002</v>
      </c>
      <c r="BR16" s="96">
        <v>6</v>
      </c>
      <c r="BS16" s="96">
        <v>2044.8000000000002</v>
      </c>
      <c r="BT16" s="96">
        <v>8</v>
      </c>
      <c r="BU16" s="96">
        <v>2726.4</v>
      </c>
      <c r="BV16" s="96">
        <v>7</v>
      </c>
      <c r="BW16" s="96">
        <v>2385.6</v>
      </c>
      <c r="BX16" s="96">
        <v>13</v>
      </c>
      <c r="BY16" s="96">
        <v>4430.4000000000005</v>
      </c>
      <c r="BZ16" s="96">
        <v>9</v>
      </c>
      <c r="CA16" s="96">
        <v>3067.2000000000003</v>
      </c>
      <c r="CB16" s="96">
        <v>12</v>
      </c>
      <c r="CC16" s="96">
        <v>4089.6000000000004</v>
      </c>
      <c r="CD16" s="96">
        <v>14</v>
      </c>
      <c r="CE16" s="96">
        <v>4771.2</v>
      </c>
      <c r="CF16" s="96">
        <v>15</v>
      </c>
      <c r="CG16" s="96">
        <v>5112</v>
      </c>
      <c r="CH16" s="96">
        <v>12</v>
      </c>
      <c r="CI16" s="96">
        <v>4089.6000000000004</v>
      </c>
      <c r="CJ16" s="96">
        <v>23</v>
      </c>
      <c r="CK16" s="96">
        <v>7838.4000000000005</v>
      </c>
      <c r="CL16" s="96">
        <v>11</v>
      </c>
      <c r="CM16" s="96">
        <v>3748.8</v>
      </c>
      <c r="CN16" s="96">
        <v>4</v>
      </c>
      <c r="CO16" s="96">
        <v>1363.2</v>
      </c>
      <c r="CP16" s="96">
        <v>5</v>
      </c>
      <c r="CQ16" s="96">
        <v>1704</v>
      </c>
      <c r="CR16" s="96">
        <v>5</v>
      </c>
      <c r="CS16" s="96">
        <v>1704</v>
      </c>
      <c r="CT16" s="96">
        <v>4</v>
      </c>
      <c r="CU16" s="96">
        <v>1363.2</v>
      </c>
    </row>
    <row r="17" spans="2:99">
      <c r="C17" s="95" t="s">
        <v>182</v>
      </c>
      <c r="D17" s="96">
        <v>3</v>
      </c>
      <c r="E17" s="96">
        <v>1267.1999999999998</v>
      </c>
      <c r="F17" s="96">
        <v>2</v>
      </c>
      <c r="G17" s="96">
        <v>844.8</v>
      </c>
      <c r="H17" s="96">
        <v>2</v>
      </c>
      <c r="I17" s="96">
        <v>844.8</v>
      </c>
      <c r="J17" s="96">
        <v>2</v>
      </c>
      <c r="K17" s="96">
        <v>844.8</v>
      </c>
      <c r="L17" s="96">
        <v>3</v>
      </c>
      <c r="M17" s="96">
        <v>1267.1999999999998</v>
      </c>
      <c r="N17" s="96">
        <v>3</v>
      </c>
      <c r="O17" s="96">
        <v>1267.1999999999998</v>
      </c>
      <c r="P17" s="96">
        <v>5</v>
      </c>
      <c r="Q17" s="96">
        <v>2112</v>
      </c>
      <c r="R17" s="96">
        <v>5</v>
      </c>
      <c r="S17" s="96">
        <v>2112</v>
      </c>
      <c r="T17" s="96">
        <v>6</v>
      </c>
      <c r="U17" s="96">
        <v>2534.3999999999996</v>
      </c>
      <c r="V17" s="96">
        <v>4</v>
      </c>
      <c r="W17" s="96">
        <v>1689.6</v>
      </c>
      <c r="X17" s="96">
        <v>5</v>
      </c>
      <c r="Y17" s="96">
        <v>2112</v>
      </c>
      <c r="Z17" s="96">
        <v>6</v>
      </c>
      <c r="AA17" s="96">
        <v>2534.3999999999996</v>
      </c>
      <c r="AB17" s="96">
        <v>11</v>
      </c>
      <c r="AC17" s="96">
        <v>4646.3999999999996</v>
      </c>
      <c r="AD17" s="96">
        <v>6</v>
      </c>
      <c r="AE17" s="96">
        <v>2534.3999999999996</v>
      </c>
      <c r="AF17" s="96">
        <v>7</v>
      </c>
      <c r="AG17" s="96">
        <v>2956.7999999999997</v>
      </c>
      <c r="AH17" s="96">
        <v>8</v>
      </c>
      <c r="AI17" s="96">
        <v>3379.2</v>
      </c>
      <c r="AJ17" s="96">
        <v>14</v>
      </c>
      <c r="AK17" s="96">
        <v>5913.5999999999995</v>
      </c>
      <c r="AL17" s="96">
        <v>14</v>
      </c>
      <c r="AM17" s="96">
        <v>5913.5999999999995</v>
      </c>
      <c r="AN17" s="96">
        <v>17</v>
      </c>
      <c r="AO17" s="96">
        <v>7180.7999999999993</v>
      </c>
      <c r="AP17" s="96">
        <v>12</v>
      </c>
      <c r="AQ17" s="96">
        <v>5068.7999999999993</v>
      </c>
      <c r="AR17" s="96">
        <v>2</v>
      </c>
      <c r="AS17" s="96">
        <v>844.8</v>
      </c>
      <c r="AT17" s="96">
        <v>4</v>
      </c>
      <c r="AU17" s="96">
        <v>1689.6</v>
      </c>
      <c r="AV17" s="96">
        <v>3</v>
      </c>
      <c r="AW17" s="96">
        <v>1267.1999999999998</v>
      </c>
      <c r="AX17" s="96">
        <v>3</v>
      </c>
      <c r="AY17" s="96">
        <v>1267.1999999999998</v>
      </c>
      <c r="AZ17" s="96">
        <v>4</v>
      </c>
      <c r="BA17" s="96">
        <v>1689.6</v>
      </c>
      <c r="BB17" s="96">
        <v>4</v>
      </c>
      <c r="BC17" s="96">
        <v>1689.6</v>
      </c>
      <c r="BD17" s="96">
        <v>2</v>
      </c>
      <c r="BE17" s="96">
        <v>844.8</v>
      </c>
      <c r="BF17" s="96">
        <v>3</v>
      </c>
      <c r="BG17" s="96">
        <v>1267.1999999999998</v>
      </c>
      <c r="BH17" s="96">
        <v>4</v>
      </c>
      <c r="BI17" s="96">
        <v>1689.6</v>
      </c>
      <c r="BJ17" s="96">
        <v>4</v>
      </c>
      <c r="BK17" s="96">
        <v>1689.6</v>
      </c>
      <c r="BL17" s="96">
        <v>3</v>
      </c>
      <c r="BM17" s="96">
        <v>1267.1999999999998</v>
      </c>
      <c r="BN17" s="96">
        <v>3</v>
      </c>
      <c r="BO17" s="96">
        <v>1267.1999999999998</v>
      </c>
      <c r="BP17" s="96">
        <v>5</v>
      </c>
      <c r="BQ17" s="96">
        <v>2112</v>
      </c>
      <c r="BR17" s="96">
        <v>6</v>
      </c>
      <c r="BS17" s="96">
        <v>2534.3999999999996</v>
      </c>
      <c r="BT17" s="96">
        <v>9</v>
      </c>
      <c r="BU17" s="96">
        <v>3801.6</v>
      </c>
      <c r="BV17" s="96">
        <v>6</v>
      </c>
      <c r="BW17" s="96">
        <v>2534.3999999999996</v>
      </c>
      <c r="BX17" s="96">
        <v>12</v>
      </c>
      <c r="BY17" s="96">
        <v>5068.7999999999993</v>
      </c>
      <c r="BZ17" s="96">
        <v>10</v>
      </c>
      <c r="CA17" s="96">
        <v>4224</v>
      </c>
      <c r="CB17" s="96">
        <v>13</v>
      </c>
      <c r="CC17" s="96">
        <v>5491.2</v>
      </c>
      <c r="CD17" s="96">
        <v>12</v>
      </c>
      <c r="CE17" s="96">
        <v>5068.7999999999993</v>
      </c>
      <c r="CF17" s="96">
        <v>17</v>
      </c>
      <c r="CG17" s="96">
        <v>7180.7999999999993</v>
      </c>
      <c r="CH17" s="96">
        <v>11</v>
      </c>
      <c r="CI17" s="96">
        <v>4646.3999999999996</v>
      </c>
      <c r="CJ17" s="96">
        <v>24</v>
      </c>
      <c r="CK17" s="96">
        <v>10137.599999999999</v>
      </c>
      <c r="CL17" s="96">
        <v>12</v>
      </c>
      <c r="CM17" s="96">
        <v>5068.7999999999993</v>
      </c>
      <c r="CN17" s="96">
        <v>3</v>
      </c>
      <c r="CO17" s="96">
        <v>1267.1999999999998</v>
      </c>
      <c r="CP17" s="96">
        <v>6</v>
      </c>
      <c r="CQ17" s="96">
        <v>2534.3999999999996</v>
      </c>
      <c r="CR17" s="96">
        <v>5</v>
      </c>
      <c r="CS17" s="96">
        <v>2112</v>
      </c>
      <c r="CT17" s="96">
        <v>5</v>
      </c>
      <c r="CU17" s="96">
        <v>2112</v>
      </c>
    </row>
    <row r="18" spans="2:99">
      <c r="C18" s="95" t="s">
        <v>183</v>
      </c>
      <c r="D18" s="96">
        <v>2</v>
      </c>
      <c r="E18" s="96">
        <v>1305.5999999999999</v>
      </c>
      <c r="F18" s="96">
        <v>2</v>
      </c>
      <c r="G18" s="96">
        <v>1305.5999999999999</v>
      </c>
      <c r="H18" s="96">
        <v>2</v>
      </c>
      <c r="I18" s="96">
        <v>1305.5999999999999</v>
      </c>
      <c r="J18" s="96">
        <v>2</v>
      </c>
      <c r="K18" s="96">
        <v>1305.5999999999999</v>
      </c>
      <c r="L18" s="96">
        <v>3</v>
      </c>
      <c r="M18" s="96">
        <v>1958.3999999999999</v>
      </c>
      <c r="N18" s="96">
        <v>3</v>
      </c>
      <c r="O18" s="96">
        <v>1958.3999999999999</v>
      </c>
      <c r="P18" s="96">
        <v>4</v>
      </c>
      <c r="Q18" s="96">
        <v>2611.1999999999998</v>
      </c>
      <c r="R18" s="96">
        <v>4</v>
      </c>
      <c r="S18" s="96">
        <v>2611.1999999999998</v>
      </c>
      <c r="T18" s="96">
        <v>6</v>
      </c>
      <c r="U18" s="96">
        <v>3916.7999999999997</v>
      </c>
      <c r="V18" s="96">
        <v>4</v>
      </c>
      <c r="W18" s="96">
        <v>2611.1999999999998</v>
      </c>
      <c r="X18" s="96">
        <v>5</v>
      </c>
      <c r="Y18" s="96">
        <v>3264</v>
      </c>
      <c r="Z18" s="96">
        <v>6</v>
      </c>
      <c r="AA18" s="96">
        <v>3916.7999999999997</v>
      </c>
      <c r="AB18" s="96">
        <v>11</v>
      </c>
      <c r="AC18" s="96">
        <v>7180.7999999999993</v>
      </c>
      <c r="AD18" s="96">
        <v>6</v>
      </c>
      <c r="AE18" s="96">
        <v>3916.7999999999997</v>
      </c>
      <c r="AF18" s="96">
        <v>7</v>
      </c>
      <c r="AG18" s="96">
        <v>4569.5999999999995</v>
      </c>
      <c r="AH18" s="96">
        <v>7</v>
      </c>
      <c r="AI18" s="96">
        <v>4569.5999999999995</v>
      </c>
      <c r="AJ18" s="96">
        <v>15</v>
      </c>
      <c r="AK18" s="96">
        <v>9792</v>
      </c>
      <c r="AL18" s="96">
        <v>13</v>
      </c>
      <c r="AM18" s="96">
        <v>8486.4</v>
      </c>
      <c r="AN18" s="96">
        <v>19</v>
      </c>
      <c r="AO18" s="96">
        <v>12403.199999999999</v>
      </c>
      <c r="AP18" s="96">
        <v>12</v>
      </c>
      <c r="AQ18" s="96">
        <v>7833.5999999999995</v>
      </c>
      <c r="AR18" s="96">
        <v>3</v>
      </c>
      <c r="AS18" s="96">
        <v>1958.3999999999999</v>
      </c>
      <c r="AT18" s="96">
        <v>4</v>
      </c>
      <c r="AU18" s="96">
        <v>2611.1999999999998</v>
      </c>
      <c r="AV18" s="96">
        <v>3</v>
      </c>
      <c r="AW18" s="96">
        <v>1958.3999999999999</v>
      </c>
      <c r="AX18" s="96">
        <v>3</v>
      </c>
      <c r="AY18" s="96">
        <v>1958.3999999999999</v>
      </c>
      <c r="AZ18" s="96">
        <v>4</v>
      </c>
      <c r="BA18" s="96">
        <v>2611.1999999999998</v>
      </c>
      <c r="BB18" s="96">
        <v>4</v>
      </c>
      <c r="BC18" s="96">
        <v>2611.1999999999998</v>
      </c>
      <c r="BD18" s="96">
        <v>2</v>
      </c>
      <c r="BE18" s="96">
        <v>1305.5999999999999</v>
      </c>
      <c r="BF18" s="96">
        <v>4</v>
      </c>
      <c r="BG18" s="96">
        <v>2611.1999999999998</v>
      </c>
      <c r="BH18" s="96">
        <v>4</v>
      </c>
      <c r="BI18" s="96">
        <v>2611.1999999999998</v>
      </c>
      <c r="BJ18" s="96">
        <v>4</v>
      </c>
      <c r="BK18" s="96">
        <v>2611.1999999999998</v>
      </c>
      <c r="BL18" s="96">
        <v>3</v>
      </c>
      <c r="BM18" s="96">
        <v>1958.3999999999999</v>
      </c>
      <c r="BN18" s="96">
        <v>3</v>
      </c>
      <c r="BO18" s="96">
        <v>1958.3999999999999</v>
      </c>
      <c r="BP18" s="96">
        <v>5</v>
      </c>
      <c r="BQ18" s="96">
        <v>3264</v>
      </c>
      <c r="BR18" s="96">
        <v>6</v>
      </c>
      <c r="BS18" s="96">
        <v>3916.7999999999997</v>
      </c>
      <c r="BT18" s="96">
        <v>9</v>
      </c>
      <c r="BU18" s="96">
        <v>5875.2</v>
      </c>
      <c r="BV18" s="96">
        <v>6</v>
      </c>
      <c r="BW18" s="96">
        <v>3916.7999999999997</v>
      </c>
      <c r="BX18" s="96">
        <v>12</v>
      </c>
      <c r="BY18" s="96">
        <v>7833.5999999999995</v>
      </c>
      <c r="BZ18" s="96">
        <v>8</v>
      </c>
      <c r="CA18" s="96">
        <v>5222.3999999999996</v>
      </c>
      <c r="CB18" s="96">
        <v>11</v>
      </c>
      <c r="CC18" s="96">
        <v>7180.7999999999993</v>
      </c>
      <c r="CD18" s="96">
        <v>13</v>
      </c>
      <c r="CE18" s="96">
        <v>8486.4</v>
      </c>
      <c r="CF18" s="96">
        <v>16</v>
      </c>
      <c r="CG18" s="96">
        <v>10444.799999999999</v>
      </c>
      <c r="CH18" s="96">
        <v>11</v>
      </c>
      <c r="CI18" s="96">
        <v>7180.7999999999993</v>
      </c>
      <c r="CJ18" s="96">
        <v>23</v>
      </c>
      <c r="CK18" s="96">
        <v>15014.4</v>
      </c>
      <c r="CL18" s="96">
        <v>10</v>
      </c>
      <c r="CM18" s="96">
        <v>6528</v>
      </c>
      <c r="CN18" s="96">
        <v>3</v>
      </c>
      <c r="CO18" s="96">
        <v>1958.3999999999999</v>
      </c>
      <c r="CP18" s="96">
        <v>6</v>
      </c>
      <c r="CQ18" s="96">
        <v>3916.7999999999997</v>
      </c>
      <c r="CR18" s="96">
        <v>6</v>
      </c>
      <c r="CS18" s="96">
        <v>3916.7999999999997</v>
      </c>
      <c r="CT18" s="96">
        <v>4</v>
      </c>
      <c r="CU18" s="96">
        <v>2611.1999999999998</v>
      </c>
    </row>
    <row r="19" spans="2:99">
      <c r="C19" s="95" t="s">
        <v>184</v>
      </c>
      <c r="D19" s="96">
        <v>2</v>
      </c>
      <c r="E19" s="96">
        <v>660</v>
      </c>
      <c r="F19" s="96">
        <v>2</v>
      </c>
      <c r="G19" s="96">
        <v>660</v>
      </c>
      <c r="H19" s="96">
        <v>2</v>
      </c>
      <c r="I19" s="96">
        <v>660</v>
      </c>
      <c r="J19" s="96">
        <v>3</v>
      </c>
      <c r="K19" s="96">
        <v>990</v>
      </c>
      <c r="L19" s="96">
        <v>3</v>
      </c>
      <c r="M19" s="96">
        <v>990</v>
      </c>
      <c r="N19" s="96">
        <v>3</v>
      </c>
      <c r="O19" s="96">
        <v>990</v>
      </c>
      <c r="P19" s="96">
        <v>5</v>
      </c>
      <c r="Q19" s="96">
        <v>1650</v>
      </c>
      <c r="R19" s="96">
        <v>5</v>
      </c>
      <c r="S19" s="96">
        <v>1650</v>
      </c>
      <c r="T19" s="96">
        <v>6</v>
      </c>
      <c r="U19" s="96">
        <v>1980</v>
      </c>
      <c r="V19" s="96">
        <v>4</v>
      </c>
      <c r="W19" s="96">
        <v>1320</v>
      </c>
      <c r="X19" s="96">
        <v>4</v>
      </c>
      <c r="Y19" s="96">
        <v>1320</v>
      </c>
      <c r="Z19" s="96">
        <v>6</v>
      </c>
      <c r="AA19" s="96">
        <v>1980</v>
      </c>
      <c r="AB19" s="96">
        <v>10</v>
      </c>
      <c r="AC19" s="96">
        <v>3300</v>
      </c>
      <c r="AD19" s="96">
        <v>6</v>
      </c>
      <c r="AE19" s="96">
        <v>1980</v>
      </c>
      <c r="AF19" s="96">
        <v>7</v>
      </c>
      <c r="AG19" s="96">
        <v>2310</v>
      </c>
      <c r="AH19" s="96">
        <v>7</v>
      </c>
      <c r="AI19" s="96">
        <v>2310</v>
      </c>
      <c r="AJ19" s="96">
        <v>14</v>
      </c>
      <c r="AK19" s="96">
        <v>4620</v>
      </c>
      <c r="AL19" s="96">
        <v>13</v>
      </c>
      <c r="AM19" s="96">
        <v>4290</v>
      </c>
      <c r="AN19" s="96">
        <v>20</v>
      </c>
      <c r="AO19" s="96">
        <v>6600</v>
      </c>
      <c r="AP19" s="96">
        <v>15</v>
      </c>
      <c r="AQ19" s="96">
        <v>4950</v>
      </c>
      <c r="AR19" s="96">
        <v>3</v>
      </c>
      <c r="AS19" s="96">
        <v>990</v>
      </c>
      <c r="AT19" s="96">
        <v>4</v>
      </c>
      <c r="AU19" s="96">
        <v>1320</v>
      </c>
      <c r="AV19" s="96">
        <v>3</v>
      </c>
      <c r="AW19" s="96">
        <v>990</v>
      </c>
      <c r="AX19" s="96">
        <v>3</v>
      </c>
      <c r="AY19" s="96">
        <v>990</v>
      </c>
      <c r="AZ19" s="96">
        <v>4</v>
      </c>
      <c r="BA19" s="96">
        <v>1320</v>
      </c>
      <c r="BB19" s="96">
        <v>4</v>
      </c>
      <c r="BC19" s="96">
        <v>1320</v>
      </c>
      <c r="BD19" s="96">
        <v>2</v>
      </c>
      <c r="BE19" s="96">
        <v>660</v>
      </c>
      <c r="BF19" s="96">
        <v>3</v>
      </c>
      <c r="BG19" s="96">
        <v>990</v>
      </c>
      <c r="BH19" s="96">
        <v>4</v>
      </c>
      <c r="BI19" s="96">
        <v>1320</v>
      </c>
      <c r="BJ19" s="96">
        <v>4</v>
      </c>
      <c r="BK19" s="96">
        <v>1320</v>
      </c>
      <c r="BL19" s="96">
        <v>3</v>
      </c>
      <c r="BM19" s="96">
        <v>990</v>
      </c>
      <c r="BN19" s="96">
        <v>3</v>
      </c>
      <c r="BO19" s="96">
        <v>990</v>
      </c>
      <c r="BP19" s="96">
        <v>6</v>
      </c>
      <c r="BQ19" s="96">
        <v>1980</v>
      </c>
      <c r="BR19" s="96">
        <v>6</v>
      </c>
      <c r="BS19" s="96">
        <v>1980</v>
      </c>
      <c r="BT19" s="96">
        <v>9</v>
      </c>
      <c r="BU19" s="96">
        <v>2970</v>
      </c>
      <c r="BV19" s="96">
        <v>7</v>
      </c>
      <c r="BW19" s="96">
        <v>2310</v>
      </c>
      <c r="BX19" s="96">
        <v>13</v>
      </c>
      <c r="BY19" s="96">
        <v>4290</v>
      </c>
      <c r="BZ19" s="96">
        <v>9</v>
      </c>
      <c r="CA19" s="96">
        <v>2970</v>
      </c>
      <c r="CB19" s="96">
        <v>13</v>
      </c>
      <c r="CC19" s="96">
        <v>4290</v>
      </c>
      <c r="CD19" s="96">
        <v>12</v>
      </c>
      <c r="CE19" s="96">
        <v>3960</v>
      </c>
      <c r="CF19" s="96">
        <v>16</v>
      </c>
      <c r="CG19" s="96">
        <v>5280</v>
      </c>
      <c r="CH19" s="96">
        <v>12</v>
      </c>
      <c r="CI19" s="96">
        <v>3960</v>
      </c>
      <c r="CJ19" s="96">
        <v>20</v>
      </c>
      <c r="CK19" s="96">
        <v>6600</v>
      </c>
      <c r="CL19" s="96">
        <v>12</v>
      </c>
      <c r="CM19" s="96">
        <v>3960</v>
      </c>
      <c r="CN19" s="96">
        <v>4</v>
      </c>
      <c r="CO19" s="96">
        <v>1320</v>
      </c>
      <c r="CP19" s="96">
        <v>6</v>
      </c>
      <c r="CQ19" s="96">
        <v>1980</v>
      </c>
      <c r="CR19" s="96">
        <v>5</v>
      </c>
      <c r="CS19" s="96">
        <v>1650</v>
      </c>
      <c r="CT19" s="96">
        <v>5</v>
      </c>
      <c r="CU19" s="96">
        <v>1650</v>
      </c>
    </row>
    <row r="20" spans="2:99">
      <c r="B20" s="95" t="s">
        <v>127</v>
      </c>
      <c r="C20" s="95" t="s">
        <v>185</v>
      </c>
      <c r="D20" s="96">
        <v>4</v>
      </c>
      <c r="E20" s="96">
        <v>1147.2</v>
      </c>
      <c r="F20" s="96">
        <v>6</v>
      </c>
      <c r="G20" s="96">
        <v>1720.8000000000002</v>
      </c>
      <c r="H20" s="96">
        <v>7</v>
      </c>
      <c r="I20" s="96">
        <v>2007.6000000000001</v>
      </c>
      <c r="J20" s="96">
        <v>5</v>
      </c>
      <c r="K20" s="96">
        <v>1434</v>
      </c>
      <c r="L20" s="96">
        <v>18</v>
      </c>
      <c r="M20" s="96">
        <v>5162.4000000000005</v>
      </c>
      <c r="N20" s="96">
        <v>22</v>
      </c>
      <c r="O20" s="96">
        <v>6309.6</v>
      </c>
      <c r="P20" s="96">
        <v>28</v>
      </c>
      <c r="Q20" s="96">
        <v>8030.4000000000005</v>
      </c>
      <c r="R20" s="96">
        <v>18</v>
      </c>
      <c r="S20" s="96">
        <v>5162.4000000000005</v>
      </c>
      <c r="T20" s="96">
        <v>13</v>
      </c>
      <c r="U20" s="96">
        <v>3728.4</v>
      </c>
      <c r="V20" s="96">
        <v>9</v>
      </c>
      <c r="W20" s="96">
        <v>2581.2000000000003</v>
      </c>
      <c r="X20" s="96">
        <v>11</v>
      </c>
      <c r="Y20" s="96">
        <v>3154.8</v>
      </c>
      <c r="Z20" s="96">
        <v>14</v>
      </c>
      <c r="AA20" s="96">
        <v>4015.2000000000003</v>
      </c>
      <c r="AB20" s="96">
        <v>8</v>
      </c>
      <c r="AC20" s="96">
        <v>2294.4</v>
      </c>
      <c r="AD20" s="96">
        <v>10</v>
      </c>
      <c r="AE20" s="96">
        <v>2868</v>
      </c>
      <c r="AF20" s="96">
        <v>7</v>
      </c>
      <c r="AG20" s="96">
        <v>2007.6000000000001</v>
      </c>
      <c r="AH20" s="96">
        <v>7</v>
      </c>
      <c r="AI20" s="96">
        <v>2007.6000000000001</v>
      </c>
      <c r="AJ20" s="96">
        <v>7</v>
      </c>
      <c r="AK20" s="96">
        <v>2007.6000000000001</v>
      </c>
      <c r="AL20" s="96">
        <v>6</v>
      </c>
      <c r="AM20" s="96">
        <v>1720.8000000000002</v>
      </c>
      <c r="AN20" s="96">
        <v>7</v>
      </c>
      <c r="AO20" s="96">
        <v>2007.6000000000001</v>
      </c>
      <c r="AP20" s="96">
        <v>4</v>
      </c>
      <c r="AQ20" s="96">
        <v>1147.2</v>
      </c>
      <c r="AR20" s="96">
        <v>5</v>
      </c>
      <c r="AS20" s="96">
        <v>1434</v>
      </c>
      <c r="AT20" s="96">
        <v>5</v>
      </c>
      <c r="AU20" s="96">
        <v>1434</v>
      </c>
      <c r="AV20" s="96">
        <v>5</v>
      </c>
      <c r="AW20" s="96">
        <v>1434</v>
      </c>
      <c r="AX20" s="96">
        <v>7</v>
      </c>
      <c r="AY20" s="96">
        <v>2007.6000000000001</v>
      </c>
      <c r="AZ20" s="96">
        <v>6</v>
      </c>
      <c r="BA20" s="96">
        <v>1720.8000000000002</v>
      </c>
      <c r="BB20" s="96">
        <v>6</v>
      </c>
      <c r="BC20" s="96">
        <v>1720.8000000000002</v>
      </c>
      <c r="BD20" s="96">
        <v>7</v>
      </c>
      <c r="BE20" s="96">
        <v>2007.6000000000001</v>
      </c>
      <c r="BF20" s="96">
        <v>4</v>
      </c>
      <c r="BG20" s="96">
        <v>1147.2</v>
      </c>
      <c r="BH20" s="96">
        <v>21</v>
      </c>
      <c r="BI20" s="96">
        <v>6022.8</v>
      </c>
      <c r="BJ20" s="96">
        <v>16</v>
      </c>
      <c r="BK20" s="96">
        <v>4588.8</v>
      </c>
      <c r="BL20" s="96">
        <v>18</v>
      </c>
      <c r="BM20" s="96">
        <v>5162.4000000000005</v>
      </c>
      <c r="BN20" s="96">
        <v>31</v>
      </c>
      <c r="BO20" s="96">
        <v>8890.8000000000011</v>
      </c>
      <c r="BP20" s="96">
        <v>15</v>
      </c>
      <c r="BQ20" s="96">
        <v>4302</v>
      </c>
      <c r="BR20" s="96">
        <v>9</v>
      </c>
      <c r="BS20" s="96">
        <v>2581.2000000000003</v>
      </c>
      <c r="BT20" s="96">
        <v>17</v>
      </c>
      <c r="BU20" s="96">
        <v>4875.6000000000004</v>
      </c>
      <c r="BV20" s="96">
        <v>11</v>
      </c>
      <c r="BW20" s="96">
        <v>3154.8</v>
      </c>
      <c r="BX20" s="96">
        <v>11</v>
      </c>
      <c r="BY20" s="96">
        <v>3154.8</v>
      </c>
      <c r="BZ20" s="96">
        <v>7</v>
      </c>
      <c r="CA20" s="96">
        <v>2007.6000000000001</v>
      </c>
      <c r="CB20" s="96">
        <v>12</v>
      </c>
      <c r="CC20" s="96">
        <v>3441.6000000000004</v>
      </c>
      <c r="CD20" s="96">
        <v>9</v>
      </c>
      <c r="CE20" s="96">
        <v>2581.2000000000003</v>
      </c>
      <c r="CF20" s="96">
        <v>6</v>
      </c>
      <c r="CG20" s="96">
        <v>1720.8000000000002</v>
      </c>
      <c r="CH20" s="96">
        <v>8</v>
      </c>
      <c r="CI20" s="96">
        <v>2294.4</v>
      </c>
      <c r="CJ20" s="96">
        <v>5</v>
      </c>
      <c r="CK20" s="96">
        <v>1434</v>
      </c>
      <c r="CL20" s="96">
        <v>7</v>
      </c>
      <c r="CM20" s="96">
        <v>2007.6000000000001</v>
      </c>
      <c r="CN20" s="96">
        <v>5</v>
      </c>
      <c r="CO20" s="96">
        <v>1434</v>
      </c>
      <c r="CP20" s="96">
        <v>4</v>
      </c>
      <c r="CQ20" s="96">
        <v>1147.2</v>
      </c>
      <c r="CR20" s="96">
        <v>4</v>
      </c>
      <c r="CS20" s="96">
        <v>1147.2</v>
      </c>
      <c r="CT20" s="96">
        <v>5</v>
      </c>
      <c r="CU20" s="96">
        <v>1434</v>
      </c>
    </row>
    <row r="21" spans="2:99">
      <c r="C21" s="95" t="s">
        <v>186</v>
      </c>
      <c r="D21" s="96">
        <v>5</v>
      </c>
      <c r="E21" s="96">
        <v>312</v>
      </c>
      <c r="F21" s="96">
        <v>6</v>
      </c>
      <c r="G21" s="96">
        <v>374.4</v>
      </c>
      <c r="H21" s="96">
        <v>7</v>
      </c>
      <c r="I21" s="96">
        <v>436.8</v>
      </c>
      <c r="J21" s="96">
        <v>5</v>
      </c>
      <c r="K21" s="96">
        <v>312</v>
      </c>
      <c r="L21" s="96">
        <v>22</v>
      </c>
      <c r="M21" s="96">
        <v>1372.8</v>
      </c>
      <c r="N21" s="96">
        <v>20</v>
      </c>
      <c r="O21" s="96">
        <v>1248</v>
      </c>
      <c r="P21" s="96">
        <v>24</v>
      </c>
      <c r="Q21" s="96">
        <v>1497.6</v>
      </c>
      <c r="R21" s="96">
        <v>20</v>
      </c>
      <c r="S21" s="96">
        <v>1248</v>
      </c>
      <c r="T21" s="96">
        <v>12</v>
      </c>
      <c r="U21" s="96">
        <v>748.8</v>
      </c>
      <c r="V21" s="96">
        <v>9</v>
      </c>
      <c r="W21" s="96">
        <v>561.6</v>
      </c>
      <c r="X21" s="96">
        <v>12</v>
      </c>
      <c r="Y21" s="96">
        <v>748.8</v>
      </c>
      <c r="Z21" s="96">
        <v>15</v>
      </c>
      <c r="AA21" s="96">
        <v>936</v>
      </c>
      <c r="AB21" s="96">
        <v>8</v>
      </c>
      <c r="AC21" s="96">
        <v>499.2</v>
      </c>
      <c r="AD21" s="96">
        <v>9</v>
      </c>
      <c r="AE21" s="96">
        <v>561.6</v>
      </c>
      <c r="AF21" s="96">
        <v>7</v>
      </c>
      <c r="AG21" s="96">
        <v>436.8</v>
      </c>
      <c r="AH21" s="96">
        <v>8</v>
      </c>
      <c r="AI21" s="96">
        <v>499.2</v>
      </c>
      <c r="AJ21" s="96">
        <v>9</v>
      </c>
      <c r="AK21" s="96">
        <v>561.6</v>
      </c>
      <c r="AL21" s="96">
        <v>6</v>
      </c>
      <c r="AM21" s="96">
        <v>374.4</v>
      </c>
      <c r="AN21" s="96">
        <v>8</v>
      </c>
      <c r="AO21" s="96">
        <v>499.2</v>
      </c>
      <c r="AP21" s="96">
        <v>4</v>
      </c>
      <c r="AQ21" s="96">
        <v>249.6</v>
      </c>
      <c r="AR21" s="96">
        <v>5</v>
      </c>
      <c r="AS21" s="96">
        <v>312</v>
      </c>
      <c r="AT21" s="96">
        <v>4</v>
      </c>
      <c r="AU21" s="96">
        <v>249.6</v>
      </c>
      <c r="AV21" s="96">
        <v>6</v>
      </c>
      <c r="AW21" s="96">
        <v>374.4</v>
      </c>
      <c r="AX21" s="96">
        <v>7</v>
      </c>
      <c r="AY21" s="96">
        <v>436.8</v>
      </c>
      <c r="AZ21" s="96">
        <v>6</v>
      </c>
      <c r="BA21" s="96">
        <v>374.4</v>
      </c>
      <c r="BB21" s="96">
        <v>6</v>
      </c>
      <c r="BC21" s="96">
        <v>374.4</v>
      </c>
      <c r="BD21" s="96">
        <v>6</v>
      </c>
      <c r="BE21" s="96">
        <v>374.4</v>
      </c>
      <c r="BF21" s="96">
        <v>4</v>
      </c>
      <c r="BG21" s="96">
        <v>249.6</v>
      </c>
      <c r="BH21" s="96">
        <v>21</v>
      </c>
      <c r="BI21" s="96">
        <v>1310.3999999999999</v>
      </c>
      <c r="BJ21" s="96">
        <v>19</v>
      </c>
      <c r="BK21" s="96">
        <v>1185.5999999999999</v>
      </c>
      <c r="BL21" s="96">
        <v>19</v>
      </c>
      <c r="BM21" s="96">
        <v>1185.5999999999999</v>
      </c>
      <c r="BN21" s="96">
        <v>35</v>
      </c>
      <c r="BO21" s="96">
        <v>2184</v>
      </c>
      <c r="BP21" s="96">
        <v>19</v>
      </c>
      <c r="BQ21" s="96">
        <v>1185.5999999999999</v>
      </c>
      <c r="BR21" s="96">
        <v>10</v>
      </c>
      <c r="BS21" s="96">
        <v>624</v>
      </c>
      <c r="BT21" s="96">
        <v>17</v>
      </c>
      <c r="BU21" s="96">
        <v>1060.8</v>
      </c>
      <c r="BV21" s="96">
        <v>12</v>
      </c>
      <c r="BW21" s="96">
        <v>748.8</v>
      </c>
      <c r="BX21" s="96">
        <v>11</v>
      </c>
      <c r="BY21" s="96">
        <v>686.4</v>
      </c>
      <c r="BZ21" s="96">
        <v>6</v>
      </c>
      <c r="CA21" s="96">
        <v>374.4</v>
      </c>
      <c r="CB21" s="96">
        <v>12</v>
      </c>
      <c r="CC21" s="96">
        <v>748.8</v>
      </c>
      <c r="CD21" s="96">
        <v>9</v>
      </c>
      <c r="CE21" s="96">
        <v>561.6</v>
      </c>
      <c r="CF21" s="96">
        <v>6</v>
      </c>
      <c r="CG21" s="96">
        <v>374.4</v>
      </c>
      <c r="CH21" s="96">
        <v>9</v>
      </c>
      <c r="CI21" s="96">
        <v>561.6</v>
      </c>
      <c r="CJ21" s="96">
        <v>5</v>
      </c>
      <c r="CK21" s="96">
        <v>312</v>
      </c>
      <c r="CL21" s="96">
        <v>7</v>
      </c>
      <c r="CM21" s="96">
        <v>436.8</v>
      </c>
      <c r="CN21" s="96">
        <v>5</v>
      </c>
      <c r="CO21" s="96">
        <v>312</v>
      </c>
      <c r="CP21" s="96">
        <v>4</v>
      </c>
      <c r="CQ21" s="96">
        <v>249.6</v>
      </c>
      <c r="CR21" s="96">
        <v>5</v>
      </c>
      <c r="CS21" s="96">
        <v>312</v>
      </c>
      <c r="CT21" s="96">
        <v>5</v>
      </c>
      <c r="CU21" s="96">
        <v>312</v>
      </c>
    </row>
    <row r="22" spans="2:99">
      <c r="C22" s="95" t="s">
        <v>187</v>
      </c>
      <c r="D22" s="96">
        <v>4</v>
      </c>
      <c r="E22" s="96">
        <v>748.8</v>
      </c>
      <c r="F22" s="96">
        <v>6</v>
      </c>
      <c r="G22" s="96">
        <v>1123.1999999999998</v>
      </c>
      <c r="H22" s="96">
        <v>7</v>
      </c>
      <c r="I22" s="96">
        <v>1310.3999999999999</v>
      </c>
      <c r="J22" s="96">
        <v>5</v>
      </c>
      <c r="K22" s="96">
        <v>936</v>
      </c>
      <c r="L22" s="96">
        <v>22</v>
      </c>
      <c r="M22" s="96">
        <v>4118.3999999999996</v>
      </c>
      <c r="N22" s="96">
        <v>21</v>
      </c>
      <c r="O22" s="96">
        <v>3931.2</v>
      </c>
      <c r="P22" s="96">
        <v>27</v>
      </c>
      <c r="Q22" s="96">
        <v>5054.3999999999996</v>
      </c>
      <c r="R22" s="96">
        <v>19</v>
      </c>
      <c r="S22" s="96">
        <v>3556.7999999999997</v>
      </c>
      <c r="T22" s="96">
        <v>13</v>
      </c>
      <c r="U22" s="96">
        <v>2433.6</v>
      </c>
      <c r="V22" s="96">
        <v>11</v>
      </c>
      <c r="W22" s="96">
        <v>2059.1999999999998</v>
      </c>
      <c r="X22" s="96">
        <v>11</v>
      </c>
      <c r="Y22" s="96">
        <v>2059.1999999999998</v>
      </c>
      <c r="Z22" s="96">
        <v>14</v>
      </c>
      <c r="AA22" s="96">
        <v>2620.7999999999997</v>
      </c>
      <c r="AB22" s="96">
        <v>8</v>
      </c>
      <c r="AC22" s="96">
        <v>1497.6</v>
      </c>
      <c r="AD22" s="96">
        <v>10</v>
      </c>
      <c r="AE22" s="96">
        <v>1872</v>
      </c>
      <c r="AF22" s="96">
        <v>7</v>
      </c>
      <c r="AG22" s="96">
        <v>1310.3999999999999</v>
      </c>
      <c r="AH22" s="96">
        <v>9</v>
      </c>
      <c r="AI22" s="96">
        <v>1684.8</v>
      </c>
      <c r="AJ22" s="96">
        <v>8</v>
      </c>
      <c r="AK22" s="96">
        <v>1497.6</v>
      </c>
      <c r="AL22" s="96">
        <v>6</v>
      </c>
      <c r="AM22" s="96">
        <v>1123.1999999999998</v>
      </c>
      <c r="AN22" s="96">
        <v>8</v>
      </c>
      <c r="AO22" s="96">
        <v>1497.6</v>
      </c>
      <c r="AP22" s="96">
        <v>4</v>
      </c>
      <c r="AQ22" s="96">
        <v>748.8</v>
      </c>
      <c r="AR22" s="96">
        <v>5</v>
      </c>
      <c r="AS22" s="96">
        <v>936</v>
      </c>
      <c r="AT22" s="96">
        <v>5</v>
      </c>
      <c r="AU22" s="96">
        <v>936</v>
      </c>
      <c r="AV22" s="96">
        <v>5</v>
      </c>
      <c r="AW22" s="96">
        <v>936</v>
      </c>
      <c r="AX22" s="96">
        <v>6</v>
      </c>
      <c r="AY22" s="96">
        <v>1123.1999999999998</v>
      </c>
      <c r="AZ22" s="96">
        <v>7</v>
      </c>
      <c r="BA22" s="96">
        <v>1310.3999999999999</v>
      </c>
      <c r="BB22" s="96">
        <v>6</v>
      </c>
      <c r="BC22" s="96">
        <v>1123.1999999999998</v>
      </c>
      <c r="BD22" s="96">
        <v>7</v>
      </c>
      <c r="BE22" s="96">
        <v>1310.3999999999999</v>
      </c>
      <c r="BF22" s="96">
        <v>4</v>
      </c>
      <c r="BG22" s="96">
        <v>748.8</v>
      </c>
      <c r="BH22" s="96">
        <v>24</v>
      </c>
      <c r="BI22" s="96">
        <v>4492.7999999999993</v>
      </c>
      <c r="BJ22" s="96">
        <v>17</v>
      </c>
      <c r="BK22" s="96">
        <v>3182.3999999999996</v>
      </c>
      <c r="BL22" s="96">
        <v>16</v>
      </c>
      <c r="BM22" s="96">
        <v>2995.2</v>
      </c>
      <c r="BN22" s="96">
        <v>28</v>
      </c>
      <c r="BO22" s="96">
        <v>5241.5999999999995</v>
      </c>
      <c r="BP22" s="96">
        <v>15</v>
      </c>
      <c r="BQ22" s="96">
        <v>2808</v>
      </c>
      <c r="BR22" s="96">
        <v>11</v>
      </c>
      <c r="BS22" s="96">
        <v>2059.1999999999998</v>
      </c>
      <c r="BT22" s="96">
        <v>15</v>
      </c>
      <c r="BU22" s="96">
        <v>2808</v>
      </c>
      <c r="BV22" s="96">
        <v>12</v>
      </c>
      <c r="BW22" s="96">
        <v>2246.3999999999996</v>
      </c>
      <c r="BX22" s="96">
        <v>11</v>
      </c>
      <c r="BY22" s="96">
        <v>2059.1999999999998</v>
      </c>
      <c r="BZ22" s="96">
        <v>6</v>
      </c>
      <c r="CA22" s="96">
        <v>1123.1999999999998</v>
      </c>
      <c r="CB22" s="96">
        <v>11</v>
      </c>
      <c r="CC22" s="96">
        <v>2059.1999999999998</v>
      </c>
      <c r="CD22" s="96">
        <v>8</v>
      </c>
      <c r="CE22" s="96">
        <v>1497.6</v>
      </c>
      <c r="CF22" s="96">
        <v>6</v>
      </c>
      <c r="CG22" s="96">
        <v>1123.1999999999998</v>
      </c>
      <c r="CH22" s="96">
        <v>7</v>
      </c>
      <c r="CI22" s="96">
        <v>1310.3999999999999</v>
      </c>
      <c r="CJ22" s="96">
        <v>5</v>
      </c>
      <c r="CK22" s="96">
        <v>936</v>
      </c>
      <c r="CL22" s="96">
        <v>7</v>
      </c>
      <c r="CM22" s="96">
        <v>1310.3999999999999</v>
      </c>
      <c r="CN22" s="96">
        <v>4</v>
      </c>
      <c r="CO22" s="96">
        <v>748.8</v>
      </c>
      <c r="CP22" s="96">
        <v>4</v>
      </c>
      <c r="CQ22" s="96">
        <v>748.8</v>
      </c>
      <c r="CR22" s="96">
        <v>5</v>
      </c>
      <c r="CS22" s="96">
        <v>936</v>
      </c>
      <c r="CT22" s="96">
        <v>5</v>
      </c>
      <c r="CU22" s="96">
        <v>936</v>
      </c>
    </row>
    <row r="23" spans="2:99">
      <c r="C23" s="95" t="s">
        <v>188</v>
      </c>
      <c r="D23" s="96">
        <v>5</v>
      </c>
      <c r="E23" s="96">
        <v>1470</v>
      </c>
      <c r="F23" s="96">
        <v>6</v>
      </c>
      <c r="G23" s="96">
        <v>1764</v>
      </c>
      <c r="H23" s="96">
        <v>7</v>
      </c>
      <c r="I23" s="96">
        <v>2058</v>
      </c>
      <c r="J23" s="96">
        <v>5</v>
      </c>
      <c r="K23" s="96">
        <v>1470</v>
      </c>
      <c r="L23" s="96">
        <v>21</v>
      </c>
      <c r="M23" s="96">
        <v>6174</v>
      </c>
      <c r="N23" s="96">
        <v>22</v>
      </c>
      <c r="O23" s="96">
        <v>6468</v>
      </c>
      <c r="P23" s="96">
        <v>28</v>
      </c>
      <c r="Q23" s="96">
        <v>8232</v>
      </c>
      <c r="R23" s="96">
        <v>18</v>
      </c>
      <c r="S23" s="96">
        <v>5292</v>
      </c>
      <c r="T23" s="96">
        <v>13</v>
      </c>
      <c r="U23" s="96">
        <v>3822</v>
      </c>
      <c r="V23" s="96">
        <v>10</v>
      </c>
      <c r="W23" s="96">
        <v>2940</v>
      </c>
      <c r="X23" s="96">
        <v>10</v>
      </c>
      <c r="Y23" s="96">
        <v>2940</v>
      </c>
      <c r="Z23" s="96">
        <v>14</v>
      </c>
      <c r="AA23" s="96">
        <v>4116</v>
      </c>
      <c r="AB23" s="96">
        <v>7</v>
      </c>
      <c r="AC23" s="96">
        <v>2058</v>
      </c>
      <c r="AD23" s="96">
        <v>11</v>
      </c>
      <c r="AE23" s="96">
        <v>3234</v>
      </c>
      <c r="AF23" s="96">
        <v>7</v>
      </c>
      <c r="AG23" s="96">
        <v>2058</v>
      </c>
      <c r="AH23" s="96">
        <v>8</v>
      </c>
      <c r="AI23" s="96">
        <v>2352</v>
      </c>
      <c r="AJ23" s="96">
        <v>7</v>
      </c>
      <c r="AK23" s="96">
        <v>2058</v>
      </c>
      <c r="AL23" s="96">
        <v>6</v>
      </c>
      <c r="AM23" s="96">
        <v>1764</v>
      </c>
      <c r="AN23" s="96">
        <v>7</v>
      </c>
      <c r="AO23" s="96">
        <v>2058</v>
      </c>
      <c r="AP23" s="96">
        <v>4</v>
      </c>
      <c r="AQ23" s="96">
        <v>1176</v>
      </c>
      <c r="AR23" s="96">
        <v>6</v>
      </c>
      <c r="AS23" s="96">
        <v>1764</v>
      </c>
      <c r="AT23" s="96">
        <v>5</v>
      </c>
      <c r="AU23" s="96">
        <v>1470</v>
      </c>
      <c r="AV23" s="96">
        <v>5</v>
      </c>
      <c r="AW23" s="96">
        <v>1470</v>
      </c>
      <c r="AX23" s="96">
        <v>6</v>
      </c>
      <c r="AY23" s="96">
        <v>1764</v>
      </c>
      <c r="AZ23" s="96">
        <v>7</v>
      </c>
      <c r="BA23" s="96">
        <v>2058</v>
      </c>
      <c r="BB23" s="96">
        <v>7</v>
      </c>
      <c r="BC23" s="96">
        <v>2058</v>
      </c>
      <c r="BD23" s="96">
        <v>6</v>
      </c>
      <c r="BE23" s="96">
        <v>1764</v>
      </c>
      <c r="BF23" s="96">
        <v>4</v>
      </c>
      <c r="BG23" s="96">
        <v>1176</v>
      </c>
      <c r="BH23" s="96">
        <v>25</v>
      </c>
      <c r="BI23" s="96">
        <v>7350</v>
      </c>
      <c r="BJ23" s="96">
        <v>18</v>
      </c>
      <c r="BK23" s="96">
        <v>5292</v>
      </c>
      <c r="BL23" s="96">
        <v>17</v>
      </c>
      <c r="BM23" s="96">
        <v>4998</v>
      </c>
      <c r="BN23" s="96">
        <v>33</v>
      </c>
      <c r="BO23" s="96">
        <v>9702</v>
      </c>
      <c r="BP23" s="96">
        <v>17</v>
      </c>
      <c r="BQ23" s="96">
        <v>4998</v>
      </c>
      <c r="BR23" s="96">
        <v>10</v>
      </c>
      <c r="BS23" s="96">
        <v>2940</v>
      </c>
      <c r="BT23" s="96">
        <v>16</v>
      </c>
      <c r="BU23" s="96">
        <v>4704</v>
      </c>
      <c r="BV23" s="96">
        <v>11</v>
      </c>
      <c r="BW23" s="96">
        <v>3234</v>
      </c>
      <c r="BX23" s="96">
        <v>12</v>
      </c>
      <c r="BY23" s="96">
        <v>3528</v>
      </c>
      <c r="BZ23" s="96">
        <v>6</v>
      </c>
      <c r="CA23" s="96">
        <v>1764</v>
      </c>
      <c r="CB23" s="96">
        <v>12</v>
      </c>
      <c r="CC23" s="96">
        <v>3528</v>
      </c>
      <c r="CD23" s="96">
        <v>10</v>
      </c>
      <c r="CE23" s="96">
        <v>2940</v>
      </c>
      <c r="CF23" s="96">
        <v>6</v>
      </c>
      <c r="CG23" s="96">
        <v>1764</v>
      </c>
      <c r="CH23" s="96">
        <v>7</v>
      </c>
      <c r="CI23" s="96">
        <v>2058</v>
      </c>
      <c r="CJ23" s="96">
        <v>5</v>
      </c>
      <c r="CK23" s="96">
        <v>1470</v>
      </c>
      <c r="CL23" s="96">
        <v>7</v>
      </c>
      <c r="CM23" s="96">
        <v>2058</v>
      </c>
      <c r="CN23" s="96">
        <v>5</v>
      </c>
      <c r="CO23" s="96">
        <v>1470</v>
      </c>
      <c r="CP23" s="96">
        <v>4</v>
      </c>
      <c r="CQ23" s="96">
        <v>1176</v>
      </c>
      <c r="CR23" s="96">
        <v>4</v>
      </c>
      <c r="CS23" s="96">
        <v>1176</v>
      </c>
      <c r="CT23" s="96">
        <v>5</v>
      </c>
      <c r="CU23" s="96">
        <v>1470</v>
      </c>
    </row>
    <row r="24" spans="2:99">
      <c r="C24" s="95" t="s">
        <v>189</v>
      </c>
      <c r="D24" s="96">
        <v>4</v>
      </c>
      <c r="E24" s="96">
        <v>1468.8</v>
      </c>
      <c r="F24" s="96">
        <v>6</v>
      </c>
      <c r="G24" s="96">
        <v>2203.1999999999998</v>
      </c>
      <c r="H24" s="96">
        <v>7</v>
      </c>
      <c r="I24" s="96">
        <v>2570.4</v>
      </c>
      <c r="J24" s="96">
        <v>5</v>
      </c>
      <c r="K24" s="96">
        <v>1836</v>
      </c>
      <c r="L24" s="96">
        <v>20</v>
      </c>
      <c r="M24" s="96">
        <v>7344</v>
      </c>
      <c r="N24" s="96">
        <v>19</v>
      </c>
      <c r="O24" s="96">
        <v>6976.8</v>
      </c>
      <c r="P24" s="96">
        <v>23</v>
      </c>
      <c r="Q24" s="96">
        <v>8445.6</v>
      </c>
      <c r="R24" s="96">
        <v>17</v>
      </c>
      <c r="S24" s="96">
        <v>6242.4</v>
      </c>
      <c r="T24" s="96">
        <v>13</v>
      </c>
      <c r="U24" s="96">
        <v>4773.5999999999995</v>
      </c>
      <c r="V24" s="96">
        <v>10</v>
      </c>
      <c r="W24" s="96">
        <v>3672</v>
      </c>
      <c r="X24" s="96">
        <v>11</v>
      </c>
      <c r="Y24" s="96">
        <v>4039.2</v>
      </c>
      <c r="Z24" s="96">
        <v>14</v>
      </c>
      <c r="AA24" s="96">
        <v>5140.8</v>
      </c>
      <c r="AB24" s="96">
        <v>7</v>
      </c>
      <c r="AC24" s="96">
        <v>2570.4</v>
      </c>
      <c r="AD24" s="96">
        <v>10</v>
      </c>
      <c r="AE24" s="96">
        <v>3672</v>
      </c>
      <c r="AF24" s="96">
        <v>7</v>
      </c>
      <c r="AG24" s="96">
        <v>2570.4</v>
      </c>
      <c r="AH24" s="96">
        <v>8</v>
      </c>
      <c r="AI24" s="96">
        <v>2937.6</v>
      </c>
      <c r="AJ24" s="96">
        <v>8</v>
      </c>
      <c r="AK24" s="96">
        <v>2937.6</v>
      </c>
      <c r="AL24" s="96">
        <v>6</v>
      </c>
      <c r="AM24" s="96">
        <v>2203.1999999999998</v>
      </c>
      <c r="AN24" s="96">
        <v>8</v>
      </c>
      <c r="AO24" s="96">
        <v>2937.6</v>
      </c>
      <c r="AP24" s="96">
        <v>4</v>
      </c>
      <c r="AQ24" s="96">
        <v>1468.8</v>
      </c>
      <c r="AR24" s="96">
        <v>5</v>
      </c>
      <c r="AS24" s="96">
        <v>1836</v>
      </c>
      <c r="AT24" s="96">
        <v>5</v>
      </c>
      <c r="AU24" s="96">
        <v>1836</v>
      </c>
      <c r="AV24" s="96">
        <v>6</v>
      </c>
      <c r="AW24" s="96">
        <v>2203.1999999999998</v>
      </c>
      <c r="AX24" s="96">
        <v>6</v>
      </c>
      <c r="AY24" s="96">
        <v>2203.1999999999998</v>
      </c>
      <c r="AZ24" s="96">
        <v>7</v>
      </c>
      <c r="BA24" s="96">
        <v>2570.4</v>
      </c>
      <c r="BB24" s="96">
        <v>6</v>
      </c>
      <c r="BC24" s="96">
        <v>2203.1999999999998</v>
      </c>
      <c r="BD24" s="96">
        <v>7</v>
      </c>
      <c r="BE24" s="96">
        <v>2570.4</v>
      </c>
      <c r="BF24" s="96">
        <v>4</v>
      </c>
      <c r="BG24" s="96">
        <v>1468.8</v>
      </c>
      <c r="BH24" s="96">
        <v>25</v>
      </c>
      <c r="BI24" s="96">
        <v>9180</v>
      </c>
      <c r="BJ24" s="96">
        <v>18</v>
      </c>
      <c r="BK24" s="96">
        <v>6609.5999999999995</v>
      </c>
      <c r="BL24" s="96">
        <v>16</v>
      </c>
      <c r="BM24" s="96">
        <v>5875.2</v>
      </c>
      <c r="BN24" s="96">
        <v>33</v>
      </c>
      <c r="BO24" s="96">
        <v>12117.6</v>
      </c>
      <c r="BP24" s="96">
        <v>18</v>
      </c>
      <c r="BQ24" s="96">
        <v>6609.5999999999995</v>
      </c>
      <c r="BR24" s="96">
        <v>10</v>
      </c>
      <c r="BS24" s="96">
        <v>3672</v>
      </c>
      <c r="BT24" s="96">
        <v>16</v>
      </c>
      <c r="BU24" s="96">
        <v>5875.2</v>
      </c>
      <c r="BV24" s="96">
        <v>12</v>
      </c>
      <c r="BW24" s="96">
        <v>4406.3999999999996</v>
      </c>
      <c r="BX24" s="96">
        <v>11</v>
      </c>
      <c r="BY24" s="96">
        <v>4039.2</v>
      </c>
      <c r="BZ24" s="96">
        <v>7</v>
      </c>
      <c r="CA24" s="96">
        <v>2570.4</v>
      </c>
      <c r="CB24" s="96">
        <v>12</v>
      </c>
      <c r="CC24" s="96">
        <v>4406.3999999999996</v>
      </c>
      <c r="CD24" s="96">
        <v>10</v>
      </c>
      <c r="CE24" s="96">
        <v>3672</v>
      </c>
      <c r="CF24" s="96">
        <v>5</v>
      </c>
      <c r="CG24" s="96">
        <v>1836</v>
      </c>
      <c r="CH24" s="96">
        <v>8</v>
      </c>
      <c r="CI24" s="96">
        <v>2937.6</v>
      </c>
      <c r="CJ24" s="96">
        <v>6</v>
      </c>
      <c r="CK24" s="96">
        <v>2203.1999999999998</v>
      </c>
      <c r="CL24" s="96">
        <v>7</v>
      </c>
      <c r="CM24" s="96">
        <v>2570.4</v>
      </c>
      <c r="CN24" s="96">
        <v>5</v>
      </c>
      <c r="CO24" s="96">
        <v>1836</v>
      </c>
      <c r="CP24" s="96">
        <v>4</v>
      </c>
      <c r="CQ24" s="96">
        <v>1468.8</v>
      </c>
      <c r="CR24" s="96">
        <v>5</v>
      </c>
      <c r="CS24" s="96">
        <v>1836</v>
      </c>
      <c r="CT24" s="96">
        <v>5</v>
      </c>
      <c r="CU24" s="96">
        <v>1836</v>
      </c>
    </row>
    <row r="25" spans="2:99">
      <c r="C25" s="95" t="s">
        <v>190</v>
      </c>
      <c r="D25" s="96">
        <v>5</v>
      </c>
      <c r="E25" s="96">
        <v>2652</v>
      </c>
      <c r="F25" s="96">
        <v>5</v>
      </c>
      <c r="G25" s="96">
        <v>2652</v>
      </c>
      <c r="H25" s="96">
        <v>7</v>
      </c>
      <c r="I25" s="96">
        <v>3712.7999999999997</v>
      </c>
      <c r="J25" s="96">
        <v>5</v>
      </c>
      <c r="K25" s="96">
        <v>2652</v>
      </c>
      <c r="L25" s="96">
        <v>21</v>
      </c>
      <c r="M25" s="96">
        <v>11138.4</v>
      </c>
      <c r="N25" s="96">
        <v>21</v>
      </c>
      <c r="O25" s="96">
        <v>11138.4</v>
      </c>
      <c r="P25" s="96">
        <v>25</v>
      </c>
      <c r="Q25" s="96">
        <v>13260</v>
      </c>
      <c r="R25" s="96">
        <v>20</v>
      </c>
      <c r="S25" s="96">
        <v>10608</v>
      </c>
      <c r="T25" s="96">
        <v>12</v>
      </c>
      <c r="U25" s="96">
        <v>6364.7999999999993</v>
      </c>
      <c r="V25" s="96">
        <v>10</v>
      </c>
      <c r="W25" s="96">
        <v>5304</v>
      </c>
      <c r="X25" s="96">
        <v>11</v>
      </c>
      <c r="Y25" s="96">
        <v>5834.4</v>
      </c>
      <c r="Z25" s="96">
        <v>13</v>
      </c>
      <c r="AA25" s="96">
        <v>6895.2</v>
      </c>
      <c r="AB25" s="96">
        <v>7</v>
      </c>
      <c r="AC25" s="96">
        <v>3712.7999999999997</v>
      </c>
      <c r="AD25" s="96">
        <v>9</v>
      </c>
      <c r="AE25" s="96">
        <v>4773.5999999999995</v>
      </c>
      <c r="AF25" s="96">
        <v>7</v>
      </c>
      <c r="AG25" s="96">
        <v>3712.7999999999997</v>
      </c>
      <c r="AH25" s="96">
        <v>8</v>
      </c>
      <c r="AI25" s="96">
        <v>4243.2</v>
      </c>
      <c r="AJ25" s="96">
        <v>8</v>
      </c>
      <c r="AK25" s="96">
        <v>4243.2</v>
      </c>
      <c r="AL25" s="96">
        <v>6</v>
      </c>
      <c r="AM25" s="96">
        <v>3182.3999999999996</v>
      </c>
      <c r="AN25" s="96">
        <v>7</v>
      </c>
      <c r="AO25" s="96">
        <v>3712.7999999999997</v>
      </c>
      <c r="AP25" s="96">
        <v>4</v>
      </c>
      <c r="AQ25" s="96">
        <v>2121.6</v>
      </c>
      <c r="AR25" s="96">
        <v>5</v>
      </c>
      <c r="AS25" s="96">
        <v>2652</v>
      </c>
      <c r="AT25" s="96">
        <v>5</v>
      </c>
      <c r="AU25" s="96">
        <v>2652</v>
      </c>
      <c r="AV25" s="96">
        <v>5</v>
      </c>
      <c r="AW25" s="96">
        <v>2652</v>
      </c>
      <c r="AX25" s="96">
        <v>6</v>
      </c>
      <c r="AY25" s="96">
        <v>3182.3999999999996</v>
      </c>
      <c r="AZ25" s="96">
        <v>6</v>
      </c>
      <c r="BA25" s="96">
        <v>3182.3999999999996</v>
      </c>
      <c r="BB25" s="96">
        <v>6</v>
      </c>
      <c r="BC25" s="96">
        <v>3182.3999999999996</v>
      </c>
      <c r="BD25" s="96">
        <v>6</v>
      </c>
      <c r="BE25" s="96">
        <v>3182.3999999999996</v>
      </c>
      <c r="BF25" s="96">
        <v>4</v>
      </c>
      <c r="BG25" s="96">
        <v>2121.6</v>
      </c>
      <c r="BH25" s="96">
        <v>22</v>
      </c>
      <c r="BI25" s="96">
        <v>11668.8</v>
      </c>
      <c r="BJ25" s="96">
        <v>17</v>
      </c>
      <c r="BK25" s="96">
        <v>9016.7999999999993</v>
      </c>
      <c r="BL25" s="96">
        <v>18</v>
      </c>
      <c r="BM25" s="96">
        <v>9547.1999999999989</v>
      </c>
      <c r="BN25" s="96">
        <v>32</v>
      </c>
      <c r="BO25" s="96">
        <v>16972.8</v>
      </c>
      <c r="BP25" s="96">
        <v>16</v>
      </c>
      <c r="BQ25" s="96">
        <v>8486.4</v>
      </c>
      <c r="BR25" s="96">
        <v>10</v>
      </c>
      <c r="BS25" s="96">
        <v>5304</v>
      </c>
      <c r="BT25" s="96">
        <v>16</v>
      </c>
      <c r="BU25" s="96">
        <v>8486.4</v>
      </c>
      <c r="BV25" s="96">
        <v>12</v>
      </c>
      <c r="BW25" s="96">
        <v>6364.7999999999993</v>
      </c>
      <c r="BX25" s="96">
        <v>10</v>
      </c>
      <c r="BY25" s="96">
        <v>5304</v>
      </c>
      <c r="BZ25" s="96">
        <v>7</v>
      </c>
      <c r="CA25" s="96">
        <v>3712.7999999999997</v>
      </c>
      <c r="CB25" s="96">
        <v>11</v>
      </c>
      <c r="CC25" s="96">
        <v>5834.4</v>
      </c>
      <c r="CD25" s="96">
        <v>9</v>
      </c>
      <c r="CE25" s="96">
        <v>4773.5999999999995</v>
      </c>
      <c r="CF25" s="96">
        <v>6</v>
      </c>
      <c r="CG25" s="96">
        <v>3182.3999999999996</v>
      </c>
      <c r="CH25" s="96">
        <v>8</v>
      </c>
      <c r="CI25" s="96">
        <v>4243.2</v>
      </c>
      <c r="CJ25" s="96">
        <v>5</v>
      </c>
      <c r="CK25" s="96">
        <v>2652</v>
      </c>
      <c r="CL25" s="96">
        <v>7</v>
      </c>
      <c r="CM25" s="96">
        <v>3712.7999999999997</v>
      </c>
      <c r="CN25" s="96">
        <v>5</v>
      </c>
      <c r="CO25" s="96">
        <v>2652</v>
      </c>
      <c r="CP25" s="96">
        <v>4</v>
      </c>
      <c r="CQ25" s="96">
        <v>2121.6</v>
      </c>
      <c r="CR25" s="96">
        <v>5</v>
      </c>
      <c r="CS25" s="96">
        <v>2652</v>
      </c>
      <c r="CT25" s="96">
        <v>5</v>
      </c>
      <c r="CU25" s="96">
        <v>2652</v>
      </c>
    </row>
    <row r="26" spans="2:99">
      <c r="C26" s="95" t="s">
        <v>191</v>
      </c>
      <c r="D26" s="96">
        <v>5</v>
      </c>
      <c r="E26" s="96">
        <v>2430</v>
      </c>
      <c r="F26" s="96">
        <v>6</v>
      </c>
      <c r="G26" s="96">
        <v>2916</v>
      </c>
      <c r="H26" s="96">
        <v>7</v>
      </c>
      <c r="I26" s="96">
        <v>3402</v>
      </c>
      <c r="J26" s="96">
        <v>5</v>
      </c>
      <c r="K26" s="96">
        <v>2430</v>
      </c>
      <c r="L26" s="96">
        <v>18</v>
      </c>
      <c r="M26" s="96">
        <v>8748</v>
      </c>
      <c r="N26" s="96">
        <v>21</v>
      </c>
      <c r="O26" s="96">
        <v>10206</v>
      </c>
      <c r="P26" s="96">
        <v>23</v>
      </c>
      <c r="Q26" s="96">
        <v>11178</v>
      </c>
      <c r="R26" s="96">
        <v>19</v>
      </c>
      <c r="S26" s="96">
        <v>9234</v>
      </c>
      <c r="T26" s="96">
        <v>13</v>
      </c>
      <c r="U26" s="96">
        <v>6318</v>
      </c>
      <c r="V26" s="96">
        <v>9</v>
      </c>
      <c r="W26" s="96">
        <v>4374</v>
      </c>
      <c r="X26" s="96">
        <v>11</v>
      </c>
      <c r="Y26" s="96">
        <v>5346</v>
      </c>
      <c r="Z26" s="96">
        <v>14</v>
      </c>
      <c r="AA26" s="96">
        <v>6804</v>
      </c>
      <c r="AB26" s="96">
        <v>7</v>
      </c>
      <c r="AC26" s="96">
        <v>3402</v>
      </c>
      <c r="AD26" s="96">
        <v>10</v>
      </c>
      <c r="AE26" s="96">
        <v>4860</v>
      </c>
      <c r="AF26" s="96">
        <v>6</v>
      </c>
      <c r="AG26" s="96">
        <v>2916</v>
      </c>
      <c r="AH26" s="96">
        <v>8</v>
      </c>
      <c r="AI26" s="96">
        <v>3888</v>
      </c>
      <c r="AJ26" s="96">
        <v>7</v>
      </c>
      <c r="AK26" s="96">
        <v>3402</v>
      </c>
      <c r="AL26" s="96">
        <v>6</v>
      </c>
      <c r="AM26" s="96">
        <v>2916</v>
      </c>
      <c r="AN26" s="96">
        <v>7</v>
      </c>
      <c r="AO26" s="96">
        <v>3402</v>
      </c>
      <c r="AP26" s="96">
        <v>4</v>
      </c>
      <c r="AQ26" s="96">
        <v>1944</v>
      </c>
      <c r="AR26" s="96">
        <v>4</v>
      </c>
      <c r="AS26" s="96">
        <v>1944</v>
      </c>
      <c r="AT26" s="96">
        <v>5</v>
      </c>
      <c r="AU26" s="96">
        <v>2430</v>
      </c>
      <c r="AV26" s="96">
        <v>6</v>
      </c>
      <c r="AW26" s="96">
        <v>2916</v>
      </c>
      <c r="AX26" s="96">
        <v>6</v>
      </c>
      <c r="AY26" s="96">
        <v>2916</v>
      </c>
      <c r="AZ26" s="96">
        <v>7</v>
      </c>
      <c r="BA26" s="96">
        <v>3402</v>
      </c>
      <c r="BB26" s="96">
        <v>6</v>
      </c>
      <c r="BC26" s="96">
        <v>2916</v>
      </c>
      <c r="BD26" s="96">
        <v>6</v>
      </c>
      <c r="BE26" s="96">
        <v>2916</v>
      </c>
      <c r="BF26" s="96">
        <v>4</v>
      </c>
      <c r="BG26" s="96">
        <v>1944</v>
      </c>
      <c r="BH26" s="96">
        <v>23</v>
      </c>
      <c r="BI26" s="96">
        <v>11178</v>
      </c>
      <c r="BJ26" s="96">
        <v>16</v>
      </c>
      <c r="BK26" s="96">
        <v>7776</v>
      </c>
      <c r="BL26" s="96">
        <v>16</v>
      </c>
      <c r="BM26" s="96">
        <v>7776</v>
      </c>
      <c r="BN26" s="96">
        <v>27</v>
      </c>
      <c r="BO26" s="96">
        <v>13122</v>
      </c>
      <c r="BP26" s="96">
        <v>17</v>
      </c>
      <c r="BQ26" s="96">
        <v>8262</v>
      </c>
      <c r="BR26" s="96">
        <v>9</v>
      </c>
      <c r="BS26" s="96">
        <v>4374</v>
      </c>
      <c r="BT26" s="96">
        <v>17</v>
      </c>
      <c r="BU26" s="96">
        <v>8262</v>
      </c>
      <c r="BV26" s="96">
        <v>11</v>
      </c>
      <c r="BW26" s="96">
        <v>5346</v>
      </c>
      <c r="BX26" s="96">
        <v>10</v>
      </c>
      <c r="BY26" s="96">
        <v>4860</v>
      </c>
      <c r="BZ26" s="96">
        <v>7</v>
      </c>
      <c r="CA26" s="96">
        <v>3402</v>
      </c>
      <c r="CB26" s="96">
        <v>12</v>
      </c>
      <c r="CC26" s="96">
        <v>5832</v>
      </c>
      <c r="CD26" s="96">
        <v>9</v>
      </c>
      <c r="CE26" s="96">
        <v>4374</v>
      </c>
      <c r="CF26" s="96">
        <v>5</v>
      </c>
      <c r="CG26" s="96">
        <v>2430</v>
      </c>
      <c r="CH26" s="96">
        <v>8</v>
      </c>
      <c r="CI26" s="96">
        <v>3888</v>
      </c>
      <c r="CJ26" s="96">
        <v>5</v>
      </c>
      <c r="CK26" s="96">
        <v>2430</v>
      </c>
      <c r="CL26" s="96">
        <v>7</v>
      </c>
      <c r="CM26" s="96">
        <v>3402</v>
      </c>
      <c r="CN26" s="96">
        <v>4</v>
      </c>
      <c r="CO26" s="96">
        <v>1944</v>
      </c>
      <c r="CP26" s="96">
        <v>4</v>
      </c>
      <c r="CQ26" s="96">
        <v>1944</v>
      </c>
      <c r="CR26" s="96">
        <v>5</v>
      </c>
      <c r="CS26" s="96">
        <v>2430</v>
      </c>
      <c r="CT26" s="96">
        <v>5</v>
      </c>
      <c r="CU26" s="96">
        <v>2430</v>
      </c>
    </row>
    <row r="27" spans="2:99">
      <c r="C27" s="95" t="s">
        <v>192</v>
      </c>
      <c r="D27" s="96">
        <v>4</v>
      </c>
      <c r="E27" s="96">
        <v>1708.8</v>
      </c>
      <c r="F27" s="96">
        <v>6</v>
      </c>
      <c r="G27" s="96">
        <v>2563.1999999999998</v>
      </c>
      <c r="H27" s="96">
        <v>7</v>
      </c>
      <c r="I27" s="96">
        <v>2990.4</v>
      </c>
      <c r="J27" s="96">
        <v>5</v>
      </c>
      <c r="K27" s="96">
        <v>2136</v>
      </c>
      <c r="L27" s="96">
        <v>21</v>
      </c>
      <c r="M27" s="96">
        <v>8971.1999999999989</v>
      </c>
      <c r="N27" s="96">
        <v>20</v>
      </c>
      <c r="O27" s="96">
        <v>8544</v>
      </c>
      <c r="P27" s="96">
        <v>26</v>
      </c>
      <c r="Q27" s="96">
        <v>11107.199999999999</v>
      </c>
      <c r="R27" s="96">
        <v>17</v>
      </c>
      <c r="S27" s="96">
        <v>7262.4</v>
      </c>
      <c r="T27" s="96">
        <v>13</v>
      </c>
      <c r="U27" s="96">
        <v>5553.5999999999995</v>
      </c>
      <c r="V27" s="96">
        <v>9</v>
      </c>
      <c r="W27" s="96">
        <v>3844.7999999999997</v>
      </c>
      <c r="X27" s="96">
        <v>12</v>
      </c>
      <c r="Y27" s="96">
        <v>5126.3999999999996</v>
      </c>
      <c r="Z27" s="96">
        <v>13</v>
      </c>
      <c r="AA27" s="96">
        <v>5553.5999999999995</v>
      </c>
      <c r="AB27" s="96">
        <v>7</v>
      </c>
      <c r="AC27" s="96">
        <v>2990.4</v>
      </c>
      <c r="AD27" s="96">
        <v>10</v>
      </c>
      <c r="AE27" s="96">
        <v>4272</v>
      </c>
      <c r="AF27" s="96">
        <v>7</v>
      </c>
      <c r="AG27" s="96">
        <v>2990.4</v>
      </c>
      <c r="AH27" s="96">
        <v>9</v>
      </c>
      <c r="AI27" s="96">
        <v>3844.7999999999997</v>
      </c>
      <c r="AJ27" s="96">
        <v>8</v>
      </c>
      <c r="AK27" s="96">
        <v>3417.6</v>
      </c>
      <c r="AL27" s="96">
        <v>6</v>
      </c>
      <c r="AM27" s="96">
        <v>2563.1999999999998</v>
      </c>
      <c r="AN27" s="96">
        <v>8</v>
      </c>
      <c r="AO27" s="96">
        <v>3417.6</v>
      </c>
      <c r="AP27" s="96">
        <v>4</v>
      </c>
      <c r="AQ27" s="96">
        <v>1708.8</v>
      </c>
      <c r="AR27" s="96">
        <v>5</v>
      </c>
      <c r="AS27" s="96">
        <v>2136</v>
      </c>
      <c r="AT27" s="96">
        <v>5</v>
      </c>
      <c r="AU27" s="96">
        <v>2136</v>
      </c>
      <c r="AV27" s="96">
        <v>5</v>
      </c>
      <c r="AW27" s="96">
        <v>2136</v>
      </c>
      <c r="AX27" s="96">
        <v>5</v>
      </c>
      <c r="AY27" s="96">
        <v>2136</v>
      </c>
      <c r="AZ27" s="96">
        <v>6</v>
      </c>
      <c r="BA27" s="96">
        <v>2563.1999999999998</v>
      </c>
      <c r="BB27" s="96">
        <v>7</v>
      </c>
      <c r="BC27" s="96">
        <v>2990.4</v>
      </c>
      <c r="BD27" s="96">
        <v>6</v>
      </c>
      <c r="BE27" s="96">
        <v>2563.1999999999998</v>
      </c>
      <c r="BF27" s="96">
        <v>4</v>
      </c>
      <c r="BG27" s="96">
        <v>1708.8</v>
      </c>
      <c r="BH27" s="96">
        <v>23</v>
      </c>
      <c r="BI27" s="96">
        <v>9825.6</v>
      </c>
      <c r="BJ27" s="96">
        <v>17</v>
      </c>
      <c r="BK27" s="96">
        <v>7262.4</v>
      </c>
      <c r="BL27" s="96">
        <v>17</v>
      </c>
      <c r="BM27" s="96">
        <v>7262.4</v>
      </c>
      <c r="BN27" s="96">
        <v>32</v>
      </c>
      <c r="BO27" s="96">
        <v>13670.4</v>
      </c>
      <c r="BP27" s="96">
        <v>18</v>
      </c>
      <c r="BQ27" s="96">
        <v>7689.5999999999995</v>
      </c>
      <c r="BR27" s="96">
        <v>10</v>
      </c>
      <c r="BS27" s="96">
        <v>4272</v>
      </c>
      <c r="BT27" s="96">
        <v>15</v>
      </c>
      <c r="BU27" s="96">
        <v>6408</v>
      </c>
      <c r="BV27" s="96">
        <v>10</v>
      </c>
      <c r="BW27" s="96">
        <v>4272</v>
      </c>
      <c r="BX27" s="96">
        <v>10</v>
      </c>
      <c r="BY27" s="96">
        <v>4272</v>
      </c>
      <c r="BZ27" s="96">
        <v>7</v>
      </c>
      <c r="CA27" s="96">
        <v>2990.4</v>
      </c>
      <c r="CB27" s="96">
        <v>12</v>
      </c>
      <c r="CC27" s="96">
        <v>5126.3999999999996</v>
      </c>
      <c r="CD27" s="96">
        <v>9</v>
      </c>
      <c r="CE27" s="96">
        <v>3844.7999999999997</v>
      </c>
      <c r="CF27" s="96">
        <v>6</v>
      </c>
      <c r="CG27" s="96">
        <v>2563.1999999999998</v>
      </c>
      <c r="CH27" s="96">
        <v>8</v>
      </c>
      <c r="CI27" s="96">
        <v>3417.6</v>
      </c>
      <c r="CJ27" s="96">
        <v>5</v>
      </c>
      <c r="CK27" s="96">
        <v>2136</v>
      </c>
      <c r="CL27" s="96">
        <v>7</v>
      </c>
      <c r="CM27" s="96">
        <v>2990.4</v>
      </c>
      <c r="CN27" s="96">
        <v>4</v>
      </c>
      <c r="CO27" s="96">
        <v>1708.8</v>
      </c>
      <c r="CP27" s="96">
        <v>4</v>
      </c>
      <c r="CQ27" s="96">
        <v>1708.8</v>
      </c>
      <c r="CR27" s="96">
        <v>5</v>
      </c>
      <c r="CS27" s="96">
        <v>2136</v>
      </c>
      <c r="CT27" s="96">
        <v>5</v>
      </c>
      <c r="CU27" s="96">
        <v>2136</v>
      </c>
    </row>
    <row r="28" spans="2:99">
      <c r="C28" s="95" t="s">
        <v>193</v>
      </c>
      <c r="D28" s="96">
        <v>4</v>
      </c>
      <c r="E28" s="96">
        <v>2952</v>
      </c>
      <c r="F28" s="96">
        <v>6</v>
      </c>
      <c r="G28" s="96">
        <v>4428</v>
      </c>
      <c r="H28" s="96">
        <v>7</v>
      </c>
      <c r="I28" s="96">
        <v>5166</v>
      </c>
      <c r="J28" s="96">
        <v>4</v>
      </c>
      <c r="K28" s="96">
        <v>2952</v>
      </c>
      <c r="L28" s="96">
        <v>20</v>
      </c>
      <c r="M28" s="96">
        <v>14760</v>
      </c>
      <c r="N28" s="96">
        <v>19</v>
      </c>
      <c r="O28" s="96">
        <v>14022</v>
      </c>
      <c r="P28" s="96">
        <v>26</v>
      </c>
      <c r="Q28" s="96">
        <v>19188</v>
      </c>
      <c r="R28" s="96">
        <v>17</v>
      </c>
      <c r="S28" s="96">
        <v>12546</v>
      </c>
      <c r="T28" s="96">
        <v>12</v>
      </c>
      <c r="U28" s="96">
        <v>8856</v>
      </c>
      <c r="V28" s="96">
        <v>9</v>
      </c>
      <c r="W28" s="96">
        <v>6642</v>
      </c>
      <c r="X28" s="96">
        <v>10</v>
      </c>
      <c r="Y28" s="96">
        <v>7380</v>
      </c>
      <c r="Z28" s="96">
        <v>12</v>
      </c>
      <c r="AA28" s="96">
        <v>8856</v>
      </c>
      <c r="AB28" s="96">
        <v>7</v>
      </c>
      <c r="AC28" s="96">
        <v>5166</v>
      </c>
      <c r="AD28" s="96">
        <v>9</v>
      </c>
      <c r="AE28" s="96">
        <v>6642</v>
      </c>
      <c r="AF28" s="96">
        <v>7</v>
      </c>
      <c r="AG28" s="96">
        <v>5166</v>
      </c>
      <c r="AH28" s="96">
        <v>7</v>
      </c>
      <c r="AI28" s="96">
        <v>5166</v>
      </c>
      <c r="AJ28" s="96">
        <v>8</v>
      </c>
      <c r="AK28" s="96">
        <v>5904</v>
      </c>
      <c r="AL28" s="96">
        <v>6</v>
      </c>
      <c r="AM28" s="96">
        <v>4428</v>
      </c>
      <c r="AN28" s="96">
        <v>7</v>
      </c>
      <c r="AO28" s="96">
        <v>5166</v>
      </c>
      <c r="AP28" s="96">
        <v>4</v>
      </c>
      <c r="AQ28" s="96">
        <v>2952</v>
      </c>
      <c r="AR28" s="96">
        <v>4</v>
      </c>
      <c r="AS28" s="96">
        <v>2952</v>
      </c>
      <c r="AT28" s="96">
        <v>5</v>
      </c>
      <c r="AU28" s="96">
        <v>3690</v>
      </c>
      <c r="AV28" s="96">
        <v>6</v>
      </c>
      <c r="AW28" s="96">
        <v>4428</v>
      </c>
      <c r="AX28" s="96">
        <v>6</v>
      </c>
      <c r="AY28" s="96">
        <v>4428</v>
      </c>
      <c r="AZ28" s="96">
        <v>7</v>
      </c>
      <c r="BA28" s="96">
        <v>5166</v>
      </c>
      <c r="BB28" s="96">
        <v>6</v>
      </c>
      <c r="BC28" s="96">
        <v>4428</v>
      </c>
      <c r="BD28" s="96">
        <v>6</v>
      </c>
      <c r="BE28" s="96">
        <v>4428</v>
      </c>
      <c r="BF28" s="96">
        <v>4</v>
      </c>
      <c r="BG28" s="96">
        <v>2952</v>
      </c>
      <c r="BH28" s="96">
        <v>23</v>
      </c>
      <c r="BI28" s="96">
        <v>16974</v>
      </c>
      <c r="BJ28" s="96">
        <v>17</v>
      </c>
      <c r="BK28" s="96">
        <v>12546</v>
      </c>
      <c r="BL28" s="96">
        <v>16</v>
      </c>
      <c r="BM28" s="96">
        <v>11808</v>
      </c>
      <c r="BN28" s="96">
        <v>28</v>
      </c>
      <c r="BO28" s="96">
        <v>20664</v>
      </c>
      <c r="BP28" s="96">
        <v>17</v>
      </c>
      <c r="BQ28" s="96">
        <v>12546</v>
      </c>
      <c r="BR28" s="96">
        <v>10</v>
      </c>
      <c r="BS28" s="96">
        <v>7380</v>
      </c>
      <c r="BT28" s="96">
        <v>15</v>
      </c>
      <c r="BU28" s="96">
        <v>11070</v>
      </c>
      <c r="BV28" s="96">
        <v>11</v>
      </c>
      <c r="BW28" s="96">
        <v>8118</v>
      </c>
      <c r="BX28" s="96">
        <v>11</v>
      </c>
      <c r="BY28" s="96">
        <v>8118</v>
      </c>
      <c r="BZ28" s="96">
        <v>7</v>
      </c>
      <c r="CA28" s="96">
        <v>5166</v>
      </c>
      <c r="CB28" s="96">
        <v>12</v>
      </c>
      <c r="CC28" s="96">
        <v>8856</v>
      </c>
      <c r="CD28" s="96">
        <v>8</v>
      </c>
      <c r="CE28" s="96">
        <v>5904</v>
      </c>
      <c r="CF28" s="96">
        <v>5</v>
      </c>
      <c r="CG28" s="96">
        <v>3690</v>
      </c>
      <c r="CH28" s="96">
        <v>7</v>
      </c>
      <c r="CI28" s="96">
        <v>5166</v>
      </c>
      <c r="CJ28" s="96">
        <v>5</v>
      </c>
      <c r="CK28" s="96">
        <v>3690</v>
      </c>
      <c r="CL28" s="96">
        <v>7</v>
      </c>
      <c r="CM28" s="96">
        <v>5166</v>
      </c>
      <c r="CN28" s="96">
        <v>5</v>
      </c>
      <c r="CO28" s="96">
        <v>3690</v>
      </c>
      <c r="CP28" s="96">
        <v>4</v>
      </c>
      <c r="CQ28" s="96">
        <v>2952</v>
      </c>
      <c r="CR28" s="96">
        <v>4</v>
      </c>
      <c r="CS28" s="96">
        <v>2952</v>
      </c>
      <c r="CT28" s="96">
        <v>5</v>
      </c>
      <c r="CU28" s="96">
        <v>3690</v>
      </c>
    </row>
    <row r="29" spans="2:99">
      <c r="C29" s="95" t="s">
        <v>194</v>
      </c>
      <c r="D29" s="96">
        <v>4</v>
      </c>
      <c r="E29" s="96">
        <v>1353.6</v>
      </c>
      <c r="F29" s="96">
        <v>5</v>
      </c>
      <c r="G29" s="96">
        <v>1692</v>
      </c>
      <c r="H29" s="96">
        <v>7</v>
      </c>
      <c r="I29" s="96">
        <v>2368.7999999999997</v>
      </c>
      <c r="J29" s="96">
        <v>5</v>
      </c>
      <c r="K29" s="96">
        <v>1692</v>
      </c>
      <c r="L29" s="96">
        <v>20</v>
      </c>
      <c r="M29" s="96">
        <v>6768</v>
      </c>
      <c r="N29" s="96">
        <v>21</v>
      </c>
      <c r="O29" s="96">
        <v>7106.4</v>
      </c>
      <c r="P29" s="96">
        <v>27</v>
      </c>
      <c r="Q29" s="96">
        <v>9136.7999999999993</v>
      </c>
      <c r="R29" s="96">
        <v>19</v>
      </c>
      <c r="S29" s="96">
        <v>6429.5999999999995</v>
      </c>
      <c r="T29" s="96">
        <v>13</v>
      </c>
      <c r="U29" s="96">
        <v>4399.2</v>
      </c>
      <c r="V29" s="96">
        <v>11</v>
      </c>
      <c r="W29" s="96">
        <v>3722.3999999999996</v>
      </c>
      <c r="X29" s="96">
        <v>12</v>
      </c>
      <c r="Y29" s="96">
        <v>4060.7999999999997</v>
      </c>
      <c r="Z29" s="96">
        <v>14</v>
      </c>
      <c r="AA29" s="96">
        <v>4737.5999999999995</v>
      </c>
      <c r="AB29" s="96">
        <v>8</v>
      </c>
      <c r="AC29" s="96">
        <v>2707.2</v>
      </c>
      <c r="AD29" s="96">
        <v>11</v>
      </c>
      <c r="AE29" s="96">
        <v>3722.3999999999996</v>
      </c>
      <c r="AF29" s="96">
        <v>6</v>
      </c>
      <c r="AG29" s="96">
        <v>2030.3999999999999</v>
      </c>
      <c r="AH29" s="96">
        <v>8</v>
      </c>
      <c r="AI29" s="96">
        <v>2707.2</v>
      </c>
      <c r="AJ29" s="96">
        <v>7</v>
      </c>
      <c r="AK29" s="96">
        <v>2368.7999999999997</v>
      </c>
      <c r="AL29" s="96">
        <v>6</v>
      </c>
      <c r="AM29" s="96">
        <v>2030.3999999999999</v>
      </c>
      <c r="AN29" s="96">
        <v>8</v>
      </c>
      <c r="AO29" s="96">
        <v>2707.2</v>
      </c>
      <c r="AP29" s="96">
        <v>4</v>
      </c>
      <c r="AQ29" s="96">
        <v>1353.6</v>
      </c>
      <c r="AR29" s="96">
        <v>5</v>
      </c>
      <c r="AS29" s="96">
        <v>1692</v>
      </c>
      <c r="AT29" s="96">
        <v>5</v>
      </c>
      <c r="AU29" s="96">
        <v>1692</v>
      </c>
      <c r="AV29" s="96">
        <v>5</v>
      </c>
      <c r="AW29" s="96">
        <v>1692</v>
      </c>
      <c r="AX29" s="96">
        <v>6</v>
      </c>
      <c r="AY29" s="96">
        <v>2030.3999999999999</v>
      </c>
      <c r="AZ29" s="96">
        <v>7</v>
      </c>
      <c r="BA29" s="96">
        <v>2368.7999999999997</v>
      </c>
      <c r="BB29" s="96">
        <v>7</v>
      </c>
      <c r="BC29" s="96">
        <v>2368.7999999999997</v>
      </c>
      <c r="BD29" s="96">
        <v>6</v>
      </c>
      <c r="BE29" s="96">
        <v>2030.3999999999999</v>
      </c>
      <c r="BF29" s="96">
        <v>4</v>
      </c>
      <c r="BG29" s="96">
        <v>1353.6</v>
      </c>
      <c r="BH29" s="96">
        <v>24</v>
      </c>
      <c r="BI29" s="96">
        <v>8121.5999999999995</v>
      </c>
      <c r="BJ29" s="96">
        <v>18</v>
      </c>
      <c r="BK29" s="96">
        <v>6091.2</v>
      </c>
      <c r="BL29" s="96">
        <v>19</v>
      </c>
      <c r="BM29" s="96">
        <v>6429.5999999999995</v>
      </c>
      <c r="BN29" s="96">
        <v>28</v>
      </c>
      <c r="BO29" s="96">
        <v>9475.1999999999989</v>
      </c>
      <c r="BP29" s="96">
        <v>15</v>
      </c>
      <c r="BQ29" s="96">
        <v>5076</v>
      </c>
      <c r="BR29" s="96">
        <v>11</v>
      </c>
      <c r="BS29" s="96">
        <v>3722.3999999999996</v>
      </c>
      <c r="BT29" s="96">
        <v>18</v>
      </c>
      <c r="BU29" s="96">
        <v>6091.2</v>
      </c>
      <c r="BV29" s="96">
        <v>12</v>
      </c>
      <c r="BW29" s="96">
        <v>4060.7999999999997</v>
      </c>
      <c r="BX29" s="96">
        <v>11</v>
      </c>
      <c r="BY29" s="96">
        <v>3722.3999999999996</v>
      </c>
      <c r="BZ29" s="96">
        <v>7</v>
      </c>
      <c r="CA29" s="96">
        <v>2368.7999999999997</v>
      </c>
      <c r="CB29" s="96">
        <v>13</v>
      </c>
      <c r="CC29" s="96">
        <v>4399.2</v>
      </c>
      <c r="CD29" s="96">
        <v>9</v>
      </c>
      <c r="CE29" s="96">
        <v>3045.6</v>
      </c>
      <c r="CF29" s="96">
        <v>6</v>
      </c>
      <c r="CG29" s="96">
        <v>2030.3999999999999</v>
      </c>
      <c r="CH29" s="96">
        <v>8</v>
      </c>
      <c r="CI29" s="96">
        <v>2707.2</v>
      </c>
      <c r="CJ29" s="96">
        <v>5</v>
      </c>
      <c r="CK29" s="96">
        <v>1692</v>
      </c>
      <c r="CL29" s="96">
        <v>7</v>
      </c>
      <c r="CM29" s="96">
        <v>2368.7999999999997</v>
      </c>
      <c r="CN29" s="96">
        <v>4</v>
      </c>
      <c r="CO29" s="96">
        <v>1353.6</v>
      </c>
      <c r="CP29" s="96">
        <v>4</v>
      </c>
      <c r="CQ29" s="96">
        <v>1353.6</v>
      </c>
      <c r="CR29" s="96">
        <v>4</v>
      </c>
      <c r="CS29" s="96">
        <v>1353.6</v>
      </c>
      <c r="CT29" s="96">
        <v>5</v>
      </c>
      <c r="CU29" s="96">
        <v>1692</v>
      </c>
    </row>
    <row r="30" spans="2:99">
      <c r="C30" s="95" t="s">
        <v>195</v>
      </c>
      <c r="D30" s="96">
        <v>5</v>
      </c>
      <c r="E30" s="96">
        <v>696</v>
      </c>
      <c r="F30" s="96">
        <v>6</v>
      </c>
      <c r="G30" s="96">
        <v>835.19999999999993</v>
      </c>
      <c r="H30" s="96">
        <v>7</v>
      </c>
      <c r="I30" s="96">
        <v>974.39999999999986</v>
      </c>
      <c r="J30" s="96">
        <v>5</v>
      </c>
      <c r="K30" s="96">
        <v>696</v>
      </c>
      <c r="L30" s="96">
        <v>20</v>
      </c>
      <c r="M30" s="96">
        <v>2784</v>
      </c>
      <c r="N30" s="96">
        <v>20</v>
      </c>
      <c r="O30" s="96">
        <v>2784</v>
      </c>
      <c r="P30" s="96">
        <v>24</v>
      </c>
      <c r="Q30" s="96">
        <v>3340.7999999999997</v>
      </c>
      <c r="R30" s="96">
        <v>17</v>
      </c>
      <c r="S30" s="96">
        <v>2366.3999999999996</v>
      </c>
      <c r="T30" s="96">
        <v>14</v>
      </c>
      <c r="U30" s="96">
        <v>1948.7999999999997</v>
      </c>
      <c r="V30" s="96">
        <v>10</v>
      </c>
      <c r="W30" s="96">
        <v>1392</v>
      </c>
      <c r="X30" s="96">
        <v>12</v>
      </c>
      <c r="Y30" s="96">
        <v>1670.3999999999999</v>
      </c>
      <c r="Z30" s="96">
        <v>13</v>
      </c>
      <c r="AA30" s="96">
        <v>1809.6</v>
      </c>
      <c r="AB30" s="96">
        <v>8</v>
      </c>
      <c r="AC30" s="96">
        <v>1113.5999999999999</v>
      </c>
      <c r="AD30" s="96">
        <v>10</v>
      </c>
      <c r="AE30" s="96">
        <v>1392</v>
      </c>
      <c r="AF30" s="96">
        <v>7</v>
      </c>
      <c r="AG30" s="96">
        <v>974.39999999999986</v>
      </c>
      <c r="AH30" s="96">
        <v>8</v>
      </c>
      <c r="AI30" s="96">
        <v>1113.5999999999999</v>
      </c>
      <c r="AJ30" s="96">
        <v>8</v>
      </c>
      <c r="AK30" s="96">
        <v>1113.5999999999999</v>
      </c>
      <c r="AL30" s="96">
        <v>5</v>
      </c>
      <c r="AM30" s="96">
        <v>696</v>
      </c>
      <c r="AN30" s="96">
        <v>8</v>
      </c>
      <c r="AO30" s="96">
        <v>1113.5999999999999</v>
      </c>
      <c r="AP30" s="96">
        <v>4</v>
      </c>
      <c r="AQ30" s="96">
        <v>556.79999999999995</v>
      </c>
      <c r="AR30" s="96">
        <v>5</v>
      </c>
      <c r="AS30" s="96">
        <v>696</v>
      </c>
      <c r="AT30" s="96">
        <v>5</v>
      </c>
      <c r="AU30" s="96">
        <v>696</v>
      </c>
      <c r="AV30" s="96">
        <v>5</v>
      </c>
      <c r="AW30" s="96">
        <v>696</v>
      </c>
      <c r="AX30" s="96">
        <v>6</v>
      </c>
      <c r="AY30" s="96">
        <v>835.19999999999993</v>
      </c>
      <c r="AZ30" s="96">
        <v>7</v>
      </c>
      <c r="BA30" s="96">
        <v>974.39999999999986</v>
      </c>
      <c r="BB30" s="96">
        <v>6</v>
      </c>
      <c r="BC30" s="96">
        <v>835.19999999999993</v>
      </c>
      <c r="BD30" s="96">
        <v>6</v>
      </c>
      <c r="BE30" s="96">
        <v>835.19999999999993</v>
      </c>
      <c r="BF30" s="96">
        <v>4</v>
      </c>
      <c r="BG30" s="96">
        <v>556.79999999999995</v>
      </c>
      <c r="BH30" s="96">
        <v>25</v>
      </c>
      <c r="BI30" s="96">
        <v>3479.9999999999995</v>
      </c>
      <c r="BJ30" s="96">
        <v>16</v>
      </c>
      <c r="BK30" s="96">
        <v>2227.1999999999998</v>
      </c>
      <c r="BL30" s="96">
        <v>17</v>
      </c>
      <c r="BM30" s="96">
        <v>2366.3999999999996</v>
      </c>
      <c r="BN30" s="96">
        <v>34</v>
      </c>
      <c r="BO30" s="96">
        <v>4732.7999999999993</v>
      </c>
      <c r="BP30" s="96">
        <v>16</v>
      </c>
      <c r="BQ30" s="96">
        <v>2227.1999999999998</v>
      </c>
      <c r="BR30" s="96">
        <v>10</v>
      </c>
      <c r="BS30" s="96">
        <v>1392</v>
      </c>
      <c r="BT30" s="96">
        <v>16</v>
      </c>
      <c r="BU30" s="96">
        <v>2227.1999999999998</v>
      </c>
      <c r="BV30" s="96">
        <v>11</v>
      </c>
      <c r="BW30" s="96">
        <v>1531.1999999999998</v>
      </c>
      <c r="BX30" s="96">
        <v>10</v>
      </c>
      <c r="BY30" s="96">
        <v>1392</v>
      </c>
      <c r="BZ30" s="96">
        <v>6</v>
      </c>
      <c r="CA30" s="96">
        <v>835.19999999999993</v>
      </c>
      <c r="CB30" s="96">
        <v>11</v>
      </c>
      <c r="CC30" s="96">
        <v>1531.1999999999998</v>
      </c>
      <c r="CD30" s="96">
        <v>10</v>
      </c>
      <c r="CE30" s="96">
        <v>1392</v>
      </c>
      <c r="CF30" s="96">
        <v>5</v>
      </c>
      <c r="CG30" s="96">
        <v>696</v>
      </c>
      <c r="CH30" s="96">
        <v>8</v>
      </c>
      <c r="CI30" s="96">
        <v>1113.5999999999999</v>
      </c>
      <c r="CJ30" s="96">
        <v>5</v>
      </c>
      <c r="CK30" s="96">
        <v>696</v>
      </c>
      <c r="CL30" s="96">
        <v>7</v>
      </c>
      <c r="CM30" s="96">
        <v>974.39999999999986</v>
      </c>
      <c r="CN30" s="96">
        <v>5</v>
      </c>
      <c r="CO30" s="96">
        <v>696</v>
      </c>
      <c r="CP30" s="96">
        <v>5</v>
      </c>
      <c r="CQ30" s="96">
        <v>696</v>
      </c>
      <c r="CR30" s="96">
        <v>5</v>
      </c>
      <c r="CS30" s="96">
        <v>696</v>
      </c>
      <c r="CT30" s="96">
        <v>5</v>
      </c>
      <c r="CU30" s="96">
        <v>696</v>
      </c>
    </row>
    <row r="31" spans="2:99">
      <c r="C31" s="95" t="s">
        <v>196</v>
      </c>
      <c r="D31" s="96">
        <v>5</v>
      </c>
      <c r="E31" s="96">
        <v>1704</v>
      </c>
      <c r="F31" s="96">
        <v>6</v>
      </c>
      <c r="G31" s="96">
        <v>2044.8000000000002</v>
      </c>
      <c r="H31" s="96">
        <v>7</v>
      </c>
      <c r="I31" s="96">
        <v>2385.6</v>
      </c>
      <c r="J31" s="96">
        <v>5</v>
      </c>
      <c r="K31" s="96">
        <v>1704</v>
      </c>
      <c r="L31" s="96">
        <v>21</v>
      </c>
      <c r="M31" s="96">
        <v>7156.8</v>
      </c>
      <c r="N31" s="96">
        <v>20</v>
      </c>
      <c r="O31" s="96">
        <v>6816</v>
      </c>
      <c r="P31" s="96">
        <v>25</v>
      </c>
      <c r="Q31" s="96">
        <v>8520</v>
      </c>
      <c r="R31" s="96">
        <v>19</v>
      </c>
      <c r="S31" s="96">
        <v>6475.2</v>
      </c>
      <c r="T31" s="96">
        <v>14</v>
      </c>
      <c r="U31" s="96">
        <v>4771.2</v>
      </c>
      <c r="V31" s="96">
        <v>9</v>
      </c>
      <c r="W31" s="96">
        <v>3067.2000000000003</v>
      </c>
      <c r="X31" s="96">
        <v>12</v>
      </c>
      <c r="Y31" s="96">
        <v>4089.6000000000004</v>
      </c>
      <c r="Z31" s="96">
        <v>14</v>
      </c>
      <c r="AA31" s="96">
        <v>4771.2</v>
      </c>
      <c r="AB31" s="96">
        <v>8</v>
      </c>
      <c r="AC31" s="96">
        <v>2726.4</v>
      </c>
      <c r="AD31" s="96">
        <v>10</v>
      </c>
      <c r="AE31" s="96">
        <v>3408</v>
      </c>
      <c r="AF31" s="96">
        <v>7</v>
      </c>
      <c r="AG31" s="96">
        <v>2385.6</v>
      </c>
      <c r="AH31" s="96">
        <v>8</v>
      </c>
      <c r="AI31" s="96">
        <v>2726.4</v>
      </c>
      <c r="AJ31" s="96">
        <v>8</v>
      </c>
      <c r="AK31" s="96">
        <v>2726.4</v>
      </c>
      <c r="AL31" s="96">
        <v>6</v>
      </c>
      <c r="AM31" s="96">
        <v>2044.8000000000002</v>
      </c>
      <c r="AN31" s="96">
        <v>8</v>
      </c>
      <c r="AO31" s="96">
        <v>2726.4</v>
      </c>
      <c r="AP31" s="96">
        <v>4</v>
      </c>
      <c r="AQ31" s="96">
        <v>1363.2</v>
      </c>
      <c r="AR31" s="96">
        <v>5</v>
      </c>
      <c r="AS31" s="96">
        <v>1704</v>
      </c>
      <c r="AT31" s="96">
        <v>5</v>
      </c>
      <c r="AU31" s="96">
        <v>1704</v>
      </c>
      <c r="AV31" s="96">
        <v>6</v>
      </c>
      <c r="AW31" s="96">
        <v>2044.8000000000002</v>
      </c>
      <c r="AX31" s="96">
        <v>6</v>
      </c>
      <c r="AY31" s="96">
        <v>2044.8000000000002</v>
      </c>
      <c r="AZ31" s="96">
        <v>7</v>
      </c>
      <c r="BA31" s="96">
        <v>2385.6</v>
      </c>
      <c r="BB31" s="96">
        <v>6</v>
      </c>
      <c r="BC31" s="96">
        <v>2044.8000000000002</v>
      </c>
      <c r="BD31" s="96">
        <v>6</v>
      </c>
      <c r="BE31" s="96">
        <v>2044.8000000000002</v>
      </c>
      <c r="BF31" s="96">
        <v>4</v>
      </c>
      <c r="BG31" s="96">
        <v>1363.2</v>
      </c>
      <c r="BH31" s="96">
        <v>21</v>
      </c>
      <c r="BI31" s="96">
        <v>7156.8</v>
      </c>
      <c r="BJ31" s="96">
        <v>18</v>
      </c>
      <c r="BK31" s="96">
        <v>6134.4000000000005</v>
      </c>
      <c r="BL31" s="96">
        <v>19</v>
      </c>
      <c r="BM31" s="96">
        <v>6475.2</v>
      </c>
      <c r="BN31" s="96">
        <v>29</v>
      </c>
      <c r="BO31" s="96">
        <v>9883.2000000000007</v>
      </c>
      <c r="BP31" s="96">
        <v>16</v>
      </c>
      <c r="BQ31" s="96">
        <v>5452.8</v>
      </c>
      <c r="BR31" s="96">
        <v>9</v>
      </c>
      <c r="BS31" s="96">
        <v>3067.2000000000003</v>
      </c>
      <c r="BT31" s="96">
        <v>17</v>
      </c>
      <c r="BU31" s="96">
        <v>5793.6</v>
      </c>
      <c r="BV31" s="96">
        <v>11</v>
      </c>
      <c r="BW31" s="96">
        <v>3748.8</v>
      </c>
      <c r="BX31" s="96">
        <v>11</v>
      </c>
      <c r="BY31" s="96">
        <v>3748.8</v>
      </c>
      <c r="BZ31" s="96">
        <v>7</v>
      </c>
      <c r="CA31" s="96">
        <v>2385.6</v>
      </c>
      <c r="CB31" s="96">
        <v>12</v>
      </c>
      <c r="CC31" s="96">
        <v>4089.6000000000004</v>
      </c>
      <c r="CD31" s="96">
        <v>9</v>
      </c>
      <c r="CE31" s="96">
        <v>3067.2000000000003</v>
      </c>
      <c r="CF31" s="96">
        <v>5</v>
      </c>
      <c r="CG31" s="96">
        <v>1704</v>
      </c>
      <c r="CH31" s="96">
        <v>7</v>
      </c>
      <c r="CI31" s="96">
        <v>2385.6</v>
      </c>
      <c r="CJ31" s="96">
        <v>5</v>
      </c>
      <c r="CK31" s="96">
        <v>1704</v>
      </c>
      <c r="CL31" s="96">
        <v>8</v>
      </c>
      <c r="CM31" s="96">
        <v>2726.4</v>
      </c>
      <c r="CN31" s="96">
        <v>5</v>
      </c>
      <c r="CO31" s="96">
        <v>1704</v>
      </c>
      <c r="CP31" s="96">
        <v>4</v>
      </c>
      <c r="CQ31" s="96">
        <v>1363.2</v>
      </c>
      <c r="CR31" s="96">
        <v>4</v>
      </c>
      <c r="CS31" s="96">
        <v>1363.2</v>
      </c>
      <c r="CT31" s="96">
        <v>5</v>
      </c>
      <c r="CU31" s="96">
        <v>1704</v>
      </c>
    </row>
    <row r="32" spans="2:99">
      <c r="C32" s="95" t="s">
        <v>197</v>
      </c>
      <c r="D32" s="96">
        <v>4</v>
      </c>
      <c r="E32" s="96">
        <v>3360</v>
      </c>
      <c r="F32" s="96">
        <v>5</v>
      </c>
      <c r="G32" s="96">
        <v>4200</v>
      </c>
      <c r="H32" s="96">
        <v>6</v>
      </c>
      <c r="I32" s="96">
        <v>5040</v>
      </c>
      <c r="J32" s="96">
        <v>5</v>
      </c>
      <c r="K32" s="96">
        <v>4200</v>
      </c>
      <c r="L32" s="96">
        <v>20</v>
      </c>
      <c r="M32" s="96">
        <v>16800</v>
      </c>
      <c r="N32" s="96">
        <v>20</v>
      </c>
      <c r="O32" s="96">
        <v>16800</v>
      </c>
      <c r="P32" s="96">
        <v>23</v>
      </c>
      <c r="Q32" s="96">
        <v>19320</v>
      </c>
      <c r="R32" s="96">
        <v>19</v>
      </c>
      <c r="S32" s="96">
        <v>15960</v>
      </c>
      <c r="T32" s="96">
        <v>11</v>
      </c>
      <c r="U32" s="96">
        <v>9240</v>
      </c>
      <c r="V32" s="96">
        <v>9</v>
      </c>
      <c r="W32" s="96">
        <v>7560</v>
      </c>
      <c r="X32" s="96">
        <v>11</v>
      </c>
      <c r="Y32" s="96">
        <v>9240</v>
      </c>
      <c r="Z32" s="96">
        <v>15</v>
      </c>
      <c r="AA32" s="96">
        <v>12600</v>
      </c>
      <c r="AB32" s="96">
        <v>7</v>
      </c>
      <c r="AC32" s="96">
        <v>5880</v>
      </c>
      <c r="AD32" s="96">
        <v>10</v>
      </c>
      <c r="AE32" s="96">
        <v>8400</v>
      </c>
      <c r="AF32" s="96">
        <v>7</v>
      </c>
      <c r="AG32" s="96">
        <v>5880</v>
      </c>
      <c r="AH32" s="96">
        <v>8</v>
      </c>
      <c r="AI32" s="96">
        <v>6720</v>
      </c>
      <c r="AJ32" s="96">
        <v>8</v>
      </c>
      <c r="AK32" s="96">
        <v>6720</v>
      </c>
      <c r="AL32" s="96">
        <v>5</v>
      </c>
      <c r="AM32" s="96">
        <v>4200</v>
      </c>
      <c r="AN32" s="96">
        <v>7</v>
      </c>
      <c r="AO32" s="96">
        <v>5880</v>
      </c>
      <c r="AP32" s="96">
        <v>5</v>
      </c>
      <c r="AQ32" s="96">
        <v>4200</v>
      </c>
      <c r="AR32" s="96">
        <v>5</v>
      </c>
      <c r="AS32" s="96">
        <v>4200</v>
      </c>
      <c r="AT32" s="96">
        <v>5</v>
      </c>
      <c r="AU32" s="96">
        <v>4200</v>
      </c>
      <c r="AV32" s="96">
        <v>5</v>
      </c>
      <c r="AW32" s="96">
        <v>4200</v>
      </c>
      <c r="AX32" s="96">
        <v>6</v>
      </c>
      <c r="AY32" s="96">
        <v>5040</v>
      </c>
      <c r="AZ32" s="96">
        <v>7</v>
      </c>
      <c r="BA32" s="96">
        <v>5880</v>
      </c>
      <c r="BB32" s="96">
        <v>6</v>
      </c>
      <c r="BC32" s="96">
        <v>5040</v>
      </c>
      <c r="BD32" s="96">
        <v>6</v>
      </c>
      <c r="BE32" s="96">
        <v>5040</v>
      </c>
      <c r="BF32" s="96">
        <v>4</v>
      </c>
      <c r="BG32" s="96">
        <v>3360</v>
      </c>
      <c r="BH32" s="96">
        <v>20</v>
      </c>
      <c r="BI32" s="96">
        <v>16800</v>
      </c>
      <c r="BJ32" s="96">
        <v>16</v>
      </c>
      <c r="BK32" s="96">
        <v>13440</v>
      </c>
      <c r="BL32" s="96">
        <v>18</v>
      </c>
      <c r="BM32" s="96">
        <v>15120</v>
      </c>
      <c r="BN32" s="96">
        <v>31</v>
      </c>
      <c r="BO32" s="96">
        <v>26040</v>
      </c>
      <c r="BP32" s="96">
        <v>16</v>
      </c>
      <c r="BQ32" s="96">
        <v>13440</v>
      </c>
      <c r="BR32" s="96">
        <v>10</v>
      </c>
      <c r="BS32" s="96">
        <v>8400</v>
      </c>
      <c r="BT32" s="96">
        <v>17</v>
      </c>
      <c r="BU32" s="96">
        <v>14280</v>
      </c>
      <c r="BV32" s="96">
        <v>10</v>
      </c>
      <c r="BW32" s="96">
        <v>8400</v>
      </c>
      <c r="BX32" s="96">
        <v>10</v>
      </c>
      <c r="BY32" s="96">
        <v>8400</v>
      </c>
      <c r="BZ32" s="96">
        <v>6</v>
      </c>
      <c r="CA32" s="96">
        <v>5040</v>
      </c>
      <c r="CB32" s="96">
        <v>10</v>
      </c>
      <c r="CC32" s="96">
        <v>8400</v>
      </c>
      <c r="CD32" s="96">
        <v>8</v>
      </c>
      <c r="CE32" s="96">
        <v>6720</v>
      </c>
      <c r="CF32" s="96">
        <v>6</v>
      </c>
      <c r="CG32" s="96">
        <v>5040</v>
      </c>
      <c r="CH32" s="96">
        <v>7</v>
      </c>
      <c r="CI32" s="96">
        <v>5880</v>
      </c>
      <c r="CJ32" s="96">
        <v>5</v>
      </c>
      <c r="CK32" s="96">
        <v>4200</v>
      </c>
      <c r="CL32" s="96">
        <v>6</v>
      </c>
      <c r="CM32" s="96">
        <v>5040</v>
      </c>
      <c r="CN32" s="96">
        <v>4</v>
      </c>
      <c r="CO32" s="96">
        <v>3360</v>
      </c>
      <c r="CP32" s="96">
        <v>4</v>
      </c>
      <c r="CQ32" s="96">
        <v>3360</v>
      </c>
      <c r="CR32" s="96">
        <v>5</v>
      </c>
      <c r="CS32" s="96">
        <v>4200</v>
      </c>
      <c r="CT32" s="96">
        <v>5</v>
      </c>
      <c r="CU32" s="96">
        <v>4200</v>
      </c>
    </row>
    <row r="33" spans="2:99">
      <c r="C33" s="95" t="s">
        <v>198</v>
      </c>
      <c r="D33" s="96">
        <v>4</v>
      </c>
      <c r="E33" s="96">
        <v>1896</v>
      </c>
      <c r="F33" s="96">
        <v>6</v>
      </c>
      <c r="G33" s="96">
        <v>2844</v>
      </c>
      <c r="H33" s="96">
        <v>6</v>
      </c>
      <c r="I33" s="96">
        <v>2844</v>
      </c>
      <c r="J33" s="96">
        <v>5</v>
      </c>
      <c r="K33" s="96">
        <v>2370</v>
      </c>
      <c r="L33" s="96">
        <v>19</v>
      </c>
      <c r="M33" s="96">
        <v>9006</v>
      </c>
      <c r="N33" s="96">
        <v>22</v>
      </c>
      <c r="O33" s="96">
        <v>10428</v>
      </c>
      <c r="P33" s="96">
        <v>23</v>
      </c>
      <c r="Q33" s="96">
        <v>10902</v>
      </c>
      <c r="R33" s="96">
        <v>18</v>
      </c>
      <c r="S33" s="96">
        <v>8532</v>
      </c>
      <c r="T33" s="96">
        <v>13</v>
      </c>
      <c r="U33" s="96">
        <v>6162</v>
      </c>
      <c r="V33" s="96">
        <v>10</v>
      </c>
      <c r="W33" s="96">
        <v>4740</v>
      </c>
      <c r="X33" s="96">
        <v>12</v>
      </c>
      <c r="Y33" s="96">
        <v>5688</v>
      </c>
      <c r="Z33" s="96">
        <v>14</v>
      </c>
      <c r="AA33" s="96">
        <v>6636</v>
      </c>
      <c r="AB33" s="96">
        <v>7</v>
      </c>
      <c r="AC33" s="96">
        <v>3318</v>
      </c>
      <c r="AD33" s="96">
        <v>9</v>
      </c>
      <c r="AE33" s="96">
        <v>4266</v>
      </c>
      <c r="AF33" s="96">
        <v>7</v>
      </c>
      <c r="AG33" s="96">
        <v>3318</v>
      </c>
      <c r="AH33" s="96">
        <v>7</v>
      </c>
      <c r="AI33" s="96">
        <v>3318</v>
      </c>
      <c r="AJ33" s="96">
        <v>8</v>
      </c>
      <c r="AK33" s="96">
        <v>3792</v>
      </c>
      <c r="AL33" s="96">
        <v>6</v>
      </c>
      <c r="AM33" s="96">
        <v>2844</v>
      </c>
      <c r="AN33" s="96">
        <v>8</v>
      </c>
      <c r="AO33" s="96">
        <v>3792</v>
      </c>
      <c r="AP33" s="96">
        <v>4</v>
      </c>
      <c r="AQ33" s="96">
        <v>1896</v>
      </c>
      <c r="AR33" s="96">
        <v>5</v>
      </c>
      <c r="AS33" s="96">
        <v>2370</v>
      </c>
      <c r="AT33" s="96">
        <v>5</v>
      </c>
      <c r="AU33" s="96">
        <v>2370</v>
      </c>
      <c r="AV33" s="96">
        <v>5</v>
      </c>
      <c r="AW33" s="96">
        <v>2370</v>
      </c>
      <c r="AX33" s="96">
        <v>6</v>
      </c>
      <c r="AY33" s="96">
        <v>2844</v>
      </c>
      <c r="AZ33" s="96">
        <v>7</v>
      </c>
      <c r="BA33" s="96">
        <v>3318</v>
      </c>
      <c r="BB33" s="96">
        <v>6</v>
      </c>
      <c r="BC33" s="96">
        <v>2844</v>
      </c>
      <c r="BD33" s="96">
        <v>7</v>
      </c>
      <c r="BE33" s="96">
        <v>3318</v>
      </c>
      <c r="BF33" s="96">
        <v>4</v>
      </c>
      <c r="BG33" s="96">
        <v>1896</v>
      </c>
      <c r="BH33" s="96">
        <v>23</v>
      </c>
      <c r="BI33" s="96">
        <v>10902</v>
      </c>
      <c r="BJ33" s="96">
        <v>16</v>
      </c>
      <c r="BK33" s="96">
        <v>7584</v>
      </c>
      <c r="BL33" s="96">
        <v>16</v>
      </c>
      <c r="BM33" s="96">
        <v>7584</v>
      </c>
      <c r="BN33" s="96">
        <v>28</v>
      </c>
      <c r="BO33" s="96">
        <v>13272</v>
      </c>
      <c r="BP33" s="96">
        <v>16</v>
      </c>
      <c r="BQ33" s="96">
        <v>7584</v>
      </c>
      <c r="BR33" s="96">
        <v>10</v>
      </c>
      <c r="BS33" s="96">
        <v>4740</v>
      </c>
      <c r="BT33" s="96">
        <v>15</v>
      </c>
      <c r="BU33" s="96">
        <v>7110</v>
      </c>
      <c r="BV33" s="96">
        <v>10</v>
      </c>
      <c r="BW33" s="96">
        <v>4740</v>
      </c>
      <c r="BX33" s="96">
        <v>11</v>
      </c>
      <c r="BY33" s="96">
        <v>5214</v>
      </c>
      <c r="BZ33" s="96">
        <v>7</v>
      </c>
      <c r="CA33" s="96">
        <v>3318</v>
      </c>
      <c r="CB33" s="96">
        <v>12</v>
      </c>
      <c r="CC33" s="96">
        <v>5688</v>
      </c>
      <c r="CD33" s="96">
        <v>9</v>
      </c>
      <c r="CE33" s="96">
        <v>4266</v>
      </c>
      <c r="CF33" s="96">
        <v>6</v>
      </c>
      <c r="CG33" s="96">
        <v>2844</v>
      </c>
      <c r="CH33" s="96">
        <v>7</v>
      </c>
      <c r="CI33" s="96">
        <v>3318</v>
      </c>
      <c r="CJ33" s="96">
        <v>5</v>
      </c>
      <c r="CK33" s="96">
        <v>2370</v>
      </c>
      <c r="CL33" s="96">
        <v>7</v>
      </c>
      <c r="CM33" s="96">
        <v>3318</v>
      </c>
      <c r="CN33" s="96">
        <v>5</v>
      </c>
      <c r="CO33" s="96">
        <v>2370</v>
      </c>
      <c r="CP33" s="96">
        <v>4</v>
      </c>
      <c r="CQ33" s="96">
        <v>1896</v>
      </c>
      <c r="CR33" s="96">
        <v>5</v>
      </c>
      <c r="CS33" s="96">
        <v>2370</v>
      </c>
      <c r="CT33" s="96">
        <v>5</v>
      </c>
      <c r="CU33" s="96">
        <v>2370</v>
      </c>
    </row>
    <row r="34" spans="2:99">
      <c r="C34" s="95" t="s">
        <v>199</v>
      </c>
      <c r="D34" s="96">
        <v>4</v>
      </c>
      <c r="E34" s="96">
        <v>2193.6</v>
      </c>
      <c r="F34" s="96">
        <v>5</v>
      </c>
      <c r="G34" s="96">
        <v>2742</v>
      </c>
      <c r="H34" s="96">
        <v>7</v>
      </c>
      <c r="I34" s="96">
        <v>3838.7999999999997</v>
      </c>
      <c r="J34" s="96">
        <v>5</v>
      </c>
      <c r="K34" s="96">
        <v>2742</v>
      </c>
      <c r="L34" s="96">
        <v>21</v>
      </c>
      <c r="M34" s="96">
        <v>11516.4</v>
      </c>
      <c r="N34" s="96">
        <v>22</v>
      </c>
      <c r="O34" s="96">
        <v>12064.8</v>
      </c>
      <c r="P34" s="96">
        <v>24</v>
      </c>
      <c r="Q34" s="96">
        <v>13161.599999999999</v>
      </c>
      <c r="R34" s="96">
        <v>17</v>
      </c>
      <c r="S34" s="96">
        <v>9322.7999999999993</v>
      </c>
      <c r="T34" s="96">
        <v>13</v>
      </c>
      <c r="U34" s="96">
        <v>7129.2</v>
      </c>
      <c r="V34" s="96">
        <v>10</v>
      </c>
      <c r="W34" s="96">
        <v>5484</v>
      </c>
      <c r="X34" s="96">
        <v>10</v>
      </c>
      <c r="Y34" s="96">
        <v>5484</v>
      </c>
      <c r="Z34" s="96">
        <v>13</v>
      </c>
      <c r="AA34" s="96">
        <v>7129.2</v>
      </c>
      <c r="AB34" s="96">
        <v>8</v>
      </c>
      <c r="AC34" s="96">
        <v>4387.2</v>
      </c>
      <c r="AD34" s="96">
        <v>9</v>
      </c>
      <c r="AE34" s="96">
        <v>4935.5999999999995</v>
      </c>
      <c r="AF34" s="96">
        <v>6</v>
      </c>
      <c r="AG34" s="96">
        <v>3290.3999999999996</v>
      </c>
      <c r="AH34" s="96">
        <v>8</v>
      </c>
      <c r="AI34" s="96">
        <v>4387.2</v>
      </c>
      <c r="AJ34" s="96">
        <v>7</v>
      </c>
      <c r="AK34" s="96">
        <v>3838.7999999999997</v>
      </c>
      <c r="AL34" s="96">
        <v>6</v>
      </c>
      <c r="AM34" s="96">
        <v>3290.3999999999996</v>
      </c>
      <c r="AN34" s="96">
        <v>7</v>
      </c>
      <c r="AO34" s="96">
        <v>3838.7999999999997</v>
      </c>
      <c r="AP34" s="96">
        <v>4</v>
      </c>
      <c r="AQ34" s="96">
        <v>2193.6</v>
      </c>
      <c r="AR34" s="96">
        <v>5</v>
      </c>
      <c r="AS34" s="96">
        <v>2742</v>
      </c>
      <c r="AT34" s="96">
        <v>5</v>
      </c>
      <c r="AU34" s="96">
        <v>2742</v>
      </c>
      <c r="AV34" s="96">
        <v>5</v>
      </c>
      <c r="AW34" s="96">
        <v>2742</v>
      </c>
      <c r="AX34" s="96">
        <v>6</v>
      </c>
      <c r="AY34" s="96">
        <v>3290.3999999999996</v>
      </c>
      <c r="AZ34" s="96">
        <v>6</v>
      </c>
      <c r="BA34" s="96">
        <v>3290.3999999999996</v>
      </c>
      <c r="BB34" s="96">
        <v>6</v>
      </c>
      <c r="BC34" s="96">
        <v>3290.3999999999996</v>
      </c>
      <c r="BD34" s="96">
        <v>7</v>
      </c>
      <c r="BE34" s="96">
        <v>3838.7999999999997</v>
      </c>
      <c r="BF34" s="96">
        <v>4</v>
      </c>
      <c r="BG34" s="96">
        <v>2193.6</v>
      </c>
      <c r="BH34" s="96">
        <v>24</v>
      </c>
      <c r="BI34" s="96">
        <v>13161.599999999999</v>
      </c>
      <c r="BJ34" s="96">
        <v>16</v>
      </c>
      <c r="BK34" s="96">
        <v>8774.4</v>
      </c>
      <c r="BL34" s="96">
        <v>16</v>
      </c>
      <c r="BM34" s="96">
        <v>8774.4</v>
      </c>
      <c r="BN34" s="96">
        <v>27</v>
      </c>
      <c r="BO34" s="96">
        <v>14806.8</v>
      </c>
      <c r="BP34" s="96">
        <v>17</v>
      </c>
      <c r="BQ34" s="96">
        <v>9322.7999999999993</v>
      </c>
      <c r="BR34" s="96">
        <v>10</v>
      </c>
      <c r="BS34" s="96">
        <v>5484</v>
      </c>
      <c r="BT34" s="96">
        <v>15</v>
      </c>
      <c r="BU34" s="96">
        <v>8226</v>
      </c>
      <c r="BV34" s="96">
        <v>12</v>
      </c>
      <c r="BW34" s="96">
        <v>6580.7999999999993</v>
      </c>
      <c r="BX34" s="96">
        <v>11</v>
      </c>
      <c r="BY34" s="96">
        <v>6032.4</v>
      </c>
      <c r="BZ34" s="96">
        <v>6</v>
      </c>
      <c r="CA34" s="96">
        <v>3290.3999999999996</v>
      </c>
      <c r="CB34" s="96">
        <v>12</v>
      </c>
      <c r="CC34" s="96">
        <v>6580.7999999999993</v>
      </c>
      <c r="CD34" s="96">
        <v>8</v>
      </c>
      <c r="CE34" s="96">
        <v>4387.2</v>
      </c>
      <c r="CF34" s="96">
        <v>6</v>
      </c>
      <c r="CG34" s="96">
        <v>3290.3999999999996</v>
      </c>
      <c r="CH34" s="96">
        <v>7</v>
      </c>
      <c r="CI34" s="96">
        <v>3838.7999999999997</v>
      </c>
      <c r="CJ34" s="96">
        <v>5</v>
      </c>
      <c r="CK34" s="96">
        <v>2742</v>
      </c>
      <c r="CL34" s="96">
        <v>7</v>
      </c>
      <c r="CM34" s="96">
        <v>3838.7999999999997</v>
      </c>
      <c r="CN34" s="96">
        <v>4</v>
      </c>
      <c r="CO34" s="96">
        <v>2193.6</v>
      </c>
      <c r="CP34" s="96">
        <v>4</v>
      </c>
      <c r="CQ34" s="96">
        <v>2193.6</v>
      </c>
      <c r="CR34" s="96">
        <v>4</v>
      </c>
      <c r="CS34" s="96">
        <v>2193.6</v>
      </c>
      <c r="CT34" s="96">
        <v>5</v>
      </c>
      <c r="CU34" s="96">
        <v>2742</v>
      </c>
    </row>
    <row r="35" spans="2:99">
      <c r="C35" s="95" t="s">
        <v>200</v>
      </c>
      <c r="D35" s="96">
        <v>5</v>
      </c>
      <c r="E35" s="96">
        <v>2513.9999999999995</v>
      </c>
      <c r="F35" s="96">
        <v>6</v>
      </c>
      <c r="G35" s="96">
        <v>3016.7999999999993</v>
      </c>
      <c r="H35" s="96">
        <v>6</v>
      </c>
      <c r="I35" s="96">
        <v>3016.7999999999993</v>
      </c>
      <c r="J35" s="96">
        <v>5</v>
      </c>
      <c r="K35" s="96">
        <v>2513.9999999999995</v>
      </c>
      <c r="L35" s="96">
        <v>21</v>
      </c>
      <c r="M35" s="96">
        <v>10558.799999999997</v>
      </c>
      <c r="N35" s="96">
        <v>19</v>
      </c>
      <c r="O35" s="96">
        <v>9553.1999999999989</v>
      </c>
      <c r="P35" s="96">
        <v>26</v>
      </c>
      <c r="Q35" s="96">
        <v>13072.799999999997</v>
      </c>
      <c r="R35" s="96">
        <v>19</v>
      </c>
      <c r="S35" s="96">
        <v>9553.1999999999989</v>
      </c>
      <c r="T35" s="96">
        <v>12</v>
      </c>
      <c r="U35" s="96">
        <v>6033.5999999999985</v>
      </c>
      <c r="V35" s="96">
        <v>9</v>
      </c>
      <c r="W35" s="96">
        <v>4525.1999999999989</v>
      </c>
      <c r="X35" s="96">
        <v>11</v>
      </c>
      <c r="Y35" s="96">
        <v>5530.7999999999993</v>
      </c>
      <c r="Z35" s="96">
        <v>13</v>
      </c>
      <c r="AA35" s="96">
        <v>6536.3999999999987</v>
      </c>
      <c r="AB35" s="96">
        <v>8</v>
      </c>
      <c r="AC35" s="96">
        <v>4022.3999999999992</v>
      </c>
      <c r="AD35" s="96">
        <v>11</v>
      </c>
      <c r="AE35" s="96">
        <v>5530.7999999999993</v>
      </c>
      <c r="AF35" s="96">
        <v>7</v>
      </c>
      <c r="AG35" s="96">
        <v>3519.5999999999995</v>
      </c>
      <c r="AH35" s="96">
        <v>9</v>
      </c>
      <c r="AI35" s="96">
        <v>4525.1999999999989</v>
      </c>
      <c r="AJ35" s="96">
        <v>7</v>
      </c>
      <c r="AK35" s="96">
        <v>3519.5999999999995</v>
      </c>
      <c r="AL35" s="96">
        <v>6</v>
      </c>
      <c r="AM35" s="96">
        <v>3016.7999999999993</v>
      </c>
      <c r="AN35" s="96">
        <v>8</v>
      </c>
      <c r="AO35" s="96">
        <v>4022.3999999999992</v>
      </c>
      <c r="AP35" s="96">
        <v>4</v>
      </c>
      <c r="AQ35" s="96">
        <v>2011.1999999999996</v>
      </c>
      <c r="AR35" s="96">
        <v>5</v>
      </c>
      <c r="AS35" s="96">
        <v>2513.9999999999995</v>
      </c>
      <c r="AT35" s="96">
        <v>4</v>
      </c>
      <c r="AU35" s="96">
        <v>2011.1999999999996</v>
      </c>
      <c r="AV35" s="96">
        <v>5</v>
      </c>
      <c r="AW35" s="96">
        <v>2513.9999999999995</v>
      </c>
      <c r="AX35" s="96">
        <v>6</v>
      </c>
      <c r="AY35" s="96">
        <v>3016.7999999999993</v>
      </c>
      <c r="AZ35" s="96">
        <v>7</v>
      </c>
      <c r="BA35" s="96">
        <v>3519.5999999999995</v>
      </c>
      <c r="BB35" s="96">
        <v>7</v>
      </c>
      <c r="BC35" s="96">
        <v>3519.5999999999995</v>
      </c>
      <c r="BD35" s="96">
        <v>6</v>
      </c>
      <c r="BE35" s="96">
        <v>3016.7999999999993</v>
      </c>
      <c r="BF35" s="96">
        <v>4</v>
      </c>
      <c r="BG35" s="96">
        <v>2011.1999999999996</v>
      </c>
      <c r="BH35" s="96">
        <v>22</v>
      </c>
      <c r="BI35" s="96">
        <v>11061.599999999999</v>
      </c>
      <c r="BJ35" s="96">
        <v>16</v>
      </c>
      <c r="BK35" s="96">
        <v>8044.7999999999984</v>
      </c>
      <c r="BL35" s="96">
        <v>15</v>
      </c>
      <c r="BM35" s="96">
        <v>7541.9999999999982</v>
      </c>
      <c r="BN35" s="96">
        <v>29</v>
      </c>
      <c r="BO35" s="96">
        <v>14581.199999999997</v>
      </c>
      <c r="BP35" s="96">
        <v>16</v>
      </c>
      <c r="BQ35" s="96">
        <v>8044.7999999999984</v>
      </c>
      <c r="BR35" s="96">
        <v>9</v>
      </c>
      <c r="BS35" s="96">
        <v>4525.1999999999989</v>
      </c>
      <c r="BT35" s="96">
        <v>14</v>
      </c>
      <c r="BU35" s="96">
        <v>7039.1999999999989</v>
      </c>
      <c r="BV35" s="96">
        <v>11</v>
      </c>
      <c r="BW35" s="96">
        <v>5530.7999999999993</v>
      </c>
      <c r="BX35" s="96">
        <v>11</v>
      </c>
      <c r="BY35" s="96">
        <v>5530.7999999999993</v>
      </c>
      <c r="BZ35" s="96">
        <v>7</v>
      </c>
      <c r="CA35" s="96">
        <v>3519.5999999999995</v>
      </c>
      <c r="CB35" s="96">
        <v>13</v>
      </c>
      <c r="CC35" s="96">
        <v>6536.3999999999987</v>
      </c>
      <c r="CD35" s="96">
        <v>9</v>
      </c>
      <c r="CE35" s="96">
        <v>4525.1999999999989</v>
      </c>
      <c r="CF35" s="96">
        <v>6</v>
      </c>
      <c r="CG35" s="96">
        <v>3016.7999999999993</v>
      </c>
      <c r="CH35" s="96">
        <v>7</v>
      </c>
      <c r="CI35" s="96">
        <v>3519.5999999999995</v>
      </c>
      <c r="CJ35" s="96">
        <v>5</v>
      </c>
      <c r="CK35" s="96">
        <v>2513.9999999999995</v>
      </c>
      <c r="CL35" s="96">
        <v>7</v>
      </c>
      <c r="CM35" s="96">
        <v>3519.5999999999995</v>
      </c>
      <c r="CN35" s="96">
        <v>4</v>
      </c>
      <c r="CO35" s="96">
        <v>2011.1999999999996</v>
      </c>
      <c r="CP35" s="96">
        <v>4</v>
      </c>
      <c r="CQ35" s="96">
        <v>2011.1999999999996</v>
      </c>
      <c r="CR35" s="96">
        <v>4</v>
      </c>
      <c r="CS35" s="96">
        <v>2011.1999999999996</v>
      </c>
      <c r="CT35" s="96">
        <v>5</v>
      </c>
      <c r="CU35" s="96">
        <v>2513.9999999999995</v>
      </c>
    </row>
    <row r="36" spans="2:99">
      <c r="C36" s="95" t="s">
        <v>201</v>
      </c>
      <c r="D36" s="96">
        <v>4</v>
      </c>
      <c r="E36" s="96">
        <v>3043.2</v>
      </c>
      <c r="F36" s="96">
        <v>6</v>
      </c>
      <c r="G36" s="96">
        <v>4564.7999999999993</v>
      </c>
      <c r="H36" s="96">
        <v>7</v>
      </c>
      <c r="I36" s="96">
        <v>5325.5999999999995</v>
      </c>
      <c r="J36" s="96">
        <v>5</v>
      </c>
      <c r="K36" s="96">
        <v>3804</v>
      </c>
      <c r="L36" s="96">
        <v>18</v>
      </c>
      <c r="M36" s="96">
        <v>13694.4</v>
      </c>
      <c r="N36" s="96">
        <v>20</v>
      </c>
      <c r="O36" s="96">
        <v>15216</v>
      </c>
      <c r="P36" s="96">
        <v>25</v>
      </c>
      <c r="Q36" s="96">
        <v>19020</v>
      </c>
      <c r="R36" s="96">
        <v>18</v>
      </c>
      <c r="S36" s="96">
        <v>13694.4</v>
      </c>
      <c r="T36" s="96">
        <v>12</v>
      </c>
      <c r="U36" s="96">
        <v>9129.5999999999985</v>
      </c>
      <c r="V36" s="96">
        <v>9</v>
      </c>
      <c r="W36" s="96">
        <v>6847.2</v>
      </c>
      <c r="X36" s="96">
        <v>12</v>
      </c>
      <c r="Y36" s="96">
        <v>9129.5999999999985</v>
      </c>
      <c r="Z36" s="96">
        <v>13</v>
      </c>
      <c r="AA36" s="96">
        <v>9890.4</v>
      </c>
      <c r="AB36" s="96">
        <v>8</v>
      </c>
      <c r="AC36" s="96">
        <v>6086.4</v>
      </c>
      <c r="AD36" s="96">
        <v>11</v>
      </c>
      <c r="AE36" s="96">
        <v>8368.7999999999993</v>
      </c>
      <c r="AF36" s="96">
        <v>7</v>
      </c>
      <c r="AG36" s="96">
        <v>5325.5999999999995</v>
      </c>
      <c r="AH36" s="96">
        <v>8</v>
      </c>
      <c r="AI36" s="96">
        <v>6086.4</v>
      </c>
      <c r="AJ36" s="96">
        <v>8</v>
      </c>
      <c r="AK36" s="96">
        <v>6086.4</v>
      </c>
      <c r="AL36" s="96">
        <v>6</v>
      </c>
      <c r="AM36" s="96">
        <v>4564.7999999999993</v>
      </c>
      <c r="AN36" s="96">
        <v>8</v>
      </c>
      <c r="AO36" s="96">
        <v>6086.4</v>
      </c>
      <c r="AP36" s="96">
        <v>4</v>
      </c>
      <c r="AQ36" s="96">
        <v>3043.2</v>
      </c>
      <c r="AR36" s="96">
        <v>5</v>
      </c>
      <c r="AS36" s="96">
        <v>3804</v>
      </c>
      <c r="AT36" s="96">
        <v>5</v>
      </c>
      <c r="AU36" s="96">
        <v>3804</v>
      </c>
      <c r="AV36" s="96">
        <v>5</v>
      </c>
      <c r="AW36" s="96">
        <v>3804</v>
      </c>
      <c r="AX36" s="96">
        <v>6</v>
      </c>
      <c r="AY36" s="96">
        <v>4564.7999999999993</v>
      </c>
      <c r="AZ36" s="96">
        <v>7</v>
      </c>
      <c r="BA36" s="96">
        <v>5325.5999999999995</v>
      </c>
      <c r="BB36" s="96">
        <v>6</v>
      </c>
      <c r="BC36" s="96">
        <v>4564.7999999999993</v>
      </c>
      <c r="BD36" s="96">
        <v>7</v>
      </c>
      <c r="BE36" s="96">
        <v>5325.5999999999995</v>
      </c>
      <c r="BF36" s="96">
        <v>4</v>
      </c>
      <c r="BG36" s="96">
        <v>3043.2</v>
      </c>
      <c r="BH36" s="96">
        <v>22</v>
      </c>
      <c r="BI36" s="96">
        <v>16737.599999999999</v>
      </c>
      <c r="BJ36" s="96">
        <v>16</v>
      </c>
      <c r="BK36" s="96">
        <v>12172.8</v>
      </c>
      <c r="BL36" s="96">
        <v>16</v>
      </c>
      <c r="BM36" s="96">
        <v>12172.8</v>
      </c>
      <c r="BN36" s="96">
        <v>32</v>
      </c>
      <c r="BO36" s="96">
        <v>24345.599999999999</v>
      </c>
      <c r="BP36" s="96">
        <v>16</v>
      </c>
      <c r="BQ36" s="96">
        <v>12172.8</v>
      </c>
      <c r="BR36" s="96">
        <v>9</v>
      </c>
      <c r="BS36" s="96">
        <v>6847.2</v>
      </c>
      <c r="BT36" s="96">
        <v>17</v>
      </c>
      <c r="BU36" s="96">
        <v>12933.599999999999</v>
      </c>
      <c r="BV36" s="96">
        <v>10</v>
      </c>
      <c r="BW36" s="96">
        <v>7608</v>
      </c>
      <c r="BX36" s="96">
        <v>11</v>
      </c>
      <c r="BY36" s="96">
        <v>8368.7999999999993</v>
      </c>
      <c r="BZ36" s="96">
        <v>6</v>
      </c>
      <c r="CA36" s="96">
        <v>4564.7999999999993</v>
      </c>
      <c r="CB36" s="96">
        <v>11</v>
      </c>
      <c r="CC36" s="96">
        <v>8368.7999999999993</v>
      </c>
      <c r="CD36" s="96">
        <v>8</v>
      </c>
      <c r="CE36" s="96">
        <v>6086.4</v>
      </c>
      <c r="CF36" s="96">
        <v>5</v>
      </c>
      <c r="CG36" s="96">
        <v>3804</v>
      </c>
      <c r="CH36" s="96">
        <v>8</v>
      </c>
      <c r="CI36" s="96">
        <v>6086.4</v>
      </c>
      <c r="CJ36" s="96">
        <v>5</v>
      </c>
      <c r="CK36" s="96">
        <v>3804</v>
      </c>
      <c r="CL36" s="96">
        <v>7</v>
      </c>
      <c r="CM36" s="96">
        <v>5325.5999999999995</v>
      </c>
      <c r="CN36" s="96">
        <v>4</v>
      </c>
      <c r="CO36" s="96">
        <v>3043.2</v>
      </c>
      <c r="CP36" s="96">
        <v>4</v>
      </c>
      <c r="CQ36" s="96">
        <v>3043.2</v>
      </c>
      <c r="CR36" s="96">
        <v>4</v>
      </c>
      <c r="CS36" s="96">
        <v>3043.2</v>
      </c>
      <c r="CT36" s="96">
        <v>5</v>
      </c>
      <c r="CU36" s="96">
        <v>3804</v>
      </c>
    </row>
    <row r="37" spans="2:99">
      <c r="B37" s="95" t="s">
        <v>128</v>
      </c>
      <c r="C37" s="95" t="s">
        <v>202</v>
      </c>
      <c r="D37" s="96">
        <v>3</v>
      </c>
      <c r="E37" s="96">
        <v>2581.1999999999998</v>
      </c>
      <c r="F37" s="96">
        <v>3</v>
      </c>
      <c r="G37" s="96">
        <v>2581.1999999999998</v>
      </c>
      <c r="H37" s="96">
        <v>3</v>
      </c>
      <c r="I37" s="96">
        <v>2581.1999999999998</v>
      </c>
      <c r="J37" s="96">
        <v>4</v>
      </c>
      <c r="K37" s="96">
        <v>3441.6</v>
      </c>
      <c r="L37" s="96">
        <v>4</v>
      </c>
      <c r="M37" s="96">
        <v>3441.6</v>
      </c>
      <c r="N37" s="96">
        <v>3</v>
      </c>
      <c r="O37" s="96">
        <v>2581.1999999999998</v>
      </c>
      <c r="P37" s="96">
        <v>5</v>
      </c>
      <c r="Q37" s="96">
        <v>4302</v>
      </c>
      <c r="R37" s="96">
        <v>4</v>
      </c>
      <c r="S37" s="96">
        <v>3441.6</v>
      </c>
      <c r="T37" s="96">
        <v>9</v>
      </c>
      <c r="U37" s="96">
        <v>7743.5999999999995</v>
      </c>
      <c r="V37" s="96">
        <v>6</v>
      </c>
      <c r="W37" s="96">
        <v>5162.3999999999996</v>
      </c>
      <c r="X37" s="96">
        <v>8</v>
      </c>
      <c r="Y37" s="96">
        <v>6883.2</v>
      </c>
      <c r="Z37" s="96">
        <v>10</v>
      </c>
      <c r="AA37" s="96">
        <v>8604</v>
      </c>
      <c r="AB37" s="96">
        <v>11</v>
      </c>
      <c r="AC37" s="96">
        <v>9464.4</v>
      </c>
      <c r="AD37" s="96">
        <v>13</v>
      </c>
      <c r="AE37" s="96">
        <v>11185.199999999999</v>
      </c>
      <c r="AF37" s="96">
        <v>13</v>
      </c>
      <c r="AG37" s="96">
        <v>11185.199999999999</v>
      </c>
      <c r="AH37" s="96">
        <v>9</v>
      </c>
      <c r="AI37" s="96">
        <v>7743.5999999999995</v>
      </c>
      <c r="AJ37" s="96">
        <v>18</v>
      </c>
      <c r="AK37" s="96">
        <v>15487.199999999999</v>
      </c>
      <c r="AL37" s="96">
        <v>19</v>
      </c>
      <c r="AM37" s="96">
        <v>16347.6</v>
      </c>
      <c r="AN37" s="96">
        <v>24</v>
      </c>
      <c r="AO37" s="96">
        <v>20649.599999999999</v>
      </c>
      <c r="AP37" s="96">
        <v>16</v>
      </c>
      <c r="AQ37" s="96">
        <v>13766.4</v>
      </c>
      <c r="AR37" s="96">
        <v>6</v>
      </c>
      <c r="AS37" s="96">
        <v>5162.3999999999996</v>
      </c>
      <c r="AT37" s="96">
        <v>5</v>
      </c>
      <c r="AU37" s="96">
        <v>4302</v>
      </c>
      <c r="AV37" s="96">
        <v>3</v>
      </c>
      <c r="AW37" s="96">
        <v>2581.1999999999998</v>
      </c>
      <c r="AX37" s="96">
        <v>6</v>
      </c>
      <c r="AY37" s="96">
        <v>5162.3999999999996</v>
      </c>
      <c r="AZ37" s="96">
        <v>5</v>
      </c>
      <c r="BA37" s="96">
        <v>4302</v>
      </c>
      <c r="BB37" s="96">
        <v>3</v>
      </c>
      <c r="BC37" s="96">
        <v>2581.1999999999998</v>
      </c>
      <c r="BD37" s="96">
        <v>3</v>
      </c>
      <c r="BE37" s="96">
        <v>2581.1999999999998</v>
      </c>
      <c r="BF37" s="96">
        <v>4</v>
      </c>
      <c r="BG37" s="96">
        <v>3441.6</v>
      </c>
      <c r="BH37" s="96">
        <v>6</v>
      </c>
      <c r="BI37" s="96">
        <v>5162.3999999999996</v>
      </c>
      <c r="BJ37" s="96">
        <v>7</v>
      </c>
      <c r="BK37" s="96">
        <v>6022.8</v>
      </c>
      <c r="BL37" s="96">
        <v>4</v>
      </c>
      <c r="BM37" s="96">
        <v>3441.6</v>
      </c>
      <c r="BN37" s="96">
        <v>5</v>
      </c>
      <c r="BO37" s="96">
        <v>4302</v>
      </c>
      <c r="BP37" s="96">
        <v>8</v>
      </c>
      <c r="BQ37" s="96">
        <v>6883.2</v>
      </c>
      <c r="BR37" s="96">
        <v>10</v>
      </c>
      <c r="BS37" s="96">
        <v>8604</v>
      </c>
      <c r="BT37" s="96">
        <v>6</v>
      </c>
      <c r="BU37" s="96">
        <v>5162.3999999999996</v>
      </c>
      <c r="BV37" s="96">
        <v>8</v>
      </c>
      <c r="BW37" s="96">
        <v>6883.2</v>
      </c>
      <c r="BX37" s="96">
        <v>11</v>
      </c>
      <c r="BY37" s="96">
        <v>9464.4</v>
      </c>
      <c r="BZ37" s="96">
        <v>14</v>
      </c>
      <c r="CA37" s="96">
        <v>12045.6</v>
      </c>
      <c r="CB37" s="96">
        <v>8</v>
      </c>
      <c r="CC37" s="96">
        <v>6883.2</v>
      </c>
      <c r="CD37" s="96">
        <v>14</v>
      </c>
      <c r="CE37" s="96">
        <v>12045.6</v>
      </c>
      <c r="CF37" s="96">
        <v>20</v>
      </c>
      <c r="CG37" s="96">
        <v>17208</v>
      </c>
      <c r="CH37" s="96">
        <v>21</v>
      </c>
      <c r="CI37" s="96">
        <v>18068.399999999998</v>
      </c>
      <c r="CJ37" s="96">
        <v>20</v>
      </c>
      <c r="CK37" s="96">
        <v>17208</v>
      </c>
      <c r="CL37" s="96">
        <v>20</v>
      </c>
      <c r="CM37" s="96">
        <v>17208</v>
      </c>
      <c r="CN37" s="96">
        <v>3</v>
      </c>
      <c r="CO37" s="96">
        <v>2581.1999999999998</v>
      </c>
      <c r="CP37" s="96">
        <v>4</v>
      </c>
      <c r="CQ37" s="96">
        <v>3441.6</v>
      </c>
      <c r="CR37" s="96">
        <v>5</v>
      </c>
      <c r="CS37" s="96">
        <v>4302</v>
      </c>
      <c r="CT37" s="96">
        <v>6</v>
      </c>
      <c r="CU37" s="96">
        <v>5162.3999999999996</v>
      </c>
    </row>
    <row r="38" spans="2:99">
      <c r="C38" s="95" t="s">
        <v>203</v>
      </c>
      <c r="D38" s="96">
        <v>3</v>
      </c>
      <c r="E38" s="96">
        <v>3726</v>
      </c>
      <c r="F38" s="96">
        <v>3</v>
      </c>
      <c r="G38" s="96">
        <v>3726</v>
      </c>
      <c r="H38" s="96">
        <v>3</v>
      </c>
      <c r="I38" s="96">
        <v>3726</v>
      </c>
      <c r="J38" s="96">
        <v>4</v>
      </c>
      <c r="K38" s="96">
        <v>4968</v>
      </c>
      <c r="L38" s="96">
        <v>3</v>
      </c>
      <c r="M38" s="96">
        <v>3726</v>
      </c>
      <c r="N38" s="96">
        <v>3</v>
      </c>
      <c r="O38" s="96">
        <v>3726</v>
      </c>
      <c r="P38" s="96">
        <v>5</v>
      </c>
      <c r="Q38" s="96">
        <v>6210</v>
      </c>
      <c r="R38" s="96">
        <v>4</v>
      </c>
      <c r="S38" s="96">
        <v>4968</v>
      </c>
      <c r="T38" s="96">
        <v>9</v>
      </c>
      <c r="U38" s="96">
        <v>11178</v>
      </c>
      <c r="V38" s="96">
        <v>6</v>
      </c>
      <c r="W38" s="96">
        <v>7452</v>
      </c>
      <c r="X38" s="96">
        <v>8</v>
      </c>
      <c r="Y38" s="96">
        <v>9936</v>
      </c>
      <c r="Z38" s="96">
        <v>8</v>
      </c>
      <c r="AA38" s="96">
        <v>9936</v>
      </c>
      <c r="AB38" s="96">
        <v>9</v>
      </c>
      <c r="AC38" s="96">
        <v>11178</v>
      </c>
      <c r="AD38" s="96">
        <v>14</v>
      </c>
      <c r="AE38" s="96">
        <v>17388</v>
      </c>
      <c r="AF38" s="96">
        <v>12</v>
      </c>
      <c r="AG38" s="96">
        <v>14904</v>
      </c>
      <c r="AH38" s="96">
        <v>9</v>
      </c>
      <c r="AI38" s="96">
        <v>11178</v>
      </c>
      <c r="AJ38" s="96">
        <v>19</v>
      </c>
      <c r="AK38" s="96">
        <v>23598</v>
      </c>
      <c r="AL38" s="96">
        <v>18</v>
      </c>
      <c r="AM38" s="96">
        <v>22356</v>
      </c>
      <c r="AN38" s="96">
        <v>22</v>
      </c>
      <c r="AO38" s="96">
        <v>27324</v>
      </c>
      <c r="AP38" s="96">
        <v>14</v>
      </c>
      <c r="AQ38" s="96">
        <v>17388</v>
      </c>
      <c r="AR38" s="96">
        <v>6</v>
      </c>
      <c r="AS38" s="96">
        <v>7452</v>
      </c>
      <c r="AT38" s="96">
        <v>4</v>
      </c>
      <c r="AU38" s="96">
        <v>4968</v>
      </c>
      <c r="AV38" s="96">
        <v>3</v>
      </c>
      <c r="AW38" s="96">
        <v>3726</v>
      </c>
      <c r="AX38" s="96">
        <v>5</v>
      </c>
      <c r="AY38" s="96">
        <v>6210</v>
      </c>
      <c r="AZ38" s="96">
        <v>5</v>
      </c>
      <c r="BA38" s="96">
        <v>6210</v>
      </c>
      <c r="BB38" s="96">
        <v>3</v>
      </c>
      <c r="BC38" s="96">
        <v>3726</v>
      </c>
      <c r="BD38" s="96">
        <v>3</v>
      </c>
      <c r="BE38" s="96">
        <v>3726</v>
      </c>
      <c r="BF38" s="96">
        <v>3</v>
      </c>
      <c r="BG38" s="96">
        <v>3726</v>
      </c>
      <c r="BH38" s="96">
        <v>6</v>
      </c>
      <c r="BI38" s="96">
        <v>7452</v>
      </c>
      <c r="BJ38" s="96">
        <v>7</v>
      </c>
      <c r="BK38" s="96">
        <v>8694</v>
      </c>
      <c r="BL38" s="96">
        <v>4</v>
      </c>
      <c r="BM38" s="96">
        <v>4968</v>
      </c>
      <c r="BN38" s="96">
        <v>5</v>
      </c>
      <c r="BO38" s="96">
        <v>6210</v>
      </c>
      <c r="BP38" s="96">
        <v>9</v>
      </c>
      <c r="BQ38" s="96">
        <v>11178</v>
      </c>
      <c r="BR38" s="96">
        <v>9</v>
      </c>
      <c r="BS38" s="96">
        <v>11178</v>
      </c>
      <c r="BT38" s="96">
        <v>5</v>
      </c>
      <c r="BU38" s="96">
        <v>6210</v>
      </c>
      <c r="BV38" s="96">
        <v>9</v>
      </c>
      <c r="BW38" s="96">
        <v>11178</v>
      </c>
      <c r="BX38" s="96">
        <v>11</v>
      </c>
      <c r="BY38" s="96">
        <v>13662</v>
      </c>
      <c r="BZ38" s="96">
        <v>13</v>
      </c>
      <c r="CA38" s="96">
        <v>16146</v>
      </c>
      <c r="CB38" s="96">
        <v>7</v>
      </c>
      <c r="CC38" s="96">
        <v>8694</v>
      </c>
      <c r="CD38" s="96">
        <v>14</v>
      </c>
      <c r="CE38" s="96">
        <v>17388</v>
      </c>
      <c r="CF38" s="96">
        <v>20</v>
      </c>
      <c r="CG38" s="96">
        <v>24840</v>
      </c>
      <c r="CH38" s="96">
        <v>17</v>
      </c>
      <c r="CI38" s="96">
        <v>21114</v>
      </c>
      <c r="CJ38" s="96">
        <v>17</v>
      </c>
      <c r="CK38" s="96">
        <v>21114</v>
      </c>
      <c r="CL38" s="96">
        <v>18</v>
      </c>
      <c r="CM38" s="96">
        <v>22356</v>
      </c>
      <c r="CN38" s="96">
        <v>3</v>
      </c>
      <c r="CO38" s="96">
        <v>3726</v>
      </c>
      <c r="CP38" s="96">
        <v>5</v>
      </c>
      <c r="CQ38" s="96">
        <v>6210</v>
      </c>
      <c r="CR38" s="96">
        <v>5</v>
      </c>
      <c r="CS38" s="96">
        <v>6210</v>
      </c>
      <c r="CT38" s="96">
        <v>6</v>
      </c>
      <c r="CU38" s="96">
        <v>7452</v>
      </c>
    </row>
    <row r="39" spans="2:99">
      <c r="C39" s="95" t="s">
        <v>204</v>
      </c>
      <c r="D39" s="96">
        <v>2</v>
      </c>
      <c r="E39" s="96">
        <v>2846.4</v>
      </c>
      <c r="F39" s="96">
        <v>3</v>
      </c>
      <c r="G39" s="96">
        <v>4269.6000000000004</v>
      </c>
      <c r="H39" s="96">
        <v>3</v>
      </c>
      <c r="I39" s="96">
        <v>4269.6000000000004</v>
      </c>
      <c r="J39" s="96">
        <v>4</v>
      </c>
      <c r="K39" s="96">
        <v>5692.8</v>
      </c>
      <c r="L39" s="96">
        <v>3</v>
      </c>
      <c r="M39" s="96">
        <v>4269.6000000000004</v>
      </c>
      <c r="N39" s="96">
        <v>3</v>
      </c>
      <c r="O39" s="96">
        <v>4269.6000000000004</v>
      </c>
      <c r="P39" s="96">
        <v>5</v>
      </c>
      <c r="Q39" s="96">
        <v>7116</v>
      </c>
      <c r="R39" s="96">
        <v>4</v>
      </c>
      <c r="S39" s="96">
        <v>5692.8</v>
      </c>
      <c r="T39" s="96">
        <v>9</v>
      </c>
      <c r="U39" s="96">
        <v>12808.800000000001</v>
      </c>
      <c r="V39" s="96">
        <v>5</v>
      </c>
      <c r="W39" s="96">
        <v>7116</v>
      </c>
      <c r="X39" s="96">
        <v>7</v>
      </c>
      <c r="Y39" s="96">
        <v>9962.4</v>
      </c>
      <c r="Z39" s="96">
        <v>9</v>
      </c>
      <c r="AA39" s="96">
        <v>12808.800000000001</v>
      </c>
      <c r="AB39" s="96">
        <v>10</v>
      </c>
      <c r="AC39" s="96">
        <v>14232</v>
      </c>
      <c r="AD39" s="96">
        <v>13</v>
      </c>
      <c r="AE39" s="96">
        <v>18501.600000000002</v>
      </c>
      <c r="AF39" s="96">
        <v>12</v>
      </c>
      <c r="AG39" s="96">
        <v>17078.400000000001</v>
      </c>
      <c r="AH39" s="96">
        <v>9</v>
      </c>
      <c r="AI39" s="96">
        <v>12808.800000000001</v>
      </c>
      <c r="AJ39" s="96">
        <v>19</v>
      </c>
      <c r="AK39" s="96">
        <v>27040.799999999999</v>
      </c>
      <c r="AL39" s="96">
        <v>18</v>
      </c>
      <c r="AM39" s="96">
        <v>25617.600000000002</v>
      </c>
      <c r="AN39" s="96">
        <v>24</v>
      </c>
      <c r="AO39" s="96">
        <v>34156.800000000003</v>
      </c>
      <c r="AP39" s="96">
        <v>13</v>
      </c>
      <c r="AQ39" s="96">
        <v>18501.600000000002</v>
      </c>
      <c r="AR39" s="96">
        <v>5</v>
      </c>
      <c r="AS39" s="96">
        <v>7116</v>
      </c>
      <c r="AT39" s="96">
        <v>4</v>
      </c>
      <c r="AU39" s="96">
        <v>5692.8</v>
      </c>
      <c r="AV39" s="96">
        <v>3</v>
      </c>
      <c r="AW39" s="96">
        <v>4269.6000000000004</v>
      </c>
      <c r="AX39" s="96">
        <v>5</v>
      </c>
      <c r="AY39" s="96">
        <v>7116</v>
      </c>
      <c r="AZ39" s="96">
        <v>5</v>
      </c>
      <c r="BA39" s="96">
        <v>7116</v>
      </c>
      <c r="BB39" s="96">
        <v>3</v>
      </c>
      <c r="BC39" s="96">
        <v>4269.6000000000004</v>
      </c>
      <c r="BD39" s="96">
        <v>3</v>
      </c>
      <c r="BE39" s="96">
        <v>4269.6000000000004</v>
      </c>
      <c r="BF39" s="96">
        <v>4</v>
      </c>
      <c r="BG39" s="96">
        <v>5692.8</v>
      </c>
      <c r="BH39" s="96">
        <v>6</v>
      </c>
      <c r="BI39" s="96">
        <v>8539.2000000000007</v>
      </c>
      <c r="BJ39" s="96">
        <v>6</v>
      </c>
      <c r="BK39" s="96">
        <v>8539.2000000000007</v>
      </c>
      <c r="BL39" s="96">
        <v>4</v>
      </c>
      <c r="BM39" s="96">
        <v>5692.8</v>
      </c>
      <c r="BN39" s="96">
        <v>5</v>
      </c>
      <c r="BO39" s="96">
        <v>7116</v>
      </c>
      <c r="BP39" s="96">
        <v>9</v>
      </c>
      <c r="BQ39" s="96">
        <v>12808.800000000001</v>
      </c>
      <c r="BR39" s="96">
        <v>10</v>
      </c>
      <c r="BS39" s="96">
        <v>14232</v>
      </c>
      <c r="BT39" s="96">
        <v>6</v>
      </c>
      <c r="BU39" s="96">
        <v>8539.2000000000007</v>
      </c>
      <c r="BV39" s="96">
        <v>8</v>
      </c>
      <c r="BW39" s="96">
        <v>11385.6</v>
      </c>
      <c r="BX39" s="96">
        <v>11</v>
      </c>
      <c r="BY39" s="96">
        <v>15655.2</v>
      </c>
      <c r="BZ39" s="96">
        <v>15</v>
      </c>
      <c r="CA39" s="96">
        <v>21348</v>
      </c>
      <c r="CB39" s="96">
        <v>8</v>
      </c>
      <c r="CC39" s="96">
        <v>11385.6</v>
      </c>
      <c r="CD39" s="96">
        <v>12</v>
      </c>
      <c r="CE39" s="96">
        <v>17078.400000000001</v>
      </c>
      <c r="CF39" s="96">
        <v>19</v>
      </c>
      <c r="CG39" s="96">
        <v>27040.799999999999</v>
      </c>
      <c r="CH39" s="96">
        <v>17</v>
      </c>
      <c r="CI39" s="96">
        <v>24194.400000000001</v>
      </c>
      <c r="CJ39" s="96">
        <v>17</v>
      </c>
      <c r="CK39" s="96">
        <v>24194.400000000001</v>
      </c>
      <c r="CL39" s="96">
        <v>17</v>
      </c>
      <c r="CM39" s="96">
        <v>24194.400000000001</v>
      </c>
      <c r="CN39" s="96">
        <v>3</v>
      </c>
      <c r="CO39" s="96">
        <v>4269.6000000000004</v>
      </c>
      <c r="CP39" s="96">
        <v>5</v>
      </c>
      <c r="CQ39" s="96">
        <v>7116</v>
      </c>
      <c r="CR39" s="96">
        <v>5</v>
      </c>
      <c r="CS39" s="96">
        <v>7116</v>
      </c>
      <c r="CT39" s="96">
        <v>5</v>
      </c>
      <c r="CU39" s="96">
        <v>7116</v>
      </c>
    </row>
    <row r="40" spans="2:99">
      <c r="C40" s="95" t="s">
        <v>205</v>
      </c>
      <c r="D40" s="96">
        <v>3</v>
      </c>
      <c r="E40" s="96">
        <v>2174.3999999999996</v>
      </c>
      <c r="F40" s="96">
        <v>3</v>
      </c>
      <c r="G40" s="96">
        <v>2174.3999999999996</v>
      </c>
      <c r="H40" s="96">
        <v>3</v>
      </c>
      <c r="I40" s="96">
        <v>2174.3999999999996</v>
      </c>
      <c r="J40" s="96">
        <v>4</v>
      </c>
      <c r="K40" s="96">
        <v>2899.2</v>
      </c>
      <c r="L40" s="96">
        <v>4</v>
      </c>
      <c r="M40" s="96">
        <v>2899.2</v>
      </c>
      <c r="N40" s="96">
        <v>3</v>
      </c>
      <c r="O40" s="96">
        <v>2174.3999999999996</v>
      </c>
      <c r="P40" s="96">
        <v>5</v>
      </c>
      <c r="Q40" s="96">
        <v>3624</v>
      </c>
      <c r="R40" s="96">
        <v>4</v>
      </c>
      <c r="S40" s="96">
        <v>2899.2</v>
      </c>
      <c r="T40" s="96">
        <v>9</v>
      </c>
      <c r="U40" s="96">
        <v>6523.2</v>
      </c>
      <c r="V40" s="96">
        <v>6</v>
      </c>
      <c r="W40" s="96">
        <v>4348.7999999999993</v>
      </c>
      <c r="X40" s="96">
        <v>8</v>
      </c>
      <c r="Y40" s="96">
        <v>5798.4</v>
      </c>
      <c r="Z40" s="96">
        <v>8</v>
      </c>
      <c r="AA40" s="96">
        <v>5798.4</v>
      </c>
      <c r="AB40" s="96">
        <v>11</v>
      </c>
      <c r="AC40" s="96">
        <v>7972.7999999999993</v>
      </c>
      <c r="AD40" s="96">
        <v>14</v>
      </c>
      <c r="AE40" s="96">
        <v>10147.199999999999</v>
      </c>
      <c r="AF40" s="96">
        <v>15</v>
      </c>
      <c r="AG40" s="96">
        <v>10872</v>
      </c>
      <c r="AH40" s="96">
        <v>8</v>
      </c>
      <c r="AI40" s="96">
        <v>5798.4</v>
      </c>
      <c r="AJ40" s="96">
        <v>21</v>
      </c>
      <c r="AK40" s="96">
        <v>15220.8</v>
      </c>
      <c r="AL40" s="96">
        <v>18</v>
      </c>
      <c r="AM40" s="96">
        <v>13046.4</v>
      </c>
      <c r="AN40" s="96">
        <v>23</v>
      </c>
      <c r="AO40" s="96">
        <v>16670.399999999998</v>
      </c>
      <c r="AP40" s="96">
        <v>15</v>
      </c>
      <c r="AQ40" s="96">
        <v>10872</v>
      </c>
      <c r="AR40" s="96">
        <v>7</v>
      </c>
      <c r="AS40" s="96">
        <v>5073.5999999999995</v>
      </c>
      <c r="AT40" s="96">
        <v>5</v>
      </c>
      <c r="AU40" s="96">
        <v>3624</v>
      </c>
      <c r="AV40" s="96">
        <v>3</v>
      </c>
      <c r="AW40" s="96">
        <v>2174.3999999999996</v>
      </c>
      <c r="AX40" s="96">
        <v>6</v>
      </c>
      <c r="AY40" s="96">
        <v>4348.7999999999993</v>
      </c>
      <c r="AZ40" s="96">
        <v>6</v>
      </c>
      <c r="BA40" s="96">
        <v>4348.7999999999993</v>
      </c>
      <c r="BB40" s="96">
        <v>3</v>
      </c>
      <c r="BC40" s="96">
        <v>2174.3999999999996</v>
      </c>
      <c r="BD40" s="96">
        <v>3</v>
      </c>
      <c r="BE40" s="96">
        <v>2174.3999999999996</v>
      </c>
      <c r="BF40" s="96">
        <v>4</v>
      </c>
      <c r="BG40" s="96">
        <v>2899.2</v>
      </c>
      <c r="BH40" s="96">
        <v>6</v>
      </c>
      <c r="BI40" s="96">
        <v>4348.7999999999993</v>
      </c>
      <c r="BJ40" s="96">
        <v>7</v>
      </c>
      <c r="BK40" s="96">
        <v>5073.5999999999995</v>
      </c>
      <c r="BL40" s="96">
        <v>5</v>
      </c>
      <c r="BM40" s="96">
        <v>3624</v>
      </c>
      <c r="BN40" s="96">
        <v>5</v>
      </c>
      <c r="BO40" s="96">
        <v>3624</v>
      </c>
      <c r="BP40" s="96">
        <v>9</v>
      </c>
      <c r="BQ40" s="96">
        <v>6523.2</v>
      </c>
      <c r="BR40" s="96">
        <v>10</v>
      </c>
      <c r="BS40" s="96">
        <v>7248</v>
      </c>
      <c r="BT40" s="96">
        <v>6</v>
      </c>
      <c r="BU40" s="96">
        <v>4348.7999999999993</v>
      </c>
      <c r="BV40" s="96">
        <v>8</v>
      </c>
      <c r="BW40" s="96">
        <v>5798.4</v>
      </c>
      <c r="BX40" s="96">
        <v>12</v>
      </c>
      <c r="BY40" s="96">
        <v>8697.5999999999985</v>
      </c>
      <c r="BZ40" s="96">
        <v>15</v>
      </c>
      <c r="CA40" s="96">
        <v>10872</v>
      </c>
      <c r="CB40" s="96">
        <v>8</v>
      </c>
      <c r="CC40" s="96">
        <v>5798.4</v>
      </c>
      <c r="CD40" s="96">
        <v>13</v>
      </c>
      <c r="CE40" s="96">
        <v>9422.4</v>
      </c>
      <c r="CF40" s="96">
        <v>20</v>
      </c>
      <c r="CG40" s="96">
        <v>14496</v>
      </c>
      <c r="CH40" s="96">
        <v>21</v>
      </c>
      <c r="CI40" s="96">
        <v>15220.8</v>
      </c>
      <c r="CJ40" s="96">
        <v>17</v>
      </c>
      <c r="CK40" s="96">
        <v>12321.599999999999</v>
      </c>
      <c r="CL40" s="96">
        <v>21</v>
      </c>
      <c r="CM40" s="96">
        <v>15220.8</v>
      </c>
      <c r="CN40" s="96">
        <v>3</v>
      </c>
      <c r="CO40" s="96">
        <v>2174.3999999999996</v>
      </c>
      <c r="CP40" s="96">
        <v>4</v>
      </c>
      <c r="CQ40" s="96">
        <v>2899.2</v>
      </c>
      <c r="CR40" s="96">
        <v>6</v>
      </c>
      <c r="CS40" s="96">
        <v>4348.7999999999993</v>
      </c>
      <c r="CT40" s="96">
        <v>5</v>
      </c>
      <c r="CU40" s="96">
        <v>3624</v>
      </c>
    </row>
    <row r="41" spans="2:99">
      <c r="C41" s="95" t="s">
        <v>206</v>
      </c>
      <c r="D41" s="96">
        <v>3</v>
      </c>
      <c r="E41" s="96">
        <v>1980</v>
      </c>
      <c r="F41" s="96">
        <v>3</v>
      </c>
      <c r="G41" s="96">
        <v>1980</v>
      </c>
      <c r="H41" s="96">
        <v>3</v>
      </c>
      <c r="I41" s="96">
        <v>1980</v>
      </c>
      <c r="J41" s="96">
        <v>4</v>
      </c>
      <c r="K41" s="96">
        <v>2640</v>
      </c>
      <c r="L41" s="96">
        <v>4</v>
      </c>
      <c r="M41" s="96">
        <v>2640</v>
      </c>
      <c r="N41" s="96">
        <v>3</v>
      </c>
      <c r="O41" s="96">
        <v>1980</v>
      </c>
      <c r="P41" s="96">
        <v>5</v>
      </c>
      <c r="Q41" s="96">
        <v>3300</v>
      </c>
      <c r="R41" s="96">
        <v>4</v>
      </c>
      <c r="S41" s="96">
        <v>2640</v>
      </c>
      <c r="T41" s="96">
        <v>10</v>
      </c>
      <c r="U41" s="96">
        <v>6600</v>
      </c>
      <c r="V41" s="96">
        <v>6</v>
      </c>
      <c r="W41" s="96">
        <v>3960</v>
      </c>
      <c r="X41" s="96">
        <v>8</v>
      </c>
      <c r="Y41" s="96">
        <v>5280</v>
      </c>
      <c r="Z41" s="96">
        <v>10</v>
      </c>
      <c r="AA41" s="96">
        <v>6600</v>
      </c>
      <c r="AB41" s="96">
        <v>10</v>
      </c>
      <c r="AC41" s="96">
        <v>6600</v>
      </c>
      <c r="AD41" s="96">
        <v>14</v>
      </c>
      <c r="AE41" s="96">
        <v>9240</v>
      </c>
      <c r="AF41" s="96">
        <v>15</v>
      </c>
      <c r="AG41" s="96">
        <v>9900</v>
      </c>
      <c r="AH41" s="96">
        <v>8</v>
      </c>
      <c r="AI41" s="96">
        <v>5280</v>
      </c>
      <c r="AJ41" s="96">
        <v>21</v>
      </c>
      <c r="AK41" s="96">
        <v>13860</v>
      </c>
      <c r="AL41" s="96">
        <v>19</v>
      </c>
      <c r="AM41" s="96">
        <v>12540</v>
      </c>
      <c r="AN41" s="96">
        <v>27</v>
      </c>
      <c r="AO41" s="96">
        <v>17820</v>
      </c>
      <c r="AP41" s="96">
        <v>16</v>
      </c>
      <c r="AQ41" s="96">
        <v>10560</v>
      </c>
      <c r="AR41" s="96">
        <v>6</v>
      </c>
      <c r="AS41" s="96">
        <v>3960</v>
      </c>
      <c r="AT41" s="96">
        <v>5</v>
      </c>
      <c r="AU41" s="96">
        <v>3300</v>
      </c>
      <c r="AV41" s="96">
        <v>4</v>
      </c>
      <c r="AW41" s="96">
        <v>2640</v>
      </c>
      <c r="AX41" s="96">
        <v>6</v>
      </c>
      <c r="AY41" s="96">
        <v>3960</v>
      </c>
      <c r="AZ41" s="96">
        <v>5</v>
      </c>
      <c r="BA41" s="96">
        <v>3300</v>
      </c>
      <c r="BB41" s="96">
        <v>3</v>
      </c>
      <c r="BC41" s="96">
        <v>1980</v>
      </c>
      <c r="BD41" s="96">
        <v>3</v>
      </c>
      <c r="BE41" s="96">
        <v>1980</v>
      </c>
      <c r="BF41" s="96">
        <v>3</v>
      </c>
      <c r="BG41" s="96">
        <v>1980</v>
      </c>
      <c r="BH41" s="96">
        <v>7</v>
      </c>
      <c r="BI41" s="96">
        <v>4620</v>
      </c>
      <c r="BJ41" s="96">
        <v>7</v>
      </c>
      <c r="BK41" s="96">
        <v>4620</v>
      </c>
      <c r="BL41" s="96">
        <v>4</v>
      </c>
      <c r="BM41" s="96">
        <v>2640</v>
      </c>
      <c r="BN41" s="96">
        <v>5</v>
      </c>
      <c r="BO41" s="96">
        <v>3300</v>
      </c>
      <c r="BP41" s="96">
        <v>10</v>
      </c>
      <c r="BQ41" s="96">
        <v>6600</v>
      </c>
      <c r="BR41" s="96">
        <v>11</v>
      </c>
      <c r="BS41" s="96">
        <v>7260</v>
      </c>
      <c r="BT41" s="96">
        <v>7</v>
      </c>
      <c r="BU41" s="96">
        <v>4620</v>
      </c>
      <c r="BV41" s="96">
        <v>9</v>
      </c>
      <c r="BW41" s="96">
        <v>5940</v>
      </c>
      <c r="BX41" s="96">
        <v>11</v>
      </c>
      <c r="BY41" s="96">
        <v>7260</v>
      </c>
      <c r="BZ41" s="96">
        <v>15</v>
      </c>
      <c r="CA41" s="96">
        <v>9900</v>
      </c>
      <c r="CB41" s="96">
        <v>9</v>
      </c>
      <c r="CC41" s="96">
        <v>5940</v>
      </c>
      <c r="CD41" s="96">
        <v>14</v>
      </c>
      <c r="CE41" s="96">
        <v>9240</v>
      </c>
      <c r="CF41" s="96">
        <v>22</v>
      </c>
      <c r="CG41" s="96">
        <v>14520</v>
      </c>
      <c r="CH41" s="96">
        <v>21</v>
      </c>
      <c r="CI41" s="96">
        <v>13860</v>
      </c>
      <c r="CJ41" s="96">
        <v>20</v>
      </c>
      <c r="CK41" s="96">
        <v>13200</v>
      </c>
      <c r="CL41" s="96">
        <v>21</v>
      </c>
      <c r="CM41" s="96">
        <v>13860</v>
      </c>
      <c r="CN41" s="96">
        <v>3</v>
      </c>
      <c r="CO41" s="96">
        <v>1980</v>
      </c>
      <c r="CP41" s="96">
        <v>4</v>
      </c>
      <c r="CQ41" s="96">
        <v>2640</v>
      </c>
      <c r="CR41" s="96">
        <v>6</v>
      </c>
      <c r="CS41" s="96">
        <v>3960</v>
      </c>
      <c r="CT41" s="96">
        <v>6</v>
      </c>
      <c r="CU41" s="96">
        <v>3960</v>
      </c>
    </row>
    <row r="42" spans="2:99">
      <c r="C42" s="95" t="s">
        <v>207</v>
      </c>
      <c r="D42" s="96">
        <v>3</v>
      </c>
      <c r="E42" s="96">
        <v>2538</v>
      </c>
      <c r="F42" s="96">
        <v>3</v>
      </c>
      <c r="G42" s="96">
        <v>2538</v>
      </c>
      <c r="H42" s="96">
        <v>3</v>
      </c>
      <c r="I42" s="96">
        <v>2538</v>
      </c>
      <c r="J42" s="96">
        <v>4</v>
      </c>
      <c r="K42" s="96">
        <v>3384</v>
      </c>
      <c r="L42" s="96">
        <v>4</v>
      </c>
      <c r="M42" s="96">
        <v>3384</v>
      </c>
      <c r="N42" s="96">
        <v>4</v>
      </c>
      <c r="O42" s="96">
        <v>3384</v>
      </c>
      <c r="P42" s="96">
        <v>5</v>
      </c>
      <c r="Q42" s="96">
        <v>4230</v>
      </c>
      <c r="R42" s="96">
        <v>4</v>
      </c>
      <c r="S42" s="96">
        <v>3384</v>
      </c>
      <c r="T42" s="96">
        <v>9</v>
      </c>
      <c r="U42" s="96">
        <v>7614</v>
      </c>
      <c r="V42" s="96">
        <v>6</v>
      </c>
      <c r="W42" s="96">
        <v>5076</v>
      </c>
      <c r="X42" s="96">
        <v>8</v>
      </c>
      <c r="Y42" s="96">
        <v>6768</v>
      </c>
      <c r="Z42" s="96">
        <v>9</v>
      </c>
      <c r="AA42" s="96">
        <v>7614</v>
      </c>
      <c r="AB42" s="96">
        <v>10</v>
      </c>
      <c r="AC42" s="96">
        <v>8460</v>
      </c>
      <c r="AD42" s="96">
        <v>14</v>
      </c>
      <c r="AE42" s="96">
        <v>11844</v>
      </c>
      <c r="AF42" s="96">
        <v>12</v>
      </c>
      <c r="AG42" s="96">
        <v>10152</v>
      </c>
      <c r="AH42" s="96">
        <v>9</v>
      </c>
      <c r="AI42" s="96">
        <v>7614</v>
      </c>
      <c r="AJ42" s="96">
        <v>21</v>
      </c>
      <c r="AK42" s="96">
        <v>17766</v>
      </c>
      <c r="AL42" s="96">
        <v>18</v>
      </c>
      <c r="AM42" s="96">
        <v>15228</v>
      </c>
      <c r="AN42" s="96">
        <v>26</v>
      </c>
      <c r="AO42" s="96">
        <v>21996</v>
      </c>
      <c r="AP42" s="96">
        <v>16</v>
      </c>
      <c r="AQ42" s="96">
        <v>13536</v>
      </c>
      <c r="AR42" s="96">
        <v>6</v>
      </c>
      <c r="AS42" s="96">
        <v>5076</v>
      </c>
      <c r="AT42" s="96">
        <v>5</v>
      </c>
      <c r="AU42" s="96">
        <v>4230</v>
      </c>
      <c r="AV42" s="96">
        <v>3</v>
      </c>
      <c r="AW42" s="96">
        <v>2538</v>
      </c>
      <c r="AX42" s="96">
        <v>6</v>
      </c>
      <c r="AY42" s="96">
        <v>5076</v>
      </c>
      <c r="AZ42" s="96">
        <v>5</v>
      </c>
      <c r="BA42" s="96">
        <v>4230</v>
      </c>
      <c r="BB42" s="96">
        <v>3</v>
      </c>
      <c r="BC42" s="96">
        <v>2538</v>
      </c>
      <c r="BD42" s="96">
        <v>3</v>
      </c>
      <c r="BE42" s="96">
        <v>2538</v>
      </c>
      <c r="BF42" s="96">
        <v>3</v>
      </c>
      <c r="BG42" s="96">
        <v>2538</v>
      </c>
      <c r="BH42" s="96">
        <v>6</v>
      </c>
      <c r="BI42" s="96">
        <v>5076</v>
      </c>
      <c r="BJ42" s="96">
        <v>8</v>
      </c>
      <c r="BK42" s="96">
        <v>6768</v>
      </c>
      <c r="BL42" s="96">
        <v>4</v>
      </c>
      <c r="BM42" s="96">
        <v>3384</v>
      </c>
      <c r="BN42" s="96">
        <v>5</v>
      </c>
      <c r="BO42" s="96">
        <v>4230</v>
      </c>
      <c r="BP42" s="96">
        <v>10</v>
      </c>
      <c r="BQ42" s="96">
        <v>8460</v>
      </c>
      <c r="BR42" s="96">
        <v>11</v>
      </c>
      <c r="BS42" s="96">
        <v>9306</v>
      </c>
      <c r="BT42" s="96">
        <v>6</v>
      </c>
      <c r="BU42" s="96">
        <v>5076</v>
      </c>
      <c r="BV42" s="96">
        <v>8</v>
      </c>
      <c r="BW42" s="96">
        <v>6768</v>
      </c>
      <c r="BX42" s="96">
        <v>12</v>
      </c>
      <c r="BY42" s="96">
        <v>10152</v>
      </c>
      <c r="BZ42" s="96">
        <v>16</v>
      </c>
      <c r="CA42" s="96">
        <v>13536</v>
      </c>
      <c r="CB42" s="96">
        <v>9</v>
      </c>
      <c r="CC42" s="96">
        <v>7614</v>
      </c>
      <c r="CD42" s="96">
        <v>14</v>
      </c>
      <c r="CE42" s="96">
        <v>11844</v>
      </c>
      <c r="CF42" s="96">
        <v>22</v>
      </c>
      <c r="CG42" s="96">
        <v>18612</v>
      </c>
      <c r="CH42" s="96">
        <v>19</v>
      </c>
      <c r="CI42" s="96">
        <v>16074</v>
      </c>
      <c r="CJ42" s="96">
        <v>18</v>
      </c>
      <c r="CK42" s="96">
        <v>15228</v>
      </c>
      <c r="CL42" s="96">
        <v>20</v>
      </c>
      <c r="CM42" s="96">
        <v>16920</v>
      </c>
      <c r="CN42" s="96">
        <v>3</v>
      </c>
      <c r="CO42" s="96">
        <v>2538</v>
      </c>
      <c r="CP42" s="96">
        <v>4</v>
      </c>
      <c r="CQ42" s="96">
        <v>3384</v>
      </c>
      <c r="CR42" s="96">
        <v>5</v>
      </c>
      <c r="CS42" s="96">
        <v>4230</v>
      </c>
      <c r="CT42" s="96">
        <v>6</v>
      </c>
      <c r="CU42" s="96">
        <v>5076</v>
      </c>
    </row>
    <row r="43" spans="2:99">
      <c r="C43" s="95" t="s">
        <v>208</v>
      </c>
      <c r="D43" s="96">
        <v>3</v>
      </c>
      <c r="E43" s="96">
        <v>3067.2</v>
      </c>
      <c r="F43" s="96">
        <v>3</v>
      </c>
      <c r="G43" s="96">
        <v>3067.2</v>
      </c>
      <c r="H43" s="96">
        <v>3</v>
      </c>
      <c r="I43" s="96">
        <v>3067.2</v>
      </c>
      <c r="J43" s="96">
        <v>4</v>
      </c>
      <c r="K43" s="96">
        <v>4089.6</v>
      </c>
      <c r="L43" s="96">
        <v>4</v>
      </c>
      <c r="M43" s="96">
        <v>4089.6</v>
      </c>
      <c r="N43" s="96">
        <v>4</v>
      </c>
      <c r="O43" s="96">
        <v>4089.6</v>
      </c>
      <c r="P43" s="96">
        <v>5</v>
      </c>
      <c r="Q43" s="96">
        <v>5112</v>
      </c>
      <c r="R43" s="96">
        <v>4</v>
      </c>
      <c r="S43" s="96">
        <v>4089.6</v>
      </c>
      <c r="T43" s="96">
        <v>9</v>
      </c>
      <c r="U43" s="96">
        <v>9201.6</v>
      </c>
      <c r="V43" s="96">
        <v>5</v>
      </c>
      <c r="W43" s="96">
        <v>5112</v>
      </c>
      <c r="X43" s="96">
        <v>7</v>
      </c>
      <c r="Y43" s="96">
        <v>7156.8</v>
      </c>
      <c r="Z43" s="96">
        <v>10</v>
      </c>
      <c r="AA43" s="96">
        <v>10224</v>
      </c>
      <c r="AB43" s="96">
        <v>10</v>
      </c>
      <c r="AC43" s="96">
        <v>10224</v>
      </c>
      <c r="AD43" s="96">
        <v>13</v>
      </c>
      <c r="AE43" s="96">
        <v>13291.199999999999</v>
      </c>
      <c r="AF43" s="96">
        <v>12</v>
      </c>
      <c r="AG43" s="96">
        <v>12268.8</v>
      </c>
      <c r="AH43" s="96">
        <v>9</v>
      </c>
      <c r="AI43" s="96">
        <v>9201.6</v>
      </c>
      <c r="AJ43" s="96">
        <v>19</v>
      </c>
      <c r="AK43" s="96">
        <v>19425.599999999999</v>
      </c>
      <c r="AL43" s="96">
        <v>18</v>
      </c>
      <c r="AM43" s="96">
        <v>18403.2</v>
      </c>
      <c r="AN43" s="96">
        <v>25</v>
      </c>
      <c r="AO43" s="96">
        <v>25560</v>
      </c>
      <c r="AP43" s="96">
        <v>14</v>
      </c>
      <c r="AQ43" s="96">
        <v>14313.6</v>
      </c>
      <c r="AR43" s="96">
        <v>7</v>
      </c>
      <c r="AS43" s="96">
        <v>7156.8</v>
      </c>
      <c r="AT43" s="96">
        <v>5</v>
      </c>
      <c r="AU43" s="96">
        <v>5112</v>
      </c>
      <c r="AV43" s="96">
        <v>3</v>
      </c>
      <c r="AW43" s="96">
        <v>3067.2</v>
      </c>
      <c r="AX43" s="96">
        <v>6</v>
      </c>
      <c r="AY43" s="96">
        <v>6134.4</v>
      </c>
      <c r="AZ43" s="96">
        <v>5</v>
      </c>
      <c r="BA43" s="96">
        <v>5112</v>
      </c>
      <c r="BB43" s="96">
        <v>3</v>
      </c>
      <c r="BC43" s="96">
        <v>3067.2</v>
      </c>
      <c r="BD43" s="96">
        <v>3</v>
      </c>
      <c r="BE43" s="96">
        <v>3067.2</v>
      </c>
      <c r="BF43" s="96">
        <v>4</v>
      </c>
      <c r="BG43" s="96">
        <v>4089.6</v>
      </c>
      <c r="BH43" s="96">
        <v>7</v>
      </c>
      <c r="BI43" s="96">
        <v>7156.8</v>
      </c>
      <c r="BJ43" s="96">
        <v>7</v>
      </c>
      <c r="BK43" s="96">
        <v>7156.8</v>
      </c>
      <c r="BL43" s="96">
        <v>4</v>
      </c>
      <c r="BM43" s="96">
        <v>4089.6</v>
      </c>
      <c r="BN43" s="96">
        <v>5</v>
      </c>
      <c r="BO43" s="96">
        <v>5112</v>
      </c>
      <c r="BP43" s="96">
        <v>10</v>
      </c>
      <c r="BQ43" s="96">
        <v>10224</v>
      </c>
      <c r="BR43" s="96">
        <v>11</v>
      </c>
      <c r="BS43" s="96">
        <v>11246.4</v>
      </c>
      <c r="BT43" s="96">
        <v>6</v>
      </c>
      <c r="BU43" s="96">
        <v>6134.4</v>
      </c>
      <c r="BV43" s="96">
        <v>8</v>
      </c>
      <c r="BW43" s="96">
        <v>8179.2</v>
      </c>
      <c r="BX43" s="96">
        <v>12</v>
      </c>
      <c r="BY43" s="96">
        <v>12268.8</v>
      </c>
      <c r="BZ43" s="96">
        <v>16</v>
      </c>
      <c r="CA43" s="96">
        <v>16358.4</v>
      </c>
      <c r="CB43" s="96">
        <v>9</v>
      </c>
      <c r="CC43" s="96">
        <v>9201.6</v>
      </c>
      <c r="CD43" s="96">
        <v>12</v>
      </c>
      <c r="CE43" s="96">
        <v>12268.8</v>
      </c>
      <c r="CF43" s="96">
        <v>23</v>
      </c>
      <c r="CG43" s="96">
        <v>23515.200000000001</v>
      </c>
      <c r="CH43" s="96">
        <v>18</v>
      </c>
      <c r="CI43" s="96">
        <v>18403.2</v>
      </c>
      <c r="CJ43" s="96">
        <v>18</v>
      </c>
      <c r="CK43" s="96">
        <v>18403.2</v>
      </c>
      <c r="CL43" s="96">
        <v>20</v>
      </c>
      <c r="CM43" s="96">
        <v>20448</v>
      </c>
      <c r="CN43" s="96">
        <v>3</v>
      </c>
      <c r="CO43" s="96">
        <v>3067.2</v>
      </c>
      <c r="CP43" s="96">
        <v>4</v>
      </c>
      <c r="CQ43" s="96">
        <v>4089.6</v>
      </c>
      <c r="CR43" s="96">
        <v>5</v>
      </c>
      <c r="CS43" s="96">
        <v>5112</v>
      </c>
      <c r="CT43" s="96">
        <v>6</v>
      </c>
      <c r="CU43" s="96">
        <v>6134.4</v>
      </c>
    </row>
    <row r="44" spans="2:99">
      <c r="C44" s="95" t="s">
        <v>209</v>
      </c>
      <c r="D44" s="96">
        <v>3</v>
      </c>
      <c r="E44" s="96">
        <v>3067.2</v>
      </c>
      <c r="F44" s="96">
        <v>2</v>
      </c>
      <c r="G44" s="96">
        <v>2044.8</v>
      </c>
      <c r="H44" s="96">
        <v>3</v>
      </c>
      <c r="I44" s="96">
        <v>3067.2</v>
      </c>
      <c r="J44" s="96">
        <v>5</v>
      </c>
      <c r="K44" s="96">
        <v>5112</v>
      </c>
      <c r="L44" s="96">
        <v>4</v>
      </c>
      <c r="M44" s="96">
        <v>4089.6</v>
      </c>
      <c r="N44" s="96">
        <v>4</v>
      </c>
      <c r="O44" s="96">
        <v>4089.6</v>
      </c>
      <c r="P44" s="96">
        <v>5</v>
      </c>
      <c r="Q44" s="96">
        <v>5112</v>
      </c>
      <c r="R44" s="96">
        <v>4</v>
      </c>
      <c r="S44" s="96">
        <v>4089.6</v>
      </c>
      <c r="T44" s="96">
        <v>10</v>
      </c>
      <c r="U44" s="96">
        <v>10224</v>
      </c>
      <c r="V44" s="96">
        <v>5</v>
      </c>
      <c r="W44" s="96">
        <v>5112</v>
      </c>
      <c r="X44" s="96">
        <v>8</v>
      </c>
      <c r="Y44" s="96">
        <v>8179.2</v>
      </c>
      <c r="Z44" s="96">
        <v>9</v>
      </c>
      <c r="AA44" s="96">
        <v>9201.6</v>
      </c>
      <c r="AB44" s="96">
        <v>10</v>
      </c>
      <c r="AC44" s="96">
        <v>10224</v>
      </c>
      <c r="AD44" s="96">
        <v>13</v>
      </c>
      <c r="AE44" s="96">
        <v>13291.199999999999</v>
      </c>
      <c r="AF44" s="96">
        <v>14</v>
      </c>
      <c r="AG44" s="96">
        <v>14313.6</v>
      </c>
      <c r="AH44" s="96">
        <v>9</v>
      </c>
      <c r="AI44" s="96">
        <v>9201.6</v>
      </c>
      <c r="AJ44" s="96">
        <v>20</v>
      </c>
      <c r="AK44" s="96">
        <v>20448</v>
      </c>
      <c r="AL44" s="96">
        <v>19</v>
      </c>
      <c r="AM44" s="96">
        <v>19425.599999999999</v>
      </c>
      <c r="AN44" s="96">
        <v>25</v>
      </c>
      <c r="AO44" s="96">
        <v>25560</v>
      </c>
      <c r="AP44" s="96">
        <v>16</v>
      </c>
      <c r="AQ44" s="96">
        <v>16358.4</v>
      </c>
      <c r="AR44" s="96">
        <v>7</v>
      </c>
      <c r="AS44" s="96">
        <v>7156.8</v>
      </c>
      <c r="AT44" s="96">
        <v>4</v>
      </c>
      <c r="AU44" s="96">
        <v>4089.6</v>
      </c>
      <c r="AV44" s="96">
        <v>3</v>
      </c>
      <c r="AW44" s="96">
        <v>3067.2</v>
      </c>
      <c r="AX44" s="96">
        <v>5</v>
      </c>
      <c r="AY44" s="96">
        <v>5112</v>
      </c>
      <c r="AZ44" s="96">
        <v>5</v>
      </c>
      <c r="BA44" s="96">
        <v>5112</v>
      </c>
      <c r="BB44" s="96">
        <v>3</v>
      </c>
      <c r="BC44" s="96">
        <v>3067.2</v>
      </c>
      <c r="BD44" s="96">
        <v>3</v>
      </c>
      <c r="BE44" s="96">
        <v>3067.2</v>
      </c>
      <c r="BF44" s="96">
        <v>3</v>
      </c>
      <c r="BG44" s="96">
        <v>3067.2</v>
      </c>
      <c r="BH44" s="96">
        <v>6</v>
      </c>
      <c r="BI44" s="96">
        <v>6134.4</v>
      </c>
      <c r="BJ44" s="96">
        <v>7</v>
      </c>
      <c r="BK44" s="96">
        <v>7156.8</v>
      </c>
      <c r="BL44" s="96">
        <v>4</v>
      </c>
      <c r="BM44" s="96">
        <v>4089.6</v>
      </c>
      <c r="BN44" s="96">
        <v>5</v>
      </c>
      <c r="BO44" s="96">
        <v>5112</v>
      </c>
      <c r="BP44" s="96">
        <v>10</v>
      </c>
      <c r="BQ44" s="96">
        <v>10224</v>
      </c>
      <c r="BR44" s="96">
        <v>11</v>
      </c>
      <c r="BS44" s="96">
        <v>11246.4</v>
      </c>
      <c r="BT44" s="96">
        <v>6</v>
      </c>
      <c r="BU44" s="96">
        <v>6134.4</v>
      </c>
      <c r="BV44" s="96">
        <v>8</v>
      </c>
      <c r="BW44" s="96">
        <v>8179.2</v>
      </c>
      <c r="BX44" s="96">
        <v>10</v>
      </c>
      <c r="BY44" s="96">
        <v>10224</v>
      </c>
      <c r="BZ44" s="96">
        <v>14</v>
      </c>
      <c r="CA44" s="96">
        <v>14313.6</v>
      </c>
      <c r="CB44" s="96">
        <v>8</v>
      </c>
      <c r="CC44" s="96">
        <v>8179.2</v>
      </c>
      <c r="CD44" s="96">
        <v>12</v>
      </c>
      <c r="CE44" s="96">
        <v>12268.8</v>
      </c>
      <c r="CF44" s="96">
        <v>20</v>
      </c>
      <c r="CG44" s="96">
        <v>20448</v>
      </c>
      <c r="CH44" s="96">
        <v>17</v>
      </c>
      <c r="CI44" s="96">
        <v>17380.8</v>
      </c>
      <c r="CJ44" s="96">
        <v>19</v>
      </c>
      <c r="CK44" s="96">
        <v>19425.599999999999</v>
      </c>
      <c r="CL44" s="96">
        <v>17</v>
      </c>
      <c r="CM44" s="96">
        <v>17380.8</v>
      </c>
      <c r="CN44" s="96">
        <v>3</v>
      </c>
      <c r="CO44" s="96">
        <v>3067.2</v>
      </c>
      <c r="CP44" s="96">
        <v>4</v>
      </c>
      <c r="CQ44" s="96">
        <v>4089.6</v>
      </c>
      <c r="CR44" s="96">
        <v>5</v>
      </c>
      <c r="CS44" s="96">
        <v>5112</v>
      </c>
      <c r="CT44" s="96">
        <v>6</v>
      </c>
      <c r="CU44" s="96">
        <v>6134.4</v>
      </c>
    </row>
    <row r="45" spans="2:99">
      <c r="C45" s="95" t="s">
        <v>210</v>
      </c>
      <c r="D45" s="96">
        <v>2</v>
      </c>
      <c r="E45" s="96">
        <v>2498.4</v>
      </c>
      <c r="F45" s="96">
        <v>2</v>
      </c>
      <c r="G45" s="96">
        <v>2498.4</v>
      </c>
      <c r="H45" s="96">
        <v>3</v>
      </c>
      <c r="I45" s="96">
        <v>3747.6000000000004</v>
      </c>
      <c r="J45" s="96">
        <v>4</v>
      </c>
      <c r="K45" s="96">
        <v>4996.8</v>
      </c>
      <c r="L45" s="96">
        <v>4</v>
      </c>
      <c r="M45" s="96">
        <v>4996.8</v>
      </c>
      <c r="N45" s="96">
        <v>4</v>
      </c>
      <c r="O45" s="96">
        <v>4996.8</v>
      </c>
      <c r="P45" s="96">
        <v>5</v>
      </c>
      <c r="Q45" s="96">
        <v>6246</v>
      </c>
      <c r="R45" s="96">
        <v>4</v>
      </c>
      <c r="S45" s="96">
        <v>4996.8</v>
      </c>
      <c r="T45" s="96">
        <v>9</v>
      </c>
      <c r="U45" s="96">
        <v>11242.800000000001</v>
      </c>
      <c r="V45" s="96">
        <v>6</v>
      </c>
      <c r="W45" s="96">
        <v>7495.2000000000007</v>
      </c>
      <c r="X45" s="96">
        <v>8</v>
      </c>
      <c r="Y45" s="96">
        <v>9993.6</v>
      </c>
      <c r="Z45" s="96">
        <v>8</v>
      </c>
      <c r="AA45" s="96">
        <v>9993.6</v>
      </c>
      <c r="AB45" s="96">
        <v>9</v>
      </c>
      <c r="AC45" s="96">
        <v>11242.800000000001</v>
      </c>
      <c r="AD45" s="96">
        <v>15</v>
      </c>
      <c r="AE45" s="96">
        <v>18738</v>
      </c>
      <c r="AF45" s="96">
        <v>13</v>
      </c>
      <c r="AG45" s="96">
        <v>16239.6</v>
      </c>
      <c r="AH45" s="96">
        <v>8</v>
      </c>
      <c r="AI45" s="96">
        <v>9993.6</v>
      </c>
      <c r="AJ45" s="96">
        <v>18</v>
      </c>
      <c r="AK45" s="96">
        <v>22485.600000000002</v>
      </c>
      <c r="AL45" s="96">
        <v>18</v>
      </c>
      <c r="AM45" s="96">
        <v>22485.600000000002</v>
      </c>
      <c r="AN45" s="96">
        <v>26</v>
      </c>
      <c r="AO45" s="96">
        <v>32479.200000000001</v>
      </c>
      <c r="AP45" s="96">
        <v>14</v>
      </c>
      <c r="AQ45" s="96">
        <v>17488.8</v>
      </c>
      <c r="AR45" s="96">
        <v>7</v>
      </c>
      <c r="AS45" s="96">
        <v>8744.4</v>
      </c>
      <c r="AT45" s="96">
        <v>5</v>
      </c>
      <c r="AU45" s="96">
        <v>6246</v>
      </c>
      <c r="AV45" s="96">
        <v>3</v>
      </c>
      <c r="AW45" s="96">
        <v>3747.6000000000004</v>
      </c>
      <c r="AX45" s="96">
        <v>5</v>
      </c>
      <c r="AY45" s="96">
        <v>6246</v>
      </c>
      <c r="AZ45" s="96">
        <v>5</v>
      </c>
      <c r="BA45" s="96">
        <v>6246</v>
      </c>
      <c r="BB45" s="96">
        <v>3</v>
      </c>
      <c r="BC45" s="96">
        <v>3747.6000000000004</v>
      </c>
      <c r="BD45" s="96">
        <v>3</v>
      </c>
      <c r="BE45" s="96">
        <v>3747.6000000000004</v>
      </c>
      <c r="BF45" s="96">
        <v>4</v>
      </c>
      <c r="BG45" s="96">
        <v>4996.8</v>
      </c>
      <c r="BH45" s="96">
        <v>6</v>
      </c>
      <c r="BI45" s="96">
        <v>7495.2000000000007</v>
      </c>
      <c r="BJ45" s="96">
        <v>6</v>
      </c>
      <c r="BK45" s="96">
        <v>7495.2000000000007</v>
      </c>
      <c r="BL45" s="96">
        <v>4</v>
      </c>
      <c r="BM45" s="96">
        <v>4996.8</v>
      </c>
      <c r="BN45" s="96">
        <v>5</v>
      </c>
      <c r="BO45" s="96">
        <v>6246</v>
      </c>
      <c r="BP45" s="96">
        <v>9</v>
      </c>
      <c r="BQ45" s="96">
        <v>11242.800000000001</v>
      </c>
      <c r="BR45" s="96">
        <v>9</v>
      </c>
      <c r="BS45" s="96">
        <v>11242.800000000001</v>
      </c>
      <c r="BT45" s="96">
        <v>6</v>
      </c>
      <c r="BU45" s="96">
        <v>7495.2000000000007</v>
      </c>
      <c r="BV45" s="96">
        <v>8</v>
      </c>
      <c r="BW45" s="96">
        <v>9993.6</v>
      </c>
      <c r="BX45" s="96">
        <v>12</v>
      </c>
      <c r="BY45" s="96">
        <v>14990.400000000001</v>
      </c>
      <c r="BZ45" s="96">
        <v>14</v>
      </c>
      <c r="CA45" s="96">
        <v>17488.8</v>
      </c>
      <c r="CB45" s="96">
        <v>8</v>
      </c>
      <c r="CC45" s="96">
        <v>9993.6</v>
      </c>
      <c r="CD45" s="96">
        <v>14</v>
      </c>
      <c r="CE45" s="96">
        <v>17488.8</v>
      </c>
      <c r="CF45" s="96">
        <v>22</v>
      </c>
      <c r="CG45" s="96">
        <v>27482.400000000001</v>
      </c>
      <c r="CH45" s="96">
        <v>18</v>
      </c>
      <c r="CI45" s="96">
        <v>22485.600000000002</v>
      </c>
      <c r="CJ45" s="96">
        <v>18</v>
      </c>
      <c r="CK45" s="96">
        <v>22485.600000000002</v>
      </c>
      <c r="CL45" s="96">
        <v>20</v>
      </c>
      <c r="CM45" s="96">
        <v>24984</v>
      </c>
      <c r="CN45" s="96">
        <v>3</v>
      </c>
      <c r="CO45" s="96">
        <v>3747.6000000000004</v>
      </c>
      <c r="CP45" s="96">
        <v>4</v>
      </c>
      <c r="CQ45" s="96">
        <v>4996.8</v>
      </c>
      <c r="CR45" s="96">
        <v>5</v>
      </c>
      <c r="CS45" s="96">
        <v>6246</v>
      </c>
      <c r="CT45" s="96">
        <v>6</v>
      </c>
      <c r="CU45" s="96">
        <v>7495.2000000000007</v>
      </c>
    </row>
    <row r="46" spans="2:99">
      <c r="C46" s="95" t="s">
        <v>211</v>
      </c>
      <c r="D46" s="96">
        <v>3</v>
      </c>
      <c r="E46" s="96">
        <v>3636</v>
      </c>
      <c r="F46" s="96">
        <v>3</v>
      </c>
      <c r="G46" s="96">
        <v>3636</v>
      </c>
      <c r="H46" s="96">
        <v>3</v>
      </c>
      <c r="I46" s="96">
        <v>3636</v>
      </c>
      <c r="J46" s="96">
        <v>4</v>
      </c>
      <c r="K46" s="96">
        <v>4848</v>
      </c>
      <c r="L46" s="96">
        <v>4</v>
      </c>
      <c r="M46" s="96">
        <v>4848</v>
      </c>
      <c r="N46" s="96">
        <v>3</v>
      </c>
      <c r="O46" s="96">
        <v>3636</v>
      </c>
      <c r="P46" s="96">
        <v>5</v>
      </c>
      <c r="Q46" s="96">
        <v>6060</v>
      </c>
      <c r="R46" s="96">
        <v>4</v>
      </c>
      <c r="S46" s="96">
        <v>4848</v>
      </c>
      <c r="T46" s="96">
        <v>10</v>
      </c>
      <c r="U46" s="96">
        <v>12120</v>
      </c>
      <c r="V46" s="96">
        <v>6</v>
      </c>
      <c r="W46" s="96">
        <v>7272</v>
      </c>
      <c r="X46" s="96">
        <v>8</v>
      </c>
      <c r="Y46" s="96">
        <v>9696</v>
      </c>
      <c r="Z46" s="96">
        <v>8</v>
      </c>
      <c r="AA46" s="96">
        <v>9696</v>
      </c>
      <c r="AB46" s="96">
        <v>9</v>
      </c>
      <c r="AC46" s="96">
        <v>10908</v>
      </c>
      <c r="AD46" s="96">
        <v>14</v>
      </c>
      <c r="AE46" s="96">
        <v>16968</v>
      </c>
      <c r="AF46" s="96">
        <v>12</v>
      </c>
      <c r="AG46" s="96">
        <v>14544</v>
      </c>
      <c r="AH46" s="96">
        <v>8</v>
      </c>
      <c r="AI46" s="96">
        <v>9696</v>
      </c>
      <c r="AJ46" s="96">
        <v>19</v>
      </c>
      <c r="AK46" s="96">
        <v>23028</v>
      </c>
      <c r="AL46" s="96">
        <v>18</v>
      </c>
      <c r="AM46" s="96">
        <v>21816</v>
      </c>
      <c r="AN46" s="96">
        <v>22</v>
      </c>
      <c r="AO46" s="96">
        <v>26664</v>
      </c>
      <c r="AP46" s="96">
        <v>14</v>
      </c>
      <c r="AQ46" s="96">
        <v>16968</v>
      </c>
      <c r="AR46" s="96">
        <v>6</v>
      </c>
      <c r="AS46" s="96">
        <v>7272</v>
      </c>
      <c r="AT46" s="96">
        <v>5</v>
      </c>
      <c r="AU46" s="96">
        <v>6060</v>
      </c>
      <c r="AV46" s="96">
        <v>3</v>
      </c>
      <c r="AW46" s="96">
        <v>3636</v>
      </c>
      <c r="AX46" s="96">
        <v>5</v>
      </c>
      <c r="AY46" s="96">
        <v>6060</v>
      </c>
      <c r="AZ46" s="96">
        <v>5</v>
      </c>
      <c r="BA46" s="96">
        <v>6060</v>
      </c>
      <c r="BB46" s="96">
        <v>3</v>
      </c>
      <c r="BC46" s="96">
        <v>3636</v>
      </c>
      <c r="BD46" s="96">
        <v>3</v>
      </c>
      <c r="BE46" s="96">
        <v>3636</v>
      </c>
      <c r="BF46" s="96">
        <v>3</v>
      </c>
      <c r="BG46" s="96">
        <v>3636</v>
      </c>
      <c r="BH46" s="96">
        <v>7</v>
      </c>
      <c r="BI46" s="96">
        <v>8484</v>
      </c>
      <c r="BJ46" s="96">
        <v>7</v>
      </c>
      <c r="BK46" s="96">
        <v>8484</v>
      </c>
      <c r="BL46" s="96">
        <v>4</v>
      </c>
      <c r="BM46" s="96">
        <v>4848</v>
      </c>
      <c r="BN46" s="96">
        <v>5</v>
      </c>
      <c r="BO46" s="96">
        <v>6060</v>
      </c>
      <c r="BP46" s="96">
        <v>10</v>
      </c>
      <c r="BQ46" s="96">
        <v>12120</v>
      </c>
      <c r="BR46" s="96">
        <v>10</v>
      </c>
      <c r="BS46" s="96">
        <v>12120</v>
      </c>
      <c r="BT46" s="96">
        <v>6</v>
      </c>
      <c r="BU46" s="96">
        <v>7272</v>
      </c>
      <c r="BV46" s="96">
        <v>7</v>
      </c>
      <c r="BW46" s="96">
        <v>8484</v>
      </c>
      <c r="BX46" s="96">
        <v>11</v>
      </c>
      <c r="BY46" s="96">
        <v>13332</v>
      </c>
      <c r="BZ46" s="96">
        <v>14</v>
      </c>
      <c r="CA46" s="96">
        <v>16968</v>
      </c>
      <c r="CB46" s="96">
        <v>9</v>
      </c>
      <c r="CC46" s="96">
        <v>10908</v>
      </c>
      <c r="CD46" s="96">
        <v>14</v>
      </c>
      <c r="CE46" s="96">
        <v>16968</v>
      </c>
      <c r="CF46" s="96">
        <v>22</v>
      </c>
      <c r="CG46" s="96">
        <v>26664</v>
      </c>
      <c r="CH46" s="96">
        <v>20</v>
      </c>
      <c r="CI46" s="96">
        <v>24240</v>
      </c>
      <c r="CJ46" s="96">
        <v>17</v>
      </c>
      <c r="CK46" s="96">
        <v>20604</v>
      </c>
      <c r="CL46" s="96">
        <v>20</v>
      </c>
      <c r="CM46" s="96">
        <v>24240</v>
      </c>
      <c r="CN46" s="96">
        <v>3</v>
      </c>
      <c r="CO46" s="96">
        <v>3636</v>
      </c>
      <c r="CP46" s="96">
        <v>4</v>
      </c>
      <c r="CQ46" s="96">
        <v>4848</v>
      </c>
      <c r="CR46" s="96">
        <v>5</v>
      </c>
      <c r="CS46" s="96">
        <v>6060</v>
      </c>
      <c r="CT46" s="96">
        <v>6</v>
      </c>
      <c r="CU46" s="96">
        <v>7272</v>
      </c>
    </row>
    <row r="47" spans="2:99">
      <c r="C47" s="95" t="s">
        <v>212</v>
      </c>
      <c r="D47" s="96">
        <v>3</v>
      </c>
      <c r="E47" s="96">
        <v>4582.7999999999993</v>
      </c>
      <c r="F47" s="96">
        <v>2</v>
      </c>
      <c r="G47" s="96">
        <v>3055.2</v>
      </c>
      <c r="H47" s="96">
        <v>3</v>
      </c>
      <c r="I47" s="96">
        <v>4582.7999999999993</v>
      </c>
      <c r="J47" s="96">
        <v>4</v>
      </c>
      <c r="K47" s="96">
        <v>6110.4</v>
      </c>
      <c r="L47" s="96">
        <v>3</v>
      </c>
      <c r="M47" s="96">
        <v>4582.7999999999993</v>
      </c>
      <c r="N47" s="96">
        <v>3</v>
      </c>
      <c r="O47" s="96">
        <v>4582.7999999999993</v>
      </c>
      <c r="P47" s="96">
        <v>5</v>
      </c>
      <c r="Q47" s="96">
        <v>7638</v>
      </c>
      <c r="R47" s="96">
        <v>4</v>
      </c>
      <c r="S47" s="96">
        <v>6110.4</v>
      </c>
      <c r="T47" s="96">
        <v>8</v>
      </c>
      <c r="U47" s="96">
        <v>12220.8</v>
      </c>
      <c r="V47" s="96">
        <v>5</v>
      </c>
      <c r="W47" s="96">
        <v>7638</v>
      </c>
      <c r="X47" s="96">
        <v>7</v>
      </c>
      <c r="Y47" s="96">
        <v>10693.199999999999</v>
      </c>
      <c r="Z47" s="96">
        <v>9</v>
      </c>
      <c r="AA47" s="96">
        <v>13748.4</v>
      </c>
      <c r="AB47" s="96">
        <v>9</v>
      </c>
      <c r="AC47" s="96">
        <v>13748.4</v>
      </c>
      <c r="AD47" s="96">
        <v>14</v>
      </c>
      <c r="AE47" s="96">
        <v>21386.399999999998</v>
      </c>
      <c r="AF47" s="96">
        <v>14</v>
      </c>
      <c r="AG47" s="96">
        <v>21386.399999999998</v>
      </c>
      <c r="AH47" s="96">
        <v>9</v>
      </c>
      <c r="AI47" s="96">
        <v>13748.4</v>
      </c>
      <c r="AJ47" s="96">
        <v>18</v>
      </c>
      <c r="AK47" s="96">
        <v>27496.799999999999</v>
      </c>
      <c r="AL47" s="96">
        <v>19</v>
      </c>
      <c r="AM47" s="96">
        <v>29024.399999999998</v>
      </c>
      <c r="AN47" s="96">
        <v>24</v>
      </c>
      <c r="AO47" s="96">
        <v>36662.399999999994</v>
      </c>
      <c r="AP47" s="96">
        <v>15</v>
      </c>
      <c r="AQ47" s="96">
        <v>22914</v>
      </c>
      <c r="AR47" s="96">
        <v>6</v>
      </c>
      <c r="AS47" s="96">
        <v>9165.5999999999985</v>
      </c>
      <c r="AT47" s="96">
        <v>5</v>
      </c>
      <c r="AU47" s="96">
        <v>7638</v>
      </c>
      <c r="AV47" s="96">
        <v>3</v>
      </c>
      <c r="AW47" s="96">
        <v>4582.7999999999993</v>
      </c>
      <c r="AX47" s="96">
        <v>6</v>
      </c>
      <c r="AY47" s="96">
        <v>9165.5999999999985</v>
      </c>
      <c r="AZ47" s="96">
        <v>5</v>
      </c>
      <c r="BA47" s="96">
        <v>7638</v>
      </c>
      <c r="BB47" s="96">
        <v>3</v>
      </c>
      <c r="BC47" s="96">
        <v>4582.7999999999993</v>
      </c>
      <c r="BD47" s="96">
        <v>3</v>
      </c>
      <c r="BE47" s="96">
        <v>4582.7999999999993</v>
      </c>
      <c r="BF47" s="96">
        <v>3</v>
      </c>
      <c r="BG47" s="96">
        <v>4582.7999999999993</v>
      </c>
      <c r="BH47" s="96">
        <v>6</v>
      </c>
      <c r="BI47" s="96">
        <v>9165.5999999999985</v>
      </c>
      <c r="BJ47" s="96">
        <v>7</v>
      </c>
      <c r="BK47" s="96">
        <v>10693.199999999999</v>
      </c>
      <c r="BL47" s="96">
        <v>4</v>
      </c>
      <c r="BM47" s="96">
        <v>6110.4</v>
      </c>
      <c r="BN47" s="96">
        <v>5</v>
      </c>
      <c r="BO47" s="96">
        <v>7638</v>
      </c>
      <c r="BP47" s="96">
        <v>9</v>
      </c>
      <c r="BQ47" s="96">
        <v>13748.4</v>
      </c>
      <c r="BR47" s="96">
        <v>10</v>
      </c>
      <c r="BS47" s="96">
        <v>15276</v>
      </c>
      <c r="BT47" s="96">
        <v>6</v>
      </c>
      <c r="BU47" s="96">
        <v>9165.5999999999985</v>
      </c>
      <c r="BV47" s="96">
        <v>8</v>
      </c>
      <c r="BW47" s="96">
        <v>12220.8</v>
      </c>
      <c r="BX47" s="96">
        <v>11</v>
      </c>
      <c r="BY47" s="96">
        <v>16803.599999999999</v>
      </c>
      <c r="BZ47" s="96">
        <v>15</v>
      </c>
      <c r="CA47" s="96">
        <v>22914</v>
      </c>
      <c r="CB47" s="96">
        <v>8</v>
      </c>
      <c r="CC47" s="96">
        <v>12220.8</v>
      </c>
      <c r="CD47" s="96">
        <v>14</v>
      </c>
      <c r="CE47" s="96">
        <v>21386.399999999998</v>
      </c>
      <c r="CF47" s="96">
        <v>21</v>
      </c>
      <c r="CG47" s="96">
        <v>32079.599999999999</v>
      </c>
      <c r="CH47" s="96">
        <v>16</v>
      </c>
      <c r="CI47" s="96">
        <v>24441.599999999999</v>
      </c>
      <c r="CJ47" s="96">
        <v>17</v>
      </c>
      <c r="CK47" s="96">
        <v>25969.199999999997</v>
      </c>
      <c r="CL47" s="96">
        <v>18</v>
      </c>
      <c r="CM47" s="96">
        <v>27496.799999999999</v>
      </c>
      <c r="CN47" s="96">
        <v>3</v>
      </c>
      <c r="CO47" s="96">
        <v>4582.7999999999993</v>
      </c>
      <c r="CP47" s="96">
        <v>4</v>
      </c>
      <c r="CQ47" s="96">
        <v>6110.4</v>
      </c>
      <c r="CR47" s="96">
        <v>5</v>
      </c>
      <c r="CS47" s="96">
        <v>7638</v>
      </c>
      <c r="CT47" s="96">
        <v>5</v>
      </c>
      <c r="CU47" s="96">
        <v>7638</v>
      </c>
    </row>
    <row r="48" spans="2:99">
      <c r="C48" s="95" t="s">
        <v>213</v>
      </c>
      <c r="D48" s="96">
        <v>3</v>
      </c>
      <c r="E48" s="96">
        <v>2602.8000000000002</v>
      </c>
      <c r="F48" s="96">
        <v>2</v>
      </c>
      <c r="G48" s="96">
        <v>1735.2</v>
      </c>
      <c r="H48" s="96">
        <v>3</v>
      </c>
      <c r="I48" s="96">
        <v>2602.8000000000002</v>
      </c>
      <c r="J48" s="96">
        <v>5</v>
      </c>
      <c r="K48" s="96">
        <v>4338</v>
      </c>
      <c r="L48" s="96">
        <v>4</v>
      </c>
      <c r="M48" s="96">
        <v>3470.4</v>
      </c>
      <c r="N48" s="96">
        <v>4</v>
      </c>
      <c r="O48" s="96">
        <v>3470.4</v>
      </c>
      <c r="P48" s="96">
        <v>5</v>
      </c>
      <c r="Q48" s="96">
        <v>4338</v>
      </c>
      <c r="R48" s="96">
        <v>4</v>
      </c>
      <c r="S48" s="96">
        <v>3470.4</v>
      </c>
      <c r="T48" s="96">
        <v>10</v>
      </c>
      <c r="U48" s="96">
        <v>8676</v>
      </c>
      <c r="V48" s="96">
        <v>6</v>
      </c>
      <c r="W48" s="96">
        <v>5205.6000000000004</v>
      </c>
      <c r="X48" s="96">
        <v>7</v>
      </c>
      <c r="Y48" s="96">
        <v>6073.2</v>
      </c>
      <c r="Z48" s="96">
        <v>10</v>
      </c>
      <c r="AA48" s="96">
        <v>8676</v>
      </c>
      <c r="AB48" s="96">
        <v>9</v>
      </c>
      <c r="AC48" s="96">
        <v>7808.4000000000005</v>
      </c>
      <c r="AD48" s="96">
        <v>13</v>
      </c>
      <c r="AE48" s="96">
        <v>11278.800000000001</v>
      </c>
      <c r="AF48" s="96">
        <v>12</v>
      </c>
      <c r="AG48" s="96">
        <v>10411.200000000001</v>
      </c>
      <c r="AH48" s="96">
        <v>8</v>
      </c>
      <c r="AI48" s="96">
        <v>6940.8</v>
      </c>
      <c r="AJ48" s="96">
        <v>18</v>
      </c>
      <c r="AK48" s="96">
        <v>15616.800000000001</v>
      </c>
      <c r="AL48" s="96">
        <v>19</v>
      </c>
      <c r="AM48" s="96">
        <v>16484.400000000001</v>
      </c>
      <c r="AN48" s="96">
        <v>24</v>
      </c>
      <c r="AO48" s="96">
        <v>20822.400000000001</v>
      </c>
      <c r="AP48" s="96">
        <v>14</v>
      </c>
      <c r="AQ48" s="96">
        <v>12146.4</v>
      </c>
      <c r="AR48" s="96">
        <v>6</v>
      </c>
      <c r="AS48" s="96">
        <v>5205.6000000000004</v>
      </c>
      <c r="AT48" s="96">
        <v>5</v>
      </c>
      <c r="AU48" s="96">
        <v>4338</v>
      </c>
      <c r="AV48" s="96">
        <v>3</v>
      </c>
      <c r="AW48" s="96">
        <v>2602.8000000000002</v>
      </c>
      <c r="AX48" s="96">
        <v>5</v>
      </c>
      <c r="AY48" s="96">
        <v>4338</v>
      </c>
      <c r="AZ48" s="96">
        <v>6</v>
      </c>
      <c r="BA48" s="96">
        <v>5205.6000000000004</v>
      </c>
      <c r="BB48" s="96">
        <v>3</v>
      </c>
      <c r="BC48" s="96">
        <v>2602.8000000000002</v>
      </c>
      <c r="BD48" s="96">
        <v>3</v>
      </c>
      <c r="BE48" s="96">
        <v>2602.8000000000002</v>
      </c>
      <c r="BF48" s="96">
        <v>3</v>
      </c>
      <c r="BG48" s="96">
        <v>2602.8000000000002</v>
      </c>
      <c r="BH48" s="96">
        <v>6</v>
      </c>
      <c r="BI48" s="96">
        <v>5205.6000000000004</v>
      </c>
      <c r="BJ48" s="96">
        <v>7</v>
      </c>
      <c r="BK48" s="96">
        <v>6073.2</v>
      </c>
      <c r="BL48" s="96">
        <v>4</v>
      </c>
      <c r="BM48" s="96">
        <v>3470.4</v>
      </c>
      <c r="BN48" s="96">
        <v>5</v>
      </c>
      <c r="BO48" s="96">
        <v>4338</v>
      </c>
      <c r="BP48" s="96">
        <v>10</v>
      </c>
      <c r="BQ48" s="96">
        <v>8676</v>
      </c>
      <c r="BR48" s="96">
        <v>11</v>
      </c>
      <c r="BS48" s="96">
        <v>9543.6</v>
      </c>
      <c r="BT48" s="96">
        <v>6</v>
      </c>
      <c r="BU48" s="96">
        <v>5205.6000000000004</v>
      </c>
      <c r="BV48" s="96">
        <v>8</v>
      </c>
      <c r="BW48" s="96">
        <v>6940.8</v>
      </c>
      <c r="BX48" s="96">
        <v>11</v>
      </c>
      <c r="BY48" s="96">
        <v>9543.6</v>
      </c>
      <c r="BZ48" s="96">
        <v>14</v>
      </c>
      <c r="CA48" s="96">
        <v>12146.4</v>
      </c>
      <c r="CB48" s="96">
        <v>9</v>
      </c>
      <c r="CC48" s="96">
        <v>7808.4000000000005</v>
      </c>
      <c r="CD48" s="96">
        <v>14</v>
      </c>
      <c r="CE48" s="96">
        <v>12146.4</v>
      </c>
      <c r="CF48" s="96">
        <v>23</v>
      </c>
      <c r="CG48" s="96">
        <v>19954.8</v>
      </c>
      <c r="CH48" s="96">
        <v>21</v>
      </c>
      <c r="CI48" s="96">
        <v>18219.600000000002</v>
      </c>
      <c r="CJ48" s="96">
        <v>19</v>
      </c>
      <c r="CK48" s="96">
        <v>16484.400000000001</v>
      </c>
      <c r="CL48" s="96">
        <v>21</v>
      </c>
      <c r="CM48" s="96">
        <v>18219.600000000002</v>
      </c>
      <c r="CN48" s="96">
        <v>3</v>
      </c>
      <c r="CO48" s="96">
        <v>2602.8000000000002</v>
      </c>
      <c r="CP48" s="96">
        <v>5</v>
      </c>
      <c r="CQ48" s="96">
        <v>4338</v>
      </c>
      <c r="CR48" s="96">
        <v>5</v>
      </c>
      <c r="CS48" s="96">
        <v>4338</v>
      </c>
      <c r="CT48" s="96">
        <v>6</v>
      </c>
      <c r="CU48" s="96">
        <v>5205.6000000000004</v>
      </c>
    </row>
    <row r="49" spans="2:99">
      <c r="B49" s="95" t="s">
        <v>129</v>
      </c>
      <c r="C49" s="95" t="s">
        <v>214</v>
      </c>
      <c r="D49" s="96">
        <v>3</v>
      </c>
      <c r="E49" s="96">
        <v>2955.6</v>
      </c>
      <c r="F49" s="96">
        <v>4</v>
      </c>
      <c r="G49" s="96">
        <v>3940.7999999999997</v>
      </c>
      <c r="H49" s="96">
        <v>4</v>
      </c>
      <c r="I49" s="96">
        <v>3940.7999999999997</v>
      </c>
      <c r="J49" s="96">
        <v>5</v>
      </c>
      <c r="K49" s="96">
        <v>4926</v>
      </c>
      <c r="L49" s="96">
        <v>19</v>
      </c>
      <c r="M49" s="96">
        <v>18718.8</v>
      </c>
      <c r="N49" s="96">
        <v>15</v>
      </c>
      <c r="O49" s="96">
        <v>14777.999999999998</v>
      </c>
      <c r="P49" s="96">
        <v>19</v>
      </c>
      <c r="Q49" s="96">
        <v>18718.8</v>
      </c>
      <c r="R49" s="96">
        <v>16</v>
      </c>
      <c r="S49" s="96">
        <v>15763.199999999999</v>
      </c>
      <c r="T49" s="96">
        <v>7</v>
      </c>
      <c r="U49" s="96">
        <v>6896.4</v>
      </c>
      <c r="V49" s="96">
        <v>10</v>
      </c>
      <c r="W49" s="96">
        <v>9852</v>
      </c>
      <c r="X49" s="96">
        <v>11</v>
      </c>
      <c r="Y49" s="96">
        <v>10837.199999999999</v>
      </c>
      <c r="Z49" s="96">
        <v>11</v>
      </c>
      <c r="AA49" s="96">
        <v>10837.199999999999</v>
      </c>
      <c r="AB49" s="96">
        <v>9</v>
      </c>
      <c r="AC49" s="96">
        <v>8866.7999999999993</v>
      </c>
      <c r="AD49" s="96">
        <v>9</v>
      </c>
      <c r="AE49" s="96">
        <v>8866.7999999999993</v>
      </c>
      <c r="AF49" s="96">
        <v>6</v>
      </c>
      <c r="AG49" s="96">
        <v>5911.2</v>
      </c>
      <c r="AH49" s="96">
        <v>5</v>
      </c>
      <c r="AI49" s="96">
        <v>4926</v>
      </c>
      <c r="AJ49" s="96">
        <v>6</v>
      </c>
      <c r="AK49" s="96">
        <v>5911.2</v>
      </c>
      <c r="AL49" s="96">
        <v>4</v>
      </c>
      <c r="AM49" s="96">
        <v>3940.7999999999997</v>
      </c>
      <c r="AN49" s="96">
        <v>6</v>
      </c>
      <c r="AO49" s="96">
        <v>5911.2</v>
      </c>
      <c r="AP49" s="96">
        <v>4</v>
      </c>
      <c r="AQ49" s="96">
        <v>3940.7999999999997</v>
      </c>
      <c r="AR49" s="96">
        <v>2</v>
      </c>
      <c r="AS49" s="96">
        <v>1970.3999999999999</v>
      </c>
      <c r="AT49" s="96">
        <v>4</v>
      </c>
      <c r="AU49" s="96">
        <v>3940.7999999999997</v>
      </c>
      <c r="AV49" s="96">
        <v>3</v>
      </c>
      <c r="AW49" s="96">
        <v>2955.6</v>
      </c>
      <c r="AX49" s="96">
        <v>2</v>
      </c>
      <c r="AY49" s="96">
        <v>1970.3999999999999</v>
      </c>
      <c r="AZ49" s="96">
        <v>4</v>
      </c>
      <c r="BA49" s="96">
        <v>3940.7999999999997</v>
      </c>
      <c r="BB49" s="96">
        <v>4</v>
      </c>
      <c r="BC49" s="96">
        <v>3940.7999999999997</v>
      </c>
      <c r="BD49" s="96">
        <v>4</v>
      </c>
      <c r="BE49" s="96">
        <v>3940.7999999999997</v>
      </c>
      <c r="BF49" s="96">
        <v>5</v>
      </c>
      <c r="BG49" s="96">
        <v>4926</v>
      </c>
      <c r="BH49" s="96">
        <v>15</v>
      </c>
      <c r="BI49" s="96">
        <v>14777.999999999998</v>
      </c>
      <c r="BJ49" s="96">
        <v>18</v>
      </c>
      <c r="BK49" s="96">
        <v>17733.599999999999</v>
      </c>
      <c r="BL49" s="96">
        <v>12</v>
      </c>
      <c r="BM49" s="96">
        <v>11822.4</v>
      </c>
      <c r="BN49" s="96">
        <v>15</v>
      </c>
      <c r="BO49" s="96">
        <v>14777.999999999998</v>
      </c>
      <c r="BP49" s="96">
        <v>9</v>
      </c>
      <c r="BQ49" s="96">
        <v>8866.7999999999993</v>
      </c>
      <c r="BR49" s="96">
        <v>7</v>
      </c>
      <c r="BS49" s="96">
        <v>6896.4</v>
      </c>
      <c r="BT49" s="96">
        <v>13</v>
      </c>
      <c r="BU49" s="96">
        <v>12807.599999999999</v>
      </c>
      <c r="BV49" s="96">
        <v>8</v>
      </c>
      <c r="BW49" s="96">
        <v>7881.5999999999995</v>
      </c>
      <c r="BX49" s="96">
        <v>5</v>
      </c>
      <c r="BY49" s="96">
        <v>4926</v>
      </c>
      <c r="BZ49" s="96">
        <v>5</v>
      </c>
      <c r="CA49" s="96">
        <v>4926</v>
      </c>
      <c r="CB49" s="96">
        <v>6</v>
      </c>
      <c r="CC49" s="96">
        <v>5911.2</v>
      </c>
      <c r="CD49" s="96">
        <v>7</v>
      </c>
      <c r="CE49" s="96">
        <v>6896.4</v>
      </c>
      <c r="CF49" s="96">
        <v>4</v>
      </c>
      <c r="CG49" s="96">
        <v>3940.7999999999997</v>
      </c>
      <c r="CH49" s="96">
        <v>4</v>
      </c>
      <c r="CI49" s="96">
        <v>3940.7999999999997</v>
      </c>
      <c r="CJ49" s="96">
        <v>3</v>
      </c>
      <c r="CK49" s="96">
        <v>2955.6</v>
      </c>
      <c r="CL49" s="96">
        <v>6</v>
      </c>
      <c r="CM49" s="96">
        <v>5911.2</v>
      </c>
      <c r="CN49" s="96">
        <v>3</v>
      </c>
      <c r="CO49" s="96">
        <v>2955.6</v>
      </c>
      <c r="CP49" s="96">
        <v>4</v>
      </c>
      <c r="CQ49" s="96">
        <v>3940.7999999999997</v>
      </c>
      <c r="CR49" s="96">
        <v>4</v>
      </c>
      <c r="CS49" s="96">
        <v>3940.7999999999997</v>
      </c>
      <c r="CT49" s="96">
        <v>2</v>
      </c>
      <c r="CU49" s="96">
        <v>1970.3999999999999</v>
      </c>
    </row>
    <row r="50" spans="2:99">
      <c r="C50" s="95" t="s">
        <v>215</v>
      </c>
      <c r="D50" s="96">
        <v>3</v>
      </c>
      <c r="E50" s="96">
        <v>846</v>
      </c>
      <c r="F50" s="96">
        <v>4</v>
      </c>
      <c r="G50" s="96">
        <v>1128</v>
      </c>
      <c r="H50" s="96">
        <v>4</v>
      </c>
      <c r="I50" s="96">
        <v>1128</v>
      </c>
      <c r="J50" s="96">
        <v>5</v>
      </c>
      <c r="K50" s="96">
        <v>1410</v>
      </c>
      <c r="L50" s="96">
        <v>21</v>
      </c>
      <c r="M50" s="96">
        <v>5922</v>
      </c>
      <c r="N50" s="96">
        <v>16</v>
      </c>
      <c r="O50" s="96">
        <v>4512</v>
      </c>
      <c r="P50" s="96">
        <v>22</v>
      </c>
      <c r="Q50" s="96">
        <v>6204</v>
      </c>
      <c r="R50" s="96">
        <v>19</v>
      </c>
      <c r="S50" s="96">
        <v>5358</v>
      </c>
      <c r="T50" s="96">
        <v>7</v>
      </c>
      <c r="U50" s="96">
        <v>1974</v>
      </c>
      <c r="V50" s="96">
        <v>10</v>
      </c>
      <c r="W50" s="96">
        <v>2820</v>
      </c>
      <c r="X50" s="96">
        <v>12</v>
      </c>
      <c r="Y50" s="96">
        <v>3384</v>
      </c>
      <c r="Z50" s="96">
        <v>11</v>
      </c>
      <c r="AA50" s="96">
        <v>3102</v>
      </c>
      <c r="AB50" s="96">
        <v>9</v>
      </c>
      <c r="AC50" s="96">
        <v>2538</v>
      </c>
      <c r="AD50" s="96">
        <v>9</v>
      </c>
      <c r="AE50" s="96">
        <v>2538</v>
      </c>
      <c r="AF50" s="96">
        <v>7</v>
      </c>
      <c r="AG50" s="96">
        <v>1974</v>
      </c>
      <c r="AH50" s="96">
        <v>5</v>
      </c>
      <c r="AI50" s="96">
        <v>1410</v>
      </c>
      <c r="AJ50" s="96">
        <v>6</v>
      </c>
      <c r="AK50" s="96">
        <v>1692</v>
      </c>
      <c r="AL50" s="96">
        <v>4</v>
      </c>
      <c r="AM50" s="96">
        <v>1128</v>
      </c>
      <c r="AN50" s="96">
        <v>5</v>
      </c>
      <c r="AO50" s="96">
        <v>1410</v>
      </c>
      <c r="AP50" s="96">
        <v>4</v>
      </c>
      <c r="AQ50" s="96">
        <v>1128</v>
      </c>
      <c r="AR50" s="96">
        <v>2</v>
      </c>
      <c r="AS50" s="96">
        <v>564</v>
      </c>
      <c r="AT50" s="96">
        <v>4</v>
      </c>
      <c r="AU50" s="96">
        <v>1128</v>
      </c>
      <c r="AV50" s="96">
        <v>3</v>
      </c>
      <c r="AW50" s="96">
        <v>846</v>
      </c>
      <c r="AX50" s="96">
        <v>2</v>
      </c>
      <c r="AY50" s="96">
        <v>564</v>
      </c>
      <c r="AZ50" s="96">
        <v>4</v>
      </c>
      <c r="BA50" s="96">
        <v>1128</v>
      </c>
      <c r="BB50" s="96">
        <v>3</v>
      </c>
      <c r="BC50" s="96">
        <v>846</v>
      </c>
      <c r="BD50" s="96">
        <v>5</v>
      </c>
      <c r="BE50" s="96">
        <v>1410</v>
      </c>
      <c r="BF50" s="96">
        <v>5</v>
      </c>
      <c r="BG50" s="96">
        <v>1410</v>
      </c>
      <c r="BH50" s="96">
        <v>17</v>
      </c>
      <c r="BI50" s="96">
        <v>4794</v>
      </c>
      <c r="BJ50" s="96">
        <v>20</v>
      </c>
      <c r="BK50" s="96">
        <v>5640</v>
      </c>
      <c r="BL50" s="96">
        <v>14</v>
      </c>
      <c r="BM50" s="96">
        <v>3948</v>
      </c>
      <c r="BN50" s="96">
        <v>17</v>
      </c>
      <c r="BO50" s="96">
        <v>4794</v>
      </c>
      <c r="BP50" s="96">
        <v>9</v>
      </c>
      <c r="BQ50" s="96">
        <v>2538</v>
      </c>
      <c r="BR50" s="96">
        <v>7</v>
      </c>
      <c r="BS50" s="96">
        <v>1974</v>
      </c>
      <c r="BT50" s="96">
        <v>14</v>
      </c>
      <c r="BU50" s="96">
        <v>3948</v>
      </c>
      <c r="BV50" s="96">
        <v>7</v>
      </c>
      <c r="BW50" s="96">
        <v>1974</v>
      </c>
      <c r="BX50" s="96">
        <v>5</v>
      </c>
      <c r="BY50" s="96">
        <v>1410</v>
      </c>
      <c r="BZ50" s="96">
        <v>5</v>
      </c>
      <c r="CA50" s="96">
        <v>1410</v>
      </c>
      <c r="CB50" s="96">
        <v>6</v>
      </c>
      <c r="CC50" s="96">
        <v>1692</v>
      </c>
      <c r="CD50" s="96">
        <v>8</v>
      </c>
      <c r="CE50" s="96">
        <v>2256</v>
      </c>
      <c r="CF50" s="96">
        <v>4</v>
      </c>
      <c r="CG50" s="96">
        <v>1128</v>
      </c>
      <c r="CH50" s="96">
        <v>5</v>
      </c>
      <c r="CI50" s="96">
        <v>1410</v>
      </c>
      <c r="CJ50" s="96">
        <v>4</v>
      </c>
      <c r="CK50" s="96">
        <v>1128</v>
      </c>
      <c r="CL50" s="96">
        <v>6</v>
      </c>
      <c r="CM50" s="96">
        <v>1692</v>
      </c>
      <c r="CN50" s="96">
        <v>4</v>
      </c>
      <c r="CO50" s="96">
        <v>1128</v>
      </c>
      <c r="CP50" s="96">
        <v>4</v>
      </c>
      <c r="CQ50" s="96">
        <v>1128</v>
      </c>
      <c r="CR50" s="96">
        <v>4</v>
      </c>
      <c r="CS50" s="96">
        <v>1128</v>
      </c>
      <c r="CT50" s="96">
        <v>3</v>
      </c>
      <c r="CU50" s="96">
        <v>846</v>
      </c>
    </row>
    <row r="51" spans="2:99">
      <c r="C51" s="95" t="s">
        <v>216</v>
      </c>
      <c r="D51" s="96">
        <v>3</v>
      </c>
      <c r="E51" s="96">
        <v>2563.1999999999998</v>
      </c>
      <c r="F51" s="96">
        <v>4</v>
      </c>
      <c r="G51" s="96">
        <v>3417.6</v>
      </c>
      <c r="H51" s="96">
        <v>4</v>
      </c>
      <c r="I51" s="96">
        <v>3417.6</v>
      </c>
      <c r="J51" s="96">
        <v>5</v>
      </c>
      <c r="K51" s="96">
        <v>4272</v>
      </c>
      <c r="L51" s="96">
        <v>18</v>
      </c>
      <c r="M51" s="96">
        <v>15379.199999999999</v>
      </c>
      <c r="N51" s="96">
        <v>15</v>
      </c>
      <c r="O51" s="96">
        <v>12816</v>
      </c>
      <c r="P51" s="96">
        <v>23</v>
      </c>
      <c r="Q51" s="96">
        <v>19651.2</v>
      </c>
      <c r="R51" s="96">
        <v>18</v>
      </c>
      <c r="S51" s="96">
        <v>15379.199999999999</v>
      </c>
      <c r="T51" s="96">
        <v>7</v>
      </c>
      <c r="U51" s="96">
        <v>5980.8</v>
      </c>
      <c r="V51" s="96">
        <v>10</v>
      </c>
      <c r="W51" s="96">
        <v>8544</v>
      </c>
      <c r="X51" s="96">
        <v>11</v>
      </c>
      <c r="Y51" s="96">
        <v>9398.4</v>
      </c>
      <c r="Z51" s="96">
        <v>10</v>
      </c>
      <c r="AA51" s="96">
        <v>8544</v>
      </c>
      <c r="AB51" s="96">
        <v>7</v>
      </c>
      <c r="AC51" s="96">
        <v>5980.8</v>
      </c>
      <c r="AD51" s="96">
        <v>8</v>
      </c>
      <c r="AE51" s="96">
        <v>6835.2</v>
      </c>
      <c r="AF51" s="96">
        <v>6</v>
      </c>
      <c r="AG51" s="96">
        <v>5126.3999999999996</v>
      </c>
      <c r="AH51" s="96">
        <v>4</v>
      </c>
      <c r="AI51" s="96">
        <v>3417.6</v>
      </c>
      <c r="AJ51" s="96">
        <v>6</v>
      </c>
      <c r="AK51" s="96">
        <v>5126.3999999999996</v>
      </c>
      <c r="AL51" s="96">
        <v>4</v>
      </c>
      <c r="AM51" s="96">
        <v>3417.6</v>
      </c>
      <c r="AN51" s="96">
        <v>5</v>
      </c>
      <c r="AO51" s="96">
        <v>4272</v>
      </c>
      <c r="AP51" s="96">
        <v>4</v>
      </c>
      <c r="AQ51" s="96">
        <v>3417.6</v>
      </c>
      <c r="AR51" s="96">
        <v>2</v>
      </c>
      <c r="AS51" s="96">
        <v>1708.8</v>
      </c>
      <c r="AT51" s="96">
        <v>3</v>
      </c>
      <c r="AU51" s="96">
        <v>2563.1999999999998</v>
      </c>
      <c r="AV51" s="96">
        <v>4</v>
      </c>
      <c r="AW51" s="96">
        <v>3417.6</v>
      </c>
      <c r="AX51" s="96">
        <v>2</v>
      </c>
      <c r="AY51" s="96">
        <v>1708.8</v>
      </c>
      <c r="AZ51" s="96">
        <v>4</v>
      </c>
      <c r="BA51" s="96">
        <v>3417.6</v>
      </c>
      <c r="BB51" s="96">
        <v>3</v>
      </c>
      <c r="BC51" s="96">
        <v>2563.1999999999998</v>
      </c>
      <c r="BD51" s="96">
        <v>4</v>
      </c>
      <c r="BE51" s="96">
        <v>3417.6</v>
      </c>
      <c r="BF51" s="96">
        <v>5</v>
      </c>
      <c r="BG51" s="96">
        <v>4272</v>
      </c>
      <c r="BH51" s="96">
        <v>15</v>
      </c>
      <c r="BI51" s="96">
        <v>12816</v>
      </c>
      <c r="BJ51" s="96">
        <v>20</v>
      </c>
      <c r="BK51" s="96">
        <v>17088</v>
      </c>
      <c r="BL51" s="96">
        <v>13</v>
      </c>
      <c r="BM51" s="96">
        <v>11107.199999999999</v>
      </c>
      <c r="BN51" s="96">
        <v>14</v>
      </c>
      <c r="BO51" s="96">
        <v>11961.6</v>
      </c>
      <c r="BP51" s="96">
        <v>10</v>
      </c>
      <c r="BQ51" s="96">
        <v>8544</v>
      </c>
      <c r="BR51" s="96">
        <v>7</v>
      </c>
      <c r="BS51" s="96">
        <v>5980.8</v>
      </c>
      <c r="BT51" s="96">
        <v>13</v>
      </c>
      <c r="BU51" s="96">
        <v>11107.199999999999</v>
      </c>
      <c r="BV51" s="96">
        <v>7</v>
      </c>
      <c r="BW51" s="96">
        <v>5980.8</v>
      </c>
      <c r="BX51" s="96">
        <v>5</v>
      </c>
      <c r="BY51" s="96">
        <v>4272</v>
      </c>
      <c r="BZ51" s="96">
        <v>5</v>
      </c>
      <c r="CA51" s="96">
        <v>4272</v>
      </c>
      <c r="CB51" s="96">
        <v>6</v>
      </c>
      <c r="CC51" s="96">
        <v>5126.3999999999996</v>
      </c>
      <c r="CD51" s="96">
        <v>9</v>
      </c>
      <c r="CE51" s="96">
        <v>7689.5999999999995</v>
      </c>
      <c r="CF51" s="96">
        <v>4</v>
      </c>
      <c r="CG51" s="96">
        <v>3417.6</v>
      </c>
      <c r="CH51" s="96">
        <v>4</v>
      </c>
      <c r="CI51" s="96">
        <v>3417.6</v>
      </c>
      <c r="CJ51" s="96">
        <v>3</v>
      </c>
      <c r="CK51" s="96">
        <v>2563.1999999999998</v>
      </c>
      <c r="CL51" s="96">
        <v>6</v>
      </c>
      <c r="CM51" s="96">
        <v>5126.3999999999996</v>
      </c>
      <c r="CN51" s="96">
        <v>4</v>
      </c>
      <c r="CO51" s="96">
        <v>3417.6</v>
      </c>
      <c r="CP51" s="96">
        <v>4</v>
      </c>
      <c r="CQ51" s="96">
        <v>3417.6</v>
      </c>
      <c r="CR51" s="96">
        <v>4</v>
      </c>
      <c r="CS51" s="96">
        <v>3417.6</v>
      </c>
      <c r="CT51" s="96">
        <v>3</v>
      </c>
      <c r="CU51" s="96">
        <v>2563.1999999999998</v>
      </c>
    </row>
    <row r="52" spans="2:99">
      <c r="C52" s="95" t="s">
        <v>217</v>
      </c>
      <c r="D52" s="96">
        <v>3</v>
      </c>
      <c r="E52" s="96">
        <v>1620</v>
      </c>
      <c r="F52" s="96">
        <v>4</v>
      </c>
      <c r="G52" s="96">
        <v>2160</v>
      </c>
      <c r="H52" s="96">
        <v>4</v>
      </c>
      <c r="I52" s="96">
        <v>2160</v>
      </c>
      <c r="J52" s="96">
        <v>5</v>
      </c>
      <c r="K52" s="96">
        <v>2700</v>
      </c>
      <c r="L52" s="96">
        <v>19</v>
      </c>
      <c r="M52" s="96">
        <v>10260</v>
      </c>
      <c r="N52" s="96">
        <v>16</v>
      </c>
      <c r="O52" s="96">
        <v>8640</v>
      </c>
      <c r="P52" s="96">
        <v>22</v>
      </c>
      <c r="Q52" s="96">
        <v>11880</v>
      </c>
      <c r="R52" s="96">
        <v>19</v>
      </c>
      <c r="S52" s="96">
        <v>10260</v>
      </c>
      <c r="T52" s="96">
        <v>8</v>
      </c>
      <c r="U52" s="96">
        <v>4320</v>
      </c>
      <c r="V52" s="96">
        <v>9</v>
      </c>
      <c r="W52" s="96">
        <v>4860</v>
      </c>
      <c r="X52" s="96">
        <v>13</v>
      </c>
      <c r="Y52" s="96">
        <v>7020</v>
      </c>
      <c r="Z52" s="96">
        <v>11</v>
      </c>
      <c r="AA52" s="96">
        <v>5940</v>
      </c>
      <c r="AB52" s="96">
        <v>8</v>
      </c>
      <c r="AC52" s="96">
        <v>4320</v>
      </c>
      <c r="AD52" s="96">
        <v>8</v>
      </c>
      <c r="AE52" s="96">
        <v>4320</v>
      </c>
      <c r="AF52" s="96">
        <v>7</v>
      </c>
      <c r="AG52" s="96">
        <v>3780</v>
      </c>
      <c r="AH52" s="96">
        <v>5</v>
      </c>
      <c r="AI52" s="96">
        <v>2700</v>
      </c>
      <c r="AJ52" s="96">
        <v>6</v>
      </c>
      <c r="AK52" s="96">
        <v>3240</v>
      </c>
      <c r="AL52" s="96">
        <v>3</v>
      </c>
      <c r="AM52" s="96">
        <v>1620</v>
      </c>
      <c r="AN52" s="96">
        <v>6</v>
      </c>
      <c r="AO52" s="96">
        <v>3240</v>
      </c>
      <c r="AP52" s="96">
        <v>4</v>
      </c>
      <c r="AQ52" s="96">
        <v>2160</v>
      </c>
      <c r="AR52" s="96">
        <v>3</v>
      </c>
      <c r="AS52" s="96">
        <v>1620</v>
      </c>
      <c r="AT52" s="96">
        <v>4</v>
      </c>
      <c r="AU52" s="96">
        <v>2160</v>
      </c>
      <c r="AV52" s="96">
        <v>3</v>
      </c>
      <c r="AW52" s="96">
        <v>1620</v>
      </c>
      <c r="AX52" s="96">
        <v>2</v>
      </c>
      <c r="AY52" s="96">
        <v>1080</v>
      </c>
      <c r="AZ52" s="96">
        <v>4</v>
      </c>
      <c r="BA52" s="96">
        <v>2160</v>
      </c>
      <c r="BB52" s="96">
        <v>3</v>
      </c>
      <c r="BC52" s="96">
        <v>1620</v>
      </c>
      <c r="BD52" s="96">
        <v>5</v>
      </c>
      <c r="BE52" s="96">
        <v>2700</v>
      </c>
      <c r="BF52" s="96">
        <v>5</v>
      </c>
      <c r="BG52" s="96">
        <v>2700</v>
      </c>
      <c r="BH52" s="96">
        <v>16</v>
      </c>
      <c r="BI52" s="96">
        <v>8640</v>
      </c>
      <c r="BJ52" s="96">
        <v>20</v>
      </c>
      <c r="BK52" s="96">
        <v>10800</v>
      </c>
      <c r="BL52" s="96">
        <v>14</v>
      </c>
      <c r="BM52" s="96">
        <v>7560</v>
      </c>
      <c r="BN52" s="96">
        <v>16</v>
      </c>
      <c r="BO52" s="96">
        <v>8640</v>
      </c>
      <c r="BP52" s="96">
        <v>10</v>
      </c>
      <c r="BQ52" s="96">
        <v>5400</v>
      </c>
      <c r="BR52" s="96">
        <v>8</v>
      </c>
      <c r="BS52" s="96">
        <v>4320</v>
      </c>
      <c r="BT52" s="96">
        <v>12</v>
      </c>
      <c r="BU52" s="96">
        <v>6480</v>
      </c>
      <c r="BV52" s="96">
        <v>7</v>
      </c>
      <c r="BW52" s="96">
        <v>3780</v>
      </c>
      <c r="BX52" s="96">
        <v>5</v>
      </c>
      <c r="BY52" s="96">
        <v>2700</v>
      </c>
      <c r="BZ52" s="96">
        <v>5</v>
      </c>
      <c r="CA52" s="96">
        <v>2700</v>
      </c>
      <c r="CB52" s="96">
        <v>6</v>
      </c>
      <c r="CC52" s="96">
        <v>3240</v>
      </c>
      <c r="CD52" s="96">
        <v>8</v>
      </c>
      <c r="CE52" s="96">
        <v>4320</v>
      </c>
      <c r="CF52" s="96">
        <v>4</v>
      </c>
      <c r="CG52" s="96">
        <v>2160</v>
      </c>
      <c r="CH52" s="96">
        <v>4</v>
      </c>
      <c r="CI52" s="96">
        <v>2160</v>
      </c>
      <c r="CJ52" s="96">
        <v>3</v>
      </c>
      <c r="CK52" s="96">
        <v>1620</v>
      </c>
      <c r="CL52" s="96">
        <v>6</v>
      </c>
      <c r="CM52" s="96">
        <v>3240</v>
      </c>
      <c r="CN52" s="96">
        <v>4</v>
      </c>
      <c r="CO52" s="96">
        <v>2160</v>
      </c>
      <c r="CP52" s="96">
        <v>4</v>
      </c>
      <c r="CQ52" s="96">
        <v>2160</v>
      </c>
      <c r="CR52" s="96">
        <v>4</v>
      </c>
      <c r="CS52" s="96">
        <v>2160</v>
      </c>
      <c r="CT52" s="96">
        <v>2</v>
      </c>
      <c r="CU52" s="96">
        <v>1080</v>
      </c>
    </row>
    <row r="53" spans="2:99">
      <c r="C53" s="95" t="s">
        <v>218</v>
      </c>
      <c r="D53" s="96">
        <v>3</v>
      </c>
      <c r="E53" s="96">
        <v>1220.4000000000001</v>
      </c>
      <c r="F53" s="96">
        <v>4</v>
      </c>
      <c r="G53" s="96">
        <v>1627.2</v>
      </c>
      <c r="H53" s="96">
        <v>4</v>
      </c>
      <c r="I53" s="96">
        <v>1627.2</v>
      </c>
      <c r="J53" s="96">
        <v>5</v>
      </c>
      <c r="K53" s="96">
        <v>2034</v>
      </c>
      <c r="L53" s="96">
        <v>17</v>
      </c>
      <c r="M53" s="96">
        <v>6915.6</v>
      </c>
      <c r="N53" s="96">
        <v>16</v>
      </c>
      <c r="O53" s="96">
        <v>6508.8</v>
      </c>
      <c r="P53" s="96">
        <v>21</v>
      </c>
      <c r="Q53" s="96">
        <v>8542.8000000000011</v>
      </c>
      <c r="R53" s="96">
        <v>20</v>
      </c>
      <c r="S53" s="96">
        <v>8136</v>
      </c>
      <c r="T53" s="96">
        <v>7</v>
      </c>
      <c r="U53" s="96">
        <v>2847.6</v>
      </c>
      <c r="V53" s="96">
        <v>10</v>
      </c>
      <c r="W53" s="96">
        <v>4068</v>
      </c>
      <c r="X53" s="96">
        <v>13</v>
      </c>
      <c r="Y53" s="96">
        <v>5288.4000000000005</v>
      </c>
      <c r="Z53" s="96">
        <v>11</v>
      </c>
      <c r="AA53" s="96">
        <v>4474.8</v>
      </c>
      <c r="AB53" s="96">
        <v>9</v>
      </c>
      <c r="AC53" s="96">
        <v>3661.2000000000003</v>
      </c>
      <c r="AD53" s="96">
        <v>8</v>
      </c>
      <c r="AE53" s="96">
        <v>3254.4</v>
      </c>
      <c r="AF53" s="96">
        <v>7</v>
      </c>
      <c r="AG53" s="96">
        <v>2847.6</v>
      </c>
      <c r="AH53" s="96">
        <v>5</v>
      </c>
      <c r="AI53" s="96">
        <v>2034</v>
      </c>
      <c r="AJ53" s="96">
        <v>6</v>
      </c>
      <c r="AK53" s="96">
        <v>2440.8000000000002</v>
      </c>
      <c r="AL53" s="96">
        <v>3</v>
      </c>
      <c r="AM53" s="96">
        <v>1220.4000000000001</v>
      </c>
      <c r="AN53" s="96">
        <v>6</v>
      </c>
      <c r="AO53" s="96">
        <v>2440.8000000000002</v>
      </c>
      <c r="AP53" s="96">
        <v>4</v>
      </c>
      <c r="AQ53" s="96">
        <v>1627.2</v>
      </c>
      <c r="AR53" s="96">
        <v>3</v>
      </c>
      <c r="AS53" s="96">
        <v>1220.4000000000001</v>
      </c>
      <c r="AT53" s="96">
        <v>4</v>
      </c>
      <c r="AU53" s="96">
        <v>1627.2</v>
      </c>
      <c r="AV53" s="96">
        <v>3</v>
      </c>
      <c r="AW53" s="96">
        <v>1220.4000000000001</v>
      </c>
      <c r="AX53" s="96">
        <v>2</v>
      </c>
      <c r="AY53" s="96">
        <v>813.6</v>
      </c>
      <c r="AZ53" s="96">
        <v>4</v>
      </c>
      <c r="BA53" s="96">
        <v>1627.2</v>
      </c>
      <c r="BB53" s="96">
        <v>4</v>
      </c>
      <c r="BC53" s="96">
        <v>1627.2</v>
      </c>
      <c r="BD53" s="96">
        <v>4</v>
      </c>
      <c r="BE53" s="96">
        <v>1627.2</v>
      </c>
      <c r="BF53" s="96">
        <v>4</v>
      </c>
      <c r="BG53" s="96">
        <v>1627.2</v>
      </c>
      <c r="BH53" s="96">
        <v>18</v>
      </c>
      <c r="BI53" s="96">
        <v>7322.4000000000005</v>
      </c>
      <c r="BJ53" s="96">
        <v>21</v>
      </c>
      <c r="BK53" s="96">
        <v>8542.8000000000011</v>
      </c>
      <c r="BL53" s="96">
        <v>14</v>
      </c>
      <c r="BM53" s="96">
        <v>5695.2</v>
      </c>
      <c r="BN53" s="96">
        <v>16</v>
      </c>
      <c r="BO53" s="96">
        <v>6508.8</v>
      </c>
      <c r="BP53" s="96">
        <v>9</v>
      </c>
      <c r="BQ53" s="96">
        <v>3661.2000000000003</v>
      </c>
      <c r="BR53" s="96">
        <v>7</v>
      </c>
      <c r="BS53" s="96">
        <v>2847.6</v>
      </c>
      <c r="BT53" s="96">
        <v>12</v>
      </c>
      <c r="BU53" s="96">
        <v>4881.6000000000004</v>
      </c>
      <c r="BV53" s="96">
        <v>8</v>
      </c>
      <c r="BW53" s="96">
        <v>3254.4</v>
      </c>
      <c r="BX53" s="96">
        <v>5</v>
      </c>
      <c r="BY53" s="96">
        <v>2034</v>
      </c>
      <c r="BZ53" s="96">
        <v>5</v>
      </c>
      <c r="CA53" s="96">
        <v>2034</v>
      </c>
      <c r="CB53" s="96">
        <v>6</v>
      </c>
      <c r="CC53" s="96">
        <v>2440.8000000000002</v>
      </c>
      <c r="CD53" s="96">
        <v>9</v>
      </c>
      <c r="CE53" s="96">
        <v>3661.2000000000003</v>
      </c>
      <c r="CF53" s="96">
        <v>4</v>
      </c>
      <c r="CG53" s="96">
        <v>1627.2</v>
      </c>
      <c r="CH53" s="96">
        <v>4</v>
      </c>
      <c r="CI53" s="96">
        <v>1627.2</v>
      </c>
      <c r="CJ53" s="96">
        <v>3</v>
      </c>
      <c r="CK53" s="96">
        <v>1220.4000000000001</v>
      </c>
      <c r="CL53" s="96">
        <v>6</v>
      </c>
      <c r="CM53" s="96">
        <v>2440.8000000000002</v>
      </c>
      <c r="CN53" s="96">
        <v>4</v>
      </c>
      <c r="CO53" s="96">
        <v>1627.2</v>
      </c>
      <c r="CP53" s="96">
        <v>4</v>
      </c>
      <c r="CQ53" s="96">
        <v>1627.2</v>
      </c>
      <c r="CR53" s="96">
        <v>4</v>
      </c>
      <c r="CS53" s="96">
        <v>1627.2</v>
      </c>
      <c r="CT53" s="96">
        <v>3</v>
      </c>
      <c r="CU53" s="96">
        <v>1220.4000000000001</v>
      </c>
    </row>
    <row r="54" spans="2:99">
      <c r="C54" s="95" t="s">
        <v>219</v>
      </c>
      <c r="D54" s="96">
        <v>3</v>
      </c>
      <c r="E54" s="96">
        <v>1004.4000000000001</v>
      </c>
      <c r="F54" s="96">
        <v>4</v>
      </c>
      <c r="G54" s="96">
        <v>1339.2</v>
      </c>
      <c r="H54" s="96">
        <v>4</v>
      </c>
      <c r="I54" s="96">
        <v>1339.2</v>
      </c>
      <c r="J54" s="96">
        <v>5</v>
      </c>
      <c r="K54" s="96">
        <v>1674</v>
      </c>
      <c r="L54" s="96">
        <v>18</v>
      </c>
      <c r="M54" s="96">
        <v>6026.4000000000005</v>
      </c>
      <c r="N54" s="96">
        <v>15</v>
      </c>
      <c r="O54" s="96">
        <v>5022</v>
      </c>
      <c r="P54" s="96">
        <v>22</v>
      </c>
      <c r="Q54" s="96">
        <v>7365.6</v>
      </c>
      <c r="R54" s="96">
        <v>18</v>
      </c>
      <c r="S54" s="96">
        <v>6026.4000000000005</v>
      </c>
      <c r="T54" s="96">
        <v>7</v>
      </c>
      <c r="U54" s="96">
        <v>2343.6</v>
      </c>
      <c r="V54" s="96">
        <v>10</v>
      </c>
      <c r="W54" s="96">
        <v>3348</v>
      </c>
      <c r="X54" s="96">
        <v>13</v>
      </c>
      <c r="Y54" s="96">
        <v>4352.4000000000005</v>
      </c>
      <c r="Z54" s="96">
        <v>11</v>
      </c>
      <c r="AA54" s="96">
        <v>3682.8</v>
      </c>
      <c r="AB54" s="96">
        <v>9</v>
      </c>
      <c r="AC54" s="96">
        <v>3013.2000000000003</v>
      </c>
      <c r="AD54" s="96">
        <v>9</v>
      </c>
      <c r="AE54" s="96">
        <v>3013.2000000000003</v>
      </c>
      <c r="AF54" s="96">
        <v>7</v>
      </c>
      <c r="AG54" s="96">
        <v>2343.6</v>
      </c>
      <c r="AH54" s="96">
        <v>5</v>
      </c>
      <c r="AI54" s="96">
        <v>1674</v>
      </c>
      <c r="AJ54" s="96">
        <v>6</v>
      </c>
      <c r="AK54" s="96">
        <v>2008.8000000000002</v>
      </c>
      <c r="AL54" s="96">
        <v>3</v>
      </c>
      <c r="AM54" s="96">
        <v>1004.4000000000001</v>
      </c>
      <c r="AN54" s="96">
        <v>6</v>
      </c>
      <c r="AO54" s="96">
        <v>2008.8000000000002</v>
      </c>
      <c r="AP54" s="96">
        <v>4</v>
      </c>
      <c r="AQ54" s="96">
        <v>1339.2</v>
      </c>
      <c r="AR54" s="96">
        <v>2</v>
      </c>
      <c r="AS54" s="96">
        <v>669.6</v>
      </c>
      <c r="AT54" s="96">
        <v>3</v>
      </c>
      <c r="AU54" s="96">
        <v>1004.4000000000001</v>
      </c>
      <c r="AV54" s="96">
        <v>4</v>
      </c>
      <c r="AW54" s="96">
        <v>1339.2</v>
      </c>
      <c r="AX54" s="96">
        <v>2</v>
      </c>
      <c r="AY54" s="96">
        <v>669.6</v>
      </c>
      <c r="AZ54" s="96">
        <v>4</v>
      </c>
      <c r="BA54" s="96">
        <v>1339.2</v>
      </c>
      <c r="BB54" s="96">
        <v>4</v>
      </c>
      <c r="BC54" s="96">
        <v>1339.2</v>
      </c>
      <c r="BD54" s="96">
        <v>4</v>
      </c>
      <c r="BE54" s="96">
        <v>1339.2</v>
      </c>
      <c r="BF54" s="96">
        <v>5</v>
      </c>
      <c r="BG54" s="96">
        <v>1674</v>
      </c>
      <c r="BH54" s="96">
        <v>17</v>
      </c>
      <c r="BI54" s="96">
        <v>5691.6</v>
      </c>
      <c r="BJ54" s="96">
        <v>22</v>
      </c>
      <c r="BK54" s="96">
        <v>7365.6</v>
      </c>
      <c r="BL54" s="96">
        <v>13</v>
      </c>
      <c r="BM54" s="96">
        <v>4352.4000000000005</v>
      </c>
      <c r="BN54" s="96">
        <v>15</v>
      </c>
      <c r="BO54" s="96">
        <v>5022</v>
      </c>
      <c r="BP54" s="96">
        <v>9</v>
      </c>
      <c r="BQ54" s="96">
        <v>3013.2000000000003</v>
      </c>
      <c r="BR54" s="96">
        <v>8</v>
      </c>
      <c r="BS54" s="96">
        <v>2678.4</v>
      </c>
      <c r="BT54" s="96">
        <v>12</v>
      </c>
      <c r="BU54" s="96">
        <v>4017.6000000000004</v>
      </c>
      <c r="BV54" s="96">
        <v>8</v>
      </c>
      <c r="BW54" s="96">
        <v>2678.4</v>
      </c>
      <c r="BX54" s="96">
        <v>5</v>
      </c>
      <c r="BY54" s="96">
        <v>1674</v>
      </c>
      <c r="BZ54" s="96">
        <v>5</v>
      </c>
      <c r="CA54" s="96">
        <v>1674</v>
      </c>
      <c r="CB54" s="96">
        <v>6</v>
      </c>
      <c r="CC54" s="96">
        <v>2008.8000000000002</v>
      </c>
      <c r="CD54" s="96">
        <v>7</v>
      </c>
      <c r="CE54" s="96">
        <v>2343.6</v>
      </c>
      <c r="CF54" s="96">
        <v>4</v>
      </c>
      <c r="CG54" s="96">
        <v>1339.2</v>
      </c>
      <c r="CH54" s="96">
        <v>4</v>
      </c>
      <c r="CI54" s="96">
        <v>1339.2</v>
      </c>
      <c r="CJ54" s="96">
        <v>3</v>
      </c>
      <c r="CK54" s="96">
        <v>1004.4000000000001</v>
      </c>
      <c r="CL54" s="96">
        <v>7</v>
      </c>
      <c r="CM54" s="96">
        <v>2343.6</v>
      </c>
      <c r="CN54" s="96">
        <v>4</v>
      </c>
      <c r="CO54" s="96">
        <v>1339.2</v>
      </c>
      <c r="CP54" s="96">
        <v>4</v>
      </c>
      <c r="CQ54" s="96">
        <v>1339.2</v>
      </c>
      <c r="CR54" s="96">
        <v>5</v>
      </c>
      <c r="CS54" s="96">
        <v>1674</v>
      </c>
      <c r="CT54" s="96">
        <v>3</v>
      </c>
      <c r="CU54" s="96">
        <v>1004.4000000000001</v>
      </c>
    </row>
    <row r="55" spans="2:99">
      <c r="C55" s="95" t="s">
        <v>220</v>
      </c>
      <c r="D55" s="96">
        <v>3</v>
      </c>
      <c r="E55" s="96">
        <v>1990.8000000000002</v>
      </c>
      <c r="F55" s="96">
        <v>4</v>
      </c>
      <c r="G55" s="96">
        <v>2654.4</v>
      </c>
      <c r="H55" s="96">
        <v>4</v>
      </c>
      <c r="I55" s="96">
        <v>2654.4</v>
      </c>
      <c r="J55" s="96">
        <v>5</v>
      </c>
      <c r="K55" s="96">
        <v>3318</v>
      </c>
      <c r="L55" s="96">
        <v>17</v>
      </c>
      <c r="M55" s="96">
        <v>11281.2</v>
      </c>
      <c r="N55" s="96">
        <v>17</v>
      </c>
      <c r="O55" s="96">
        <v>11281.2</v>
      </c>
      <c r="P55" s="96">
        <v>23</v>
      </c>
      <c r="Q55" s="96">
        <v>15262.800000000001</v>
      </c>
      <c r="R55" s="96">
        <v>17</v>
      </c>
      <c r="S55" s="96">
        <v>11281.2</v>
      </c>
      <c r="T55" s="96">
        <v>8</v>
      </c>
      <c r="U55" s="96">
        <v>5308.8</v>
      </c>
      <c r="V55" s="96">
        <v>10</v>
      </c>
      <c r="W55" s="96">
        <v>6636</v>
      </c>
      <c r="X55" s="96">
        <v>11</v>
      </c>
      <c r="Y55" s="96">
        <v>7299.6</v>
      </c>
      <c r="Z55" s="96">
        <v>10</v>
      </c>
      <c r="AA55" s="96">
        <v>6636</v>
      </c>
      <c r="AB55" s="96">
        <v>8</v>
      </c>
      <c r="AC55" s="96">
        <v>5308.8</v>
      </c>
      <c r="AD55" s="96">
        <v>8</v>
      </c>
      <c r="AE55" s="96">
        <v>5308.8</v>
      </c>
      <c r="AF55" s="96">
        <v>6</v>
      </c>
      <c r="AG55" s="96">
        <v>3981.6000000000004</v>
      </c>
      <c r="AH55" s="96">
        <v>5</v>
      </c>
      <c r="AI55" s="96">
        <v>3318</v>
      </c>
      <c r="AJ55" s="96">
        <v>6</v>
      </c>
      <c r="AK55" s="96">
        <v>3981.6000000000004</v>
      </c>
      <c r="AL55" s="96">
        <v>3</v>
      </c>
      <c r="AM55" s="96">
        <v>1990.8000000000002</v>
      </c>
      <c r="AN55" s="96">
        <v>5</v>
      </c>
      <c r="AO55" s="96">
        <v>3318</v>
      </c>
      <c r="AP55" s="96">
        <v>4</v>
      </c>
      <c r="AQ55" s="96">
        <v>2654.4</v>
      </c>
      <c r="AR55" s="96">
        <v>2</v>
      </c>
      <c r="AS55" s="96">
        <v>1327.2</v>
      </c>
      <c r="AT55" s="96">
        <v>4</v>
      </c>
      <c r="AU55" s="96">
        <v>2654.4</v>
      </c>
      <c r="AV55" s="96">
        <v>4</v>
      </c>
      <c r="AW55" s="96">
        <v>2654.4</v>
      </c>
      <c r="AX55" s="96">
        <v>2</v>
      </c>
      <c r="AY55" s="96">
        <v>1327.2</v>
      </c>
      <c r="AZ55" s="96">
        <v>4</v>
      </c>
      <c r="BA55" s="96">
        <v>2654.4</v>
      </c>
      <c r="BB55" s="96">
        <v>3</v>
      </c>
      <c r="BC55" s="96">
        <v>1990.8000000000002</v>
      </c>
      <c r="BD55" s="96">
        <v>4</v>
      </c>
      <c r="BE55" s="96">
        <v>2654.4</v>
      </c>
      <c r="BF55" s="96">
        <v>5</v>
      </c>
      <c r="BG55" s="96">
        <v>3318</v>
      </c>
      <c r="BH55" s="96">
        <v>14</v>
      </c>
      <c r="BI55" s="96">
        <v>9290.4</v>
      </c>
      <c r="BJ55" s="96">
        <v>20</v>
      </c>
      <c r="BK55" s="96">
        <v>13272</v>
      </c>
      <c r="BL55" s="96">
        <v>13</v>
      </c>
      <c r="BM55" s="96">
        <v>8626.8000000000011</v>
      </c>
      <c r="BN55" s="96">
        <v>17</v>
      </c>
      <c r="BO55" s="96">
        <v>11281.2</v>
      </c>
      <c r="BP55" s="96">
        <v>10</v>
      </c>
      <c r="BQ55" s="96">
        <v>6636</v>
      </c>
      <c r="BR55" s="96">
        <v>7</v>
      </c>
      <c r="BS55" s="96">
        <v>4645.2</v>
      </c>
      <c r="BT55" s="96">
        <v>12</v>
      </c>
      <c r="BU55" s="96">
        <v>7963.2000000000007</v>
      </c>
      <c r="BV55" s="96">
        <v>8</v>
      </c>
      <c r="BW55" s="96">
        <v>5308.8</v>
      </c>
      <c r="BX55" s="96">
        <v>5</v>
      </c>
      <c r="BY55" s="96">
        <v>3318</v>
      </c>
      <c r="BZ55" s="96">
        <v>5</v>
      </c>
      <c r="CA55" s="96">
        <v>3318</v>
      </c>
      <c r="CB55" s="96">
        <v>6</v>
      </c>
      <c r="CC55" s="96">
        <v>3981.6000000000004</v>
      </c>
      <c r="CD55" s="96">
        <v>7</v>
      </c>
      <c r="CE55" s="96">
        <v>4645.2</v>
      </c>
      <c r="CF55" s="96">
        <v>4</v>
      </c>
      <c r="CG55" s="96">
        <v>2654.4</v>
      </c>
      <c r="CH55" s="96">
        <v>4</v>
      </c>
      <c r="CI55" s="96">
        <v>2654.4</v>
      </c>
      <c r="CJ55" s="96">
        <v>3</v>
      </c>
      <c r="CK55" s="96">
        <v>1990.8000000000002</v>
      </c>
      <c r="CL55" s="96">
        <v>6</v>
      </c>
      <c r="CM55" s="96">
        <v>3981.6000000000004</v>
      </c>
      <c r="CN55" s="96">
        <v>4</v>
      </c>
      <c r="CO55" s="96">
        <v>2654.4</v>
      </c>
      <c r="CP55" s="96">
        <v>4</v>
      </c>
      <c r="CQ55" s="96">
        <v>2654.4</v>
      </c>
      <c r="CR55" s="96">
        <v>4</v>
      </c>
      <c r="CS55" s="96">
        <v>2654.4</v>
      </c>
      <c r="CT55" s="96">
        <v>2</v>
      </c>
      <c r="CU55" s="96">
        <v>1327.2</v>
      </c>
    </row>
    <row r="56" spans="2:99">
      <c r="C56" s="95" t="s">
        <v>221</v>
      </c>
      <c r="D56" s="96">
        <v>3</v>
      </c>
      <c r="E56" s="96">
        <v>3452.3999999999996</v>
      </c>
      <c r="F56" s="96">
        <v>4</v>
      </c>
      <c r="G56" s="96">
        <v>4603.2</v>
      </c>
      <c r="H56" s="96">
        <v>4</v>
      </c>
      <c r="I56" s="96">
        <v>4603.2</v>
      </c>
      <c r="J56" s="96">
        <v>4</v>
      </c>
      <c r="K56" s="96">
        <v>4603.2</v>
      </c>
      <c r="L56" s="96">
        <v>16</v>
      </c>
      <c r="M56" s="96">
        <v>18412.8</v>
      </c>
      <c r="N56" s="96">
        <v>15</v>
      </c>
      <c r="O56" s="96">
        <v>17262</v>
      </c>
      <c r="P56" s="96">
        <v>21</v>
      </c>
      <c r="Q56" s="96">
        <v>24166.799999999999</v>
      </c>
      <c r="R56" s="96">
        <v>18</v>
      </c>
      <c r="S56" s="96">
        <v>20714.399999999998</v>
      </c>
      <c r="T56" s="96">
        <v>7</v>
      </c>
      <c r="U56" s="96">
        <v>8055.5999999999995</v>
      </c>
      <c r="V56" s="96">
        <v>9</v>
      </c>
      <c r="W56" s="96">
        <v>10357.199999999999</v>
      </c>
      <c r="X56" s="96">
        <v>12</v>
      </c>
      <c r="Y56" s="96">
        <v>13809.599999999999</v>
      </c>
      <c r="Z56" s="96">
        <v>11</v>
      </c>
      <c r="AA56" s="96">
        <v>12658.8</v>
      </c>
      <c r="AB56" s="96">
        <v>8</v>
      </c>
      <c r="AC56" s="96">
        <v>9206.4</v>
      </c>
      <c r="AD56" s="96">
        <v>8</v>
      </c>
      <c r="AE56" s="96">
        <v>9206.4</v>
      </c>
      <c r="AF56" s="96">
        <v>7</v>
      </c>
      <c r="AG56" s="96">
        <v>8055.5999999999995</v>
      </c>
      <c r="AH56" s="96">
        <v>5</v>
      </c>
      <c r="AI56" s="96">
        <v>5754</v>
      </c>
      <c r="AJ56" s="96">
        <v>6</v>
      </c>
      <c r="AK56" s="96">
        <v>6904.7999999999993</v>
      </c>
      <c r="AL56" s="96">
        <v>3</v>
      </c>
      <c r="AM56" s="96">
        <v>3452.3999999999996</v>
      </c>
      <c r="AN56" s="96">
        <v>5</v>
      </c>
      <c r="AO56" s="96">
        <v>5754</v>
      </c>
      <c r="AP56" s="96">
        <v>4</v>
      </c>
      <c r="AQ56" s="96">
        <v>4603.2</v>
      </c>
      <c r="AR56" s="96">
        <v>3</v>
      </c>
      <c r="AS56" s="96">
        <v>3452.3999999999996</v>
      </c>
      <c r="AT56" s="96">
        <v>3</v>
      </c>
      <c r="AU56" s="96">
        <v>3452.3999999999996</v>
      </c>
      <c r="AV56" s="96">
        <v>4</v>
      </c>
      <c r="AW56" s="96">
        <v>4603.2</v>
      </c>
      <c r="AX56" s="96">
        <v>3</v>
      </c>
      <c r="AY56" s="96">
        <v>3452.3999999999996</v>
      </c>
      <c r="AZ56" s="96">
        <v>4</v>
      </c>
      <c r="BA56" s="96">
        <v>4603.2</v>
      </c>
      <c r="BB56" s="96">
        <v>3</v>
      </c>
      <c r="BC56" s="96">
        <v>3452.3999999999996</v>
      </c>
      <c r="BD56" s="96">
        <v>5</v>
      </c>
      <c r="BE56" s="96">
        <v>5754</v>
      </c>
      <c r="BF56" s="96">
        <v>4</v>
      </c>
      <c r="BG56" s="96">
        <v>4603.2</v>
      </c>
      <c r="BH56" s="96">
        <v>16</v>
      </c>
      <c r="BI56" s="96">
        <v>18412.8</v>
      </c>
      <c r="BJ56" s="96">
        <v>18</v>
      </c>
      <c r="BK56" s="96">
        <v>20714.399999999998</v>
      </c>
      <c r="BL56" s="96">
        <v>11</v>
      </c>
      <c r="BM56" s="96">
        <v>12658.8</v>
      </c>
      <c r="BN56" s="96">
        <v>15</v>
      </c>
      <c r="BO56" s="96">
        <v>17262</v>
      </c>
      <c r="BP56" s="96">
        <v>8</v>
      </c>
      <c r="BQ56" s="96">
        <v>9206.4</v>
      </c>
      <c r="BR56" s="96">
        <v>7</v>
      </c>
      <c r="BS56" s="96">
        <v>8055.5999999999995</v>
      </c>
      <c r="BT56" s="96">
        <v>11</v>
      </c>
      <c r="BU56" s="96">
        <v>12658.8</v>
      </c>
      <c r="BV56" s="96">
        <v>7</v>
      </c>
      <c r="BW56" s="96">
        <v>8055.5999999999995</v>
      </c>
      <c r="BX56" s="96">
        <v>5</v>
      </c>
      <c r="BY56" s="96">
        <v>5754</v>
      </c>
      <c r="BZ56" s="96">
        <v>5</v>
      </c>
      <c r="CA56" s="96">
        <v>5754</v>
      </c>
      <c r="CB56" s="96">
        <v>6</v>
      </c>
      <c r="CC56" s="96">
        <v>6904.7999999999993</v>
      </c>
      <c r="CD56" s="96">
        <v>7</v>
      </c>
      <c r="CE56" s="96">
        <v>8055.5999999999995</v>
      </c>
      <c r="CF56" s="96">
        <v>4</v>
      </c>
      <c r="CG56" s="96">
        <v>4603.2</v>
      </c>
      <c r="CH56" s="96">
        <v>4</v>
      </c>
      <c r="CI56" s="96">
        <v>4603.2</v>
      </c>
      <c r="CJ56" s="96">
        <v>3</v>
      </c>
      <c r="CK56" s="96">
        <v>3452.3999999999996</v>
      </c>
      <c r="CL56" s="96">
        <v>6</v>
      </c>
      <c r="CM56" s="96">
        <v>6904.7999999999993</v>
      </c>
      <c r="CN56" s="96">
        <v>3</v>
      </c>
      <c r="CO56" s="96">
        <v>3452.3999999999996</v>
      </c>
      <c r="CP56" s="96">
        <v>4</v>
      </c>
      <c r="CQ56" s="96">
        <v>4603.2</v>
      </c>
      <c r="CR56" s="96">
        <v>4</v>
      </c>
      <c r="CS56" s="96">
        <v>4603.2</v>
      </c>
      <c r="CT56" s="96">
        <v>2</v>
      </c>
      <c r="CU56" s="96">
        <v>2301.6</v>
      </c>
    </row>
    <row r="57" spans="2:99">
      <c r="C57" s="95" t="s">
        <v>222</v>
      </c>
      <c r="D57" s="96">
        <v>3</v>
      </c>
      <c r="E57" s="96">
        <v>4233.6000000000004</v>
      </c>
      <c r="F57" s="96">
        <v>4</v>
      </c>
      <c r="G57" s="96">
        <v>5644.8</v>
      </c>
      <c r="H57" s="96">
        <v>4</v>
      </c>
      <c r="I57" s="96">
        <v>5644.8</v>
      </c>
      <c r="J57" s="96">
        <v>4</v>
      </c>
      <c r="K57" s="96">
        <v>5644.8</v>
      </c>
      <c r="L57" s="96">
        <v>18</v>
      </c>
      <c r="M57" s="96">
        <v>25401.600000000002</v>
      </c>
      <c r="N57" s="96">
        <v>15</v>
      </c>
      <c r="O57" s="96">
        <v>21168</v>
      </c>
      <c r="P57" s="96">
        <v>18</v>
      </c>
      <c r="Q57" s="96">
        <v>25401.600000000002</v>
      </c>
      <c r="R57" s="96">
        <v>17</v>
      </c>
      <c r="S57" s="96">
        <v>23990.400000000001</v>
      </c>
      <c r="T57" s="96">
        <v>6</v>
      </c>
      <c r="U57" s="96">
        <v>8467.2000000000007</v>
      </c>
      <c r="V57" s="96">
        <v>9</v>
      </c>
      <c r="W57" s="96">
        <v>12700.800000000001</v>
      </c>
      <c r="X57" s="96">
        <v>11</v>
      </c>
      <c r="Y57" s="96">
        <v>15523.2</v>
      </c>
      <c r="Z57" s="96">
        <v>11</v>
      </c>
      <c r="AA57" s="96">
        <v>15523.2</v>
      </c>
      <c r="AB57" s="96">
        <v>8</v>
      </c>
      <c r="AC57" s="96">
        <v>11289.6</v>
      </c>
      <c r="AD57" s="96">
        <v>7</v>
      </c>
      <c r="AE57" s="96">
        <v>9878.4</v>
      </c>
      <c r="AF57" s="96">
        <v>7</v>
      </c>
      <c r="AG57" s="96">
        <v>9878.4</v>
      </c>
      <c r="AH57" s="96">
        <v>5</v>
      </c>
      <c r="AI57" s="96">
        <v>7056</v>
      </c>
      <c r="AJ57" s="96">
        <v>6</v>
      </c>
      <c r="AK57" s="96">
        <v>8467.2000000000007</v>
      </c>
      <c r="AL57" s="96">
        <v>3</v>
      </c>
      <c r="AM57" s="96">
        <v>4233.6000000000004</v>
      </c>
      <c r="AN57" s="96">
        <v>5</v>
      </c>
      <c r="AO57" s="96">
        <v>7056</v>
      </c>
      <c r="AP57" s="96">
        <v>4</v>
      </c>
      <c r="AQ57" s="96">
        <v>5644.8</v>
      </c>
      <c r="AR57" s="96">
        <v>2</v>
      </c>
      <c r="AS57" s="96">
        <v>2822.4</v>
      </c>
      <c r="AT57" s="96">
        <v>3</v>
      </c>
      <c r="AU57" s="96">
        <v>4233.6000000000004</v>
      </c>
      <c r="AV57" s="96">
        <v>3</v>
      </c>
      <c r="AW57" s="96">
        <v>4233.6000000000004</v>
      </c>
      <c r="AX57" s="96">
        <v>2</v>
      </c>
      <c r="AY57" s="96">
        <v>2822.4</v>
      </c>
      <c r="AZ57" s="96">
        <v>4</v>
      </c>
      <c r="BA57" s="96">
        <v>5644.8</v>
      </c>
      <c r="BB57" s="96">
        <v>4</v>
      </c>
      <c r="BC57" s="96">
        <v>5644.8</v>
      </c>
      <c r="BD57" s="96">
        <v>4</v>
      </c>
      <c r="BE57" s="96">
        <v>5644.8</v>
      </c>
      <c r="BF57" s="96">
        <v>5</v>
      </c>
      <c r="BG57" s="96">
        <v>7056</v>
      </c>
      <c r="BH57" s="96">
        <v>13</v>
      </c>
      <c r="BI57" s="96">
        <v>18345.600000000002</v>
      </c>
      <c r="BJ57" s="96">
        <v>18</v>
      </c>
      <c r="BK57" s="96">
        <v>25401.600000000002</v>
      </c>
      <c r="BL57" s="96">
        <v>13</v>
      </c>
      <c r="BM57" s="96">
        <v>18345.600000000002</v>
      </c>
      <c r="BN57" s="96">
        <v>15</v>
      </c>
      <c r="BO57" s="96">
        <v>21168</v>
      </c>
      <c r="BP57" s="96">
        <v>8</v>
      </c>
      <c r="BQ57" s="96">
        <v>11289.6</v>
      </c>
      <c r="BR57" s="96">
        <v>7</v>
      </c>
      <c r="BS57" s="96">
        <v>9878.4</v>
      </c>
      <c r="BT57" s="96">
        <v>11</v>
      </c>
      <c r="BU57" s="96">
        <v>15523.2</v>
      </c>
      <c r="BV57" s="96">
        <v>7</v>
      </c>
      <c r="BW57" s="96">
        <v>9878.4</v>
      </c>
      <c r="BX57" s="96">
        <v>4</v>
      </c>
      <c r="BY57" s="96">
        <v>5644.8</v>
      </c>
      <c r="BZ57" s="96">
        <v>5</v>
      </c>
      <c r="CA57" s="96">
        <v>7056</v>
      </c>
      <c r="CB57" s="96">
        <v>5</v>
      </c>
      <c r="CC57" s="96">
        <v>7056</v>
      </c>
      <c r="CD57" s="96">
        <v>8</v>
      </c>
      <c r="CE57" s="96">
        <v>11289.6</v>
      </c>
      <c r="CF57" s="96">
        <v>4</v>
      </c>
      <c r="CG57" s="96">
        <v>5644.8</v>
      </c>
      <c r="CH57" s="96">
        <v>4</v>
      </c>
      <c r="CI57" s="96">
        <v>5644.8</v>
      </c>
      <c r="CJ57" s="96">
        <v>3</v>
      </c>
      <c r="CK57" s="96">
        <v>4233.6000000000004</v>
      </c>
      <c r="CL57" s="96">
        <v>6</v>
      </c>
      <c r="CM57" s="96">
        <v>8467.2000000000007</v>
      </c>
      <c r="CN57" s="96">
        <v>4</v>
      </c>
      <c r="CO57" s="96">
        <v>5644.8</v>
      </c>
      <c r="CP57" s="96">
        <v>4</v>
      </c>
      <c r="CQ57" s="96">
        <v>5644.8</v>
      </c>
      <c r="CR57" s="96">
        <v>4</v>
      </c>
      <c r="CS57" s="96">
        <v>5644.8</v>
      </c>
      <c r="CT57" s="96">
        <v>2</v>
      </c>
      <c r="CU57" s="96">
        <v>2822.4</v>
      </c>
    </row>
    <row r="58" spans="2:99">
      <c r="C58" s="95" t="s">
        <v>223</v>
      </c>
      <c r="D58" s="96">
        <v>3</v>
      </c>
      <c r="E58" s="96">
        <v>3531.6000000000004</v>
      </c>
      <c r="F58" s="96">
        <v>4</v>
      </c>
      <c r="G58" s="96">
        <v>4708.8</v>
      </c>
      <c r="H58" s="96">
        <v>4</v>
      </c>
      <c r="I58" s="96">
        <v>4708.8</v>
      </c>
      <c r="J58" s="96">
        <v>5</v>
      </c>
      <c r="K58" s="96">
        <v>5886</v>
      </c>
      <c r="L58" s="96">
        <v>17</v>
      </c>
      <c r="M58" s="96">
        <v>20012.400000000001</v>
      </c>
      <c r="N58" s="96">
        <v>14</v>
      </c>
      <c r="O58" s="96">
        <v>16480.8</v>
      </c>
      <c r="P58" s="96">
        <v>21</v>
      </c>
      <c r="Q58" s="96">
        <v>24721.200000000001</v>
      </c>
      <c r="R58" s="96">
        <v>16</v>
      </c>
      <c r="S58" s="96">
        <v>18835.2</v>
      </c>
      <c r="T58" s="96">
        <v>7</v>
      </c>
      <c r="U58" s="96">
        <v>8240.4</v>
      </c>
      <c r="V58" s="96">
        <v>9</v>
      </c>
      <c r="W58" s="96">
        <v>10594.800000000001</v>
      </c>
      <c r="X58" s="96">
        <v>11</v>
      </c>
      <c r="Y58" s="96">
        <v>12949.2</v>
      </c>
      <c r="Z58" s="96">
        <v>10</v>
      </c>
      <c r="AA58" s="96">
        <v>11772</v>
      </c>
      <c r="AB58" s="96">
        <v>7</v>
      </c>
      <c r="AC58" s="96">
        <v>8240.4</v>
      </c>
      <c r="AD58" s="96">
        <v>8</v>
      </c>
      <c r="AE58" s="96">
        <v>9417.6</v>
      </c>
      <c r="AF58" s="96">
        <v>6</v>
      </c>
      <c r="AG58" s="96">
        <v>7063.2000000000007</v>
      </c>
      <c r="AH58" s="96">
        <v>4</v>
      </c>
      <c r="AI58" s="96">
        <v>4708.8</v>
      </c>
      <c r="AJ58" s="96">
        <v>6</v>
      </c>
      <c r="AK58" s="96">
        <v>7063.2000000000007</v>
      </c>
      <c r="AL58" s="96">
        <v>3</v>
      </c>
      <c r="AM58" s="96">
        <v>3531.6000000000004</v>
      </c>
      <c r="AN58" s="96">
        <v>5</v>
      </c>
      <c r="AO58" s="96">
        <v>5886</v>
      </c>
      <c r="AP58" s="96">
        <v>4</v>
      </c>
      <c r="AQ58" s="96">
        <v>4708.8</v>
      </c>
      <c r="AR58" s="96">
        <v>2</v>
      </c>
      <c r="AS58" s="96">
        <v>2354.4</v>
      </c>
      <c r="AT58" s="96">
        <v>4</v>
      </c>
      <c r="AU58" s="96">
        <v>4708.8</v>
      </c>
      <c r="AV58" s="96">
        <v>3</v>
      </c>
      <c r="AW58" s="96">
        <v>3531.6000000000004</v>
      </c>
      <c r="AX58" s="96">
        <v>2</v>
      </c>
      <c r="AY58" s="96">
        <v>2354.4</v>
      </c>
      <c r="AZ58" s="96">
        <v>4</v>
      </c>
      <c r="BA58" s="96">
        <v>4708.8</v>
      </c>
      <c r="BB58" s="96">
        <v>4</v>
      </c>
      <c r="BC58" s="96">
        <v>4708.8</v>
      </c>
      <c r="BD58" s="96">
        <v>5</v>
      </c>
      <c r="BE58" s="96">
        <v>5886</v>
      </c>
      <c r="BF58" s="96">
        <v>4</v>
      </c>
      <c r="BG58" s="96">
        <v>4708.8</v>
      </c>
      <c r="BH58" s="96">
        <v>14</v>
      </c>
      <c r="BI58" s="96">
        <v>16480.8</v>
      </c>
      <c r="BJ58" s="96">
        <v>21</v>
      </c>
      <c r="BK58" s="96">
        <v>24721.200000000001</v>
      </c>
      <c r="BL58" s="96">
        <v>12</v>
      </c>
      <c r="BM58" s="96">
        <v>14126.400000000001</v>
      </c>
      <c r="BN58" s="96">
        <v>16</v>
      </c>
      <c r="BO58" s="96">
        <v>18835.2</v>
      </c>
      <c r="BP58" s="96">
        <v>8</v>
      </c>
      <c r="BQ58" s="96">
        <v>9417.6</v>
      </c>
      <c r="BR58" s="96">
        <v>6</v>
      </c>
      <c r="BS58" s="96">
        <v>7063.2000000000007</v>
      </c>
      <c r="BT58" s="96">
        <v>13</v>
      </c>
      <c r="BU58" s="96">
        <v>15303.6</v>
      </c>
      <c r="BV58" s="96">
        <v>8</v>
      </c>
      <c r="BW58" s="96">
        <v>9417.6</v>
      </c>
      <c r="BX58" s="96">
        <v>5</v>
      </c>
      <c r="BY58" s="96">
        <v>5886</v>
      </c>
      <c r="BZ58" s="96">
        <v>5</v>
      </c>
      <c r="CA58" s="96">
        <v>5886</v>
      </c>
      <c r="CB58" s="96">
        <v>6</v>
      </c>
      <c r="CC58" s="96">
        <v>7063.2000000000007</v>
      </c>
      <c r="CD58" s="96">
        <v>8</v>
      </c>
      <c r="CE58" s="96">
        <v>9417.6</v>
      </c>
      <c r="CF58" s="96">
        <v>4</v>
      </c>
      <c r="CG58" s="96">
        <v>4708.8</v>
      </c>
      <c r="CH58" s="96">
        <v>4</v>
      </c>
      <c r="CI58" s="96">
        <v>4708.8</v>
      </c>
      <c r="CJ58" s="96">
        <v>4</v>
      </c>
      <c r="CK58" s="96">
        <v>4708.8</v>
      </c>
      <c r="CL58" s="96">
        <v>6</v>
      </c>
      <c r="CM58" s="96">
        <v>7063.2000000000007</v>
      </c>
      <c r="CN58" s="96">
        <v>3</v>
      </c>
      <c r="CO58" s="96">
        <v>3531.6000000000004</v>
      </c>
      <c r="CP58" s="96">
        <v>4</v>
      </c>
      <c r="CQ58" s="96">
        <v>4708.8</v>
      </c>
      <c r="CR58" s="96">
        <v>4</v>
      </c>
      <c r="CS58" s="96">
        <v>4708.8</v>
      </c>
      <c r="CT58" s="96">
        <v>2</v>
      </c>
      <c r="CU58" s="96">
        <v>2354.4</v>
      </c>
    </row>
    <row r="59" spans="2:99">
      <c r="C59" s="95" t="s">
        <v>224</v>
      </c>
      <c r="D59" s="96">
        <v>3</v>
      </c>
      <c r="E59" s="96">
        <v>910.8</v>
      </c>
      <c r="F59" s="96">
        <v>4</v>
      </c>
      <c r="G59" s="96">
        <v>1214.3999999999999</v>
      </c>
      <c r="H59" s="96">
        <v>5</v>
      </c>
      <c r="I59" s="96">
        <v>1517.9999999999998</v>
      </c>
      <c r="J59" s="96">
        <v>4</v>
      </c>
      <c r="K59" s="96">
        <v>1214.3999999999999</v>
      </c>
      <c r="L59" s="96">
        <v>20</v>
      </c>
      <c r="M59" s="96">
        <v>6071.9999999999991</v>
      </c>
      <c r="N59" s="96">
        <v>18</v>
      </c>
      <c r="O59" s="96">
        <v>5464.7999999999993</v>
      </c>
      <c r="P59" s="96">
        <v>24</v>
      </c>
      <c r="Q59" s="96">
        <v>7286.4</v>
      </c>
      <c r="R59" s="96">
        <v>19</v>
      </c>
      <c r="S59" s="96">
        <v>5768.4</v>
      </c>
      <c r="T59" s="96">
        <v>8</v>
      </c>
      <c r="U59" s="96">
        <v>2428.7999999999997</v>
      </c>
      <c r="V59" s="96">
        <v>11</v>
      </c>
      <c r="W59" s="96">
        <v>3339.5999999999995</v>
      </c>
      <c r="X59" s="96">
        <v>11</v>
      </c>
      <c r="Y59" s="96">
        <v>3339.5999999999995</v>
      </c>
      <c r="Z59" s="96">
        <v>11</v>
      </c>
      <c r="AA59" s="96">
        <v>3339.5999999999995</v>
      </c>
      <c r="AB59" s="96">
        <v>9</v>
      </c>
      <c r="AC59" s="96">
        <v>2732.3999999999996</v>
      </c>
      <c r="AD59" s="96">
        <v>9</v>
      </c>
      <c r="AE59" s="96">
        <v>2732.3999999999996</v>
      </c>
      <c r="AF59" s="96">
        <v>6</v>
      </c>
      <c r="AG59" s="96">
        <v>1821.6</v>
      </c>
      <c r="AH59" s="96">
        <v>5</v>
      </c>
      <c r="AI59" s="96">
        <v>1517.9999999999998</v>
      </c>
      <c r="AJ59" s="96">
        <v>6</v>
      </c>
      <c r="AK59" s="96">
        <v>1821.6</v>
      </c>
      <c r="AL59" s="96">
        <v>3</v>
      </c>
      <c r="AM59" s="96">
        <v>910.8</v>
      </c>
      <c r="AN59" s="96">
        <v>5</v>
      </c>
      <c r="AO59" s="96">
        <v>1517.9999999999998</v>
      </c>
      <c r="AP59" s="96">
        <v>4</v>
      </c>
      <c r="AQ59" s="96">
        <v>1214.3999999999999</v>
      </c>
      <c r="AR59" s="96">
        <v>2</v>
      </c>
      <c r="AS59" s="96">
        <v>607.19999999999993</v>
      </c>
      <c r="AT59" s="96">
        <v>4</v>
      </c>
      <c r="AU59" s="96">
        <v>1214.3999999999999</v>
      </c>
      <c r="AV59" s="96">
        <v>4</v>
      </c>
      <c r="AW59" s="96">
        <v>1214.3999999999999</v>
      </c>
      <c r="AX59" s="96">
        <v>3</v>
      </c>
      <c r="AY59" s="96">
        <v>910.8</v>
      </c>
      <c r="AZ59" s="96">
        <v>5</v>
      </c>
      <c r="BA59" s="96">
        <v>1517.9999999999998</v>
      </c>
      <c r="BB59" s="96">
        <v>4</v>
      </c>
      <c r="BC59" s="96">
        <v>1214.3999999999999</v>
      </c>
      <c r="BD59" s="96">
        <v>4</v>
      </c>
      <c r="BE59" s="96">
        <v>1214.3999999999999</v>
      </c>
      <c r="BF59" s="96">
        <v>5</v>
      </c>
      <c r="BG59" s="96">
        <v>1517.9999999999998</v>
      </c>
      <c r="BH59" s="96">
        <v>16</v>
      </c>
      <c r="BI59" s="96">
        <v>4857.5999999999995</v>
      </c>
      <c r="BJ59" s="96">
        <v>21</v>
      </c>
      <c r="BK59" s="96">
        <v>6375.5999999999995</v>
      </c>
      <c r="BL59" s="96">
        <v>14</v>
      </c>
      <c r="BM59" s="96">
        <v>4250.3999999999996</v>
      </c>
      <c r="BN59" s="96">
        <v>16</v>
      </c>
      <c r="BO59" s="96">
        <v>4857.5999999999995</v>
      </c>
      <c r="BP59" s="96">
        <v>10</v>
      </c>
      <c r="BQ59" s="96">
        <v>3035.9999999999995</v>
      </c>
      <c r="BR59" s="96">
        <v>7</v>
      </c>
      <c r="BS59" s="96">
        <v>2125.1999999999998</v>
      </c>
      <c r="BT59" s="96">
        <v>13</v>
      </c>
      <c r="BU59" s="96">
        <v>3946.7999999999997</v>
      </c>
      <c r="BV59" s="96">
        <v>8</v>
      </c>
      <c r="BW59" s="96">
        <v>2428.7999999999997</v>
      </c>
      <c r="BX59" s="96">
        <v>5</v>
      </c>
      <c r="BY59" s="96">
        <v>1517.9999999999998</v>
      </c>
      <c r="BZ59" s="96">
        <v>5</v>
      </c>
      <c r="CA59" s="96">
        <v>1517.9999999999998</v>
      </c>
      <c r="CB59" s="96">
        <v>6</v>
      </c>
      <c r="CC59" s="96">
        <v>1821.6</v>
      </c>
      <c r="CD59" s="96">
        <v>8</v>
      </c>
      <c r="CE59" s="96">
        <v>2428.7999999999997</v>
      </c>
      <c r="CF59" s="96">
        <v>4</v>
      </c>
      <c r="CG59" s="96">
        <v>1214.3999999999999</v>
      </c>
      <c r="CH59" s="96">
        <v>4</v>
      </c>
      <c r="CI59" s="96">
        <v>1214.3999999999999</v>
      </c>
      <c r="CJ59" s="96">
        <v>4</v>
      </c>
      <c r="CK59" s="96">
        <v>1214.3999999999999</v>
      </c>
      <c r="CL59" s="96">
        <v>6</v>
      </c>
      <c r="CM59" s="96">
        <v>1821.6</v>
      </c>
      <c r="CN59" s="96">
        <v>4</v>
      </c>
      <c r="CO59" s="96">
        <v>1214.3999999999999</v>
      </c>
      <c r="CP59" s="96">
        <v>4</v>
      </c>
      <c r="CQ59" s="96">
        <v>1214.3999999999999</v>
      </c>
      <c r="CR59" s="96">
        <v>5</v>
      </c>
      <c r="CS59" s="96">
        <v>1517.9999999999998</v>
      </c>
      <c r="CT59" s="96">
        <v>3</v>
      </c>
      <c r="CU59" s="96">
        <v>910.8</v>
      </c>
    </row>
    <row r="60" spans="2:99">
      <c r="C60" s="95" t="s">
        <v>225</v>
      </c>
      <c r="D60" s="96">
        <v>3</v>
      </c>
      <c r="E60" s="96">
        <v>1954.8000000000002</v>
      </c>
      <c r="F60" s="96">
        <v>4</v>
      </c>
      <c r="G60" s="96">
        <v>2606.4</v>
      </c>
      <c r="H60" s="96">
        <v>4</v>
      </c>
      <c r="I60" s="96">
        <v>2606.4</v>
      </c>
      <c r="J60" s="96">
        <v>5</v>
      </c>
      <c r="K60" s="96">
        <v>3258</v>
      </c>
      <c r="L60" s="96">
        <v>17</v>
      </c>
      <c r="M60" s="96">
        <v>11077.2</v>
      </c>
      <c r="N60" s="96">
        <v>15</v>
      </c>
      <c r="O60" s="96">
        <v>9774</v>
      </c>
      <c r="P60" s="96">
        <v>23</v>
      </c>
      <c r="Q60" s="96">
        <v>14986.800000000001</v>
      </c>
      <c r="R60" s="96">
        <v>19</v>
      </c>
      <c r="S60" s="96">
        <v>12380.4</v>
      </c>
      <c r="T60" s="96">
        <v>8</v>
      </c>
      <c r="U60" s="96">
        <v>5212.8</v>
      </c>
      <c r="V60" s="96">
        <v>9</v>
      </c>
      <c r="W60" s="96">
        <v>5864.4000000000005</v>
      </c>
      <c r="X60" s="96">
        <v>12</v>
      </c>
      <c r="Y60" s="96">
        <v>7819.2000000000007</v>
      </c>
      <c r="Z60" s="96">
        <v>11</v>
      </c>
      <c r="AA60" s="96">
        <v>7167.6</v>
      </c>
      <c r="AB60" s="96">
        <v>8</v>
      </c>
      <c r="AC60" s="96">
        <v>5212.8</v>
      </c>
      <c r="AD60" s="96">
        <v>8</v>
      </c>
      <c r="AE60" s="96">
        <v>5212.8</v>
      </c>
      <c r="AF60" s="96">
        <v>6</v>
      </c>
      <c r="AG60" s="96">
        <v>3909.6000000000004</v>
      </c>
      <c r="AH60" s="96">
        <v>5</v>
      </c>
      <c r="AI60" s="96">
        <v>3258</v>
      </c>
      <c r="AJ60" s="96">
        <v>6</v>
      </c>
      <c r="AK60" s="96">
        <v>3909.6000000000004</v>
      </c>
      <c r="AL60" s="96">
        <v>3</v>
      </c>
      <c r="AM60" s="96">
        <v>1954.8000000000002</v>
      </c>
      <c r="AN60" s="96">
        <v>6</v>
      </c>
      <c r="AO60" s="96">
        <v>3909.6000000000004</v>
      </c>
      <c r="AP60" s="96">
        <v>4</v>
      </c>
      <c r="AQ60" s="96">
        <v>2606.4</v>
      </c>
      <c r="AR60" s="96">
        <v>3</v>
      </c>
      <c r="AS60" s="96">
        <v>1954.8000000000002</v>
      </c>
      <c r="AT60" s="96">
        <v>4</v>
      </c>
      <c r="AU60" s="96">
        <v>2606.4</v>
      </c>
      <c r="AV60" s="96">
        <v>4</v>
      </c>
      <c r="AW60" s="96">
        <v>2606.4</v>
      </c>
      <c r="AX60" s="96">
        <v>2</v>
      </c>
      <c r="AY60" s="96">
        <v>1303.2</v>
      </c>
      <c r="AZ60" s="96">
        <v>4</v>
      </c>
      <c r="BA60" s="96">
        <v>2606.4</v>
      </c>
      <c r="BB60" s="96">
        <v>4</v>
      </c>
      <c r="BC60" s="96">
        <v>2606.4</v>
      </c>
      <c r="BD60" s="96">
        <v>4</v>
      </c>
      <c r="BE60" s="96">
        <v>2606.4</v>
      </c>
      <c r="BF60" s="96">
        <v>5</v>
      </c>
      <c r="BG60" s="96">
        <v>3258</v>
      </c>
      <c r="BH60" s="96">
        <v>15</v>
      </c>
      <c r="BI60" s="96">
        <v>9774</v>
      </c>
      <c r="BJ60" s="96">
        <v>22</v>
      </c>
      <c r="BK60" s="96">
        <v>14335.2</v>
      </c>
      <c r="BL60" s="96">
        <v>12</v>
      </c>
      <c r="BM60" s="96">
        <v>7819.2000000000007</v>
      </c>
      <c r="BN60" s="96">
        <v>16</v>
      </c>
      <c r="BO60" s="96">
        <v>10425.6</v>
      </c>
      <c r="BP60" s="96">
        <v>10</v>
      </c>
      <c r="BQ60" s="96">
        <v>6516</v>
      </c>
      <c r="BR60" s="96">
        <v>8</v>
      </c>
      <c r="BS60" s="96">
        <v>5212.8</v>
      </c>
      <c r="BT60" s="96">
        <v>12</v>
      </c>
      <c r="BU60" s="96">
        <v>7819.2000000000007</v>
      </c>
      <c r="BV60" s="96">
        <v>7</v>
      </c>
      <c r="BW60" s="96">
        <v>4561.2</v>
      </c>
      <c r="BX60" s="96">
        <v>5</v>
      </c>
      <c r="BY60" s="96">
        <v>3258</v>
      </c>
      <c r="BZ60" s="96">
        <v>5</v>
      </c>
      <c r="CA60" s="96">
        <v>3258</v>
      </c>
      <c r="CB60" s="96">
        <v>6</v>
      </c>
      <c r="CC60" s="96">
        <v>3909.6000000000004</v>
      </c>
      <c r="CD60" s="96">
        <v>7</v>
      </c>
      <c r="CE60" s="96">
        <v>4561.2</v>
      </c>
      <c r="CF60" s="96">
        <v>4</v>
      </c>
      <c r="CG60" s="96">
        <v>2606.4</v>
      </c>
      <c r="CH60" s="96">
        <v>4</v>
      </c>
      <c r="CI60" s="96">
        <v>2606.4</v>
      </c>
      <c r="CJ60" s="96">
        <v>3</v>
      </c>
      <c r="CK60" s="96">
        <v>1954.8000000000002</v>
      </c>
      <c r="CL60" s="96">
        <v>6</v>
      </c>
      <c r="CM60" s="96">
        <v>3909.6000000000004</v>
      </c>
      <c r="CN60" s="96">
        <v>3</v>
      </c>
      <c r="CO60" s="96">
        <v>1954.8000000000002</v>
      </c>
      <c r="CP60" s="96">
        <v>4</v>
      </c>
      <c r="CQ60" s="96">
        <v>2606.4</v>
      </c>
      <c r="CR60" s="96">
        <v>4</v>
      </c>
      <c r="CS60" s="96">
        <v>2606.4</v>
      </c>
      <c r="CT60" s="96">
        <v>2</v>
      </c>
      <c r="CU60" s="96">
        <v>1303.2</v>
      </c>
    </row>
    <row r="61" spans="2:99">
      <c r="C61" s="95" t="s">
        <v>226</v>
      </c>
      <c r="D61" s="96">
        <v>3</v>
      </c>
      <c r="E61" s="96">
        <v>2854.7999999999997</v>
      </c>
      <c r="F61" s="96">
        <v>4</v>
      </c>
      <c r="G61" s="96">
        <v>3806.3999999999996</v>
      </c>
      <c r="H61" s="96">
        <v>4</v>
      </c>
      <c r="I61" s="96">
        <v>3806.3999999999996</v>
      </c>
      <c r="J61" s="96">
        <v>4</v>
      </c>
      <c r="K61" s="96">
        <v>3806.3999999999996</v>
      </c>
      <c r="L61" s="96">
        <v>16</v>
      </c>
      <c r="M61" s="96">
        <v>15225.599999999999</v>
      </c>
      <c r="N61" s="96">
        <v>14</v>
      </c>
      <c r="O61" s="96">
        <v>13322.399999999998</v>
      </c>
      <c r="P61" s="96">
        <v>21</v>
      </c>
      <c r="Q61" s="96">
        <v>19983.599999999999</v>
      </c>
      <c r="R61" s="96">
        <v>19</v>
      </c>
      <c r="S61" s="96">
        <v>18080.399999999998</v>
      </c>
      <c r="T61" s="96">
        <v>8</v>
      </c>
      <c r="U61" s="96">
        <v>7612.7999999999993</v>
      </c>
      <c r="V61" s="96">
        <v>9</v>
      </c>
      <c r="W61" s="96">
        <v>8564.4</v>
      </c>
      <c r="X61" s="96">
        <v>12</v>
      </c>
      <c r="Y61" s="96">
        <v>11419.199999999999</v>
      </c>
      <c r="Z61" s="96">
        <v>10</v>
      </c>
      <c r="AA61" s="96">
        <v>9516</v>
      </c>
      <c r="AB61" s="96">
        <v>8</v>
      </c>
      <c r="AC61" s="96">
        <v>7612.7999999999993</v>
      </c>
      <c r="AD61" s="96">
        <v>8</v>
      </c>
      <c r="AE61" s="96">
        <v>7612.7999999999993</v>
      </c>
      <c r="AF61" s="96">
        <v>6</v>
      </c>
      <c r="AG61" s="96">
        <v>5709.5999999999995</v>
      </c>
      <c r="AH61" s="96">
        <v>5</v>
      </c>
      <c r="AI61" s="96">
        <v>4758</v>
      </c>
      <c r="AJ61" s="96">
        <v>5</v>
      </c>
      <c r="AK61" s="96">
        <v>4758</v>
      </c>
      <c r="AL61" s="96">
        <v>3</v>
      </c>
      <c r="AM61" s="96">
        <v>2854.7999999999997</v>
      </c>
      <c r="AN61" s="96">
        <v>6</v>
      </c>
      <c r="AO61" s="96">
        <v>5709.5999999999995</v>
      </c>
      <c r="AP61" s="96">
        <v>4</v>
      </c>
      <c r="AQ61" s="96">
        <v>3806.3999999999996</v>
      </c>
      <c r="AR61" s="96">
        <v>2</v>
      </c>
      <c r="AS61" s="96">
        <v>1903.1999999999998</v>
      </c>
      <c r="AT61" s="96">
        <v>4</v>
      </c>
      <c r="AU61" s="96">
        <v>3806.3999999999996</v>
      </c>
      <c r="AV61" s="96">
        <v>4</v>
      </c>
      <c r="AW61" s="96">
        <v>3806.3999999999996</v>
      </c>
      <c r="AX61" s="96">
        <v>2</v>
      </c>
      <c r="AY61" s="96">
        <v>1903.1999999999998</v>
      </c>
      <c r="AZ61" s="96">
        <v>4</v>
      </c>
      <c r="BA61" s="96">
        <v>3806.3999999999996</v>
      </c>
      <c r="BB61" s="96">
        <v>3</v>
      </c>
      <c r="BC61" s="96">
        <v>2854.7999999999997</v>
      </c>
      <c r="BD61" s="96">
        <v>4</v>
      </c>
      <c r="BE61" s="96">
        <v>3806.3999999999996</v>
      </c>
      <c r="BF61" s="96">
        <v>4</v>
      </c>
      <c r="BG61" s="96">
        <v>3806.3999999999996</v>
      </c>
      <c r="BH61" s="96">
        <v>15</v>
      </c>
      <c r="BI61" s="96">
        <v>14273.999999999998</v>
      </c>
      <c r="BJ61" s="96">
        <v>20</v>
      </c>
      <c r="BK61" s="96">
        <v>19032</v>
      </c>
      <c r="BL61" s="96">
        <v>13</v>
      </c>
      <c r="BM61" s="96">
        <v>12370.8</v>
      </c>
      <c r="BN61" s="96">
        <v>16</v>
      </c>
      <c r="BO61" s="96">
        <v>15225.599999999999</v>
      </c>
      <c r="BP61" s="96">
        <v>9</v>
      </c>
      <c r="BQ61" s="96">
        <v>8564.4</v>
      </c>
      <c r="BR61" s="96">
        <v>7</v>
      </c>
      <c r="BS61" s="96">
        <v>6661.1999999999989</v>
      </c>
      <c r="BT61" s="96">
        <v>13</v>
      </c>
      <c r="BU61" s="96">
        <v>12370.8</v>
      </c>
      <c r="BV61" s="96">
        <v>8</v>
      </c>
      <c r="BW61" s="96">
        <v>7612.7999999999993</v>
      </c>
      <c r="BX61" s="96">
        <v>5</v>
      </c>
      <c r="BY61" s="96">
        <v>4758</v>
      </c>
      <c r="BZ61" s="96">
        <v>5</v>
      </c>
      <c r="CA61" s="96">
        <v>4758</v>
      </c>
      <c r="CB61" s="96">
        <v>6</v>
      </c>
      <c r="CC61" s="96">
        <v>5709.5999999999995</v>
      </c>
      <c r="CD61" s="96">
        <v>8</v>
      </c>
      <c r="CE61" s="96">
        <v>7612.7999999999993</v>
      </c>
      <c r="CF61" s="96">
        <v>4</v>
      </c>
      <c r="CG61" s="96">
        <v>3806.3999999999996</v>
      </c>
      <c r="CH61" s="96">
        <v>4</v>
      </c>
      <c r="CI61" s="96">
        <v>3806.3999999999996</v>
      </c>
      <c r="CJ61" s="96">
        <v>3</v>
      </c>
      <c r="CK61" s="96">
        <v>2854.7999999999997</v>
      </c>
      <c r="CL61" s="96">
        <v>6</v>
      </c>
      <c r="CM61" s="96">
        <v>5709.5999999999995</v>
      </c>
      <c r="CN61" s="96">
        <v>3</v>
      </c>
      <c r="CO61" s="96">
        <v>2854.7999999999997</v>
      </c>
      <c r="CP61" s="96">
        <v>4</v>
      </c>
      <c r="CQ61" s="96">
        <v>3806.3999999999996</v>
      </c>
      <c r="CR61" s="96">
        <v>4</v>
      </c>
      <c r="CS61" s="96">
        <v>3806.3999999999996</v>
      </c>
      <c r="CT61" s="96">
        <v>2</v>
      </c>
      <c r="CU61" s="96">
        <v>1903.1999999999998</v>
      </c>
    </row>
    <row r="62" spans="2:99">
      <c r="C62" s="95" t="s">
        <v>227</v>
      </c>
      <c r="D62" s="96">
        <v>3</v>
      </c>
      <c r="E62" s="96">
        <v>5115.6000000000004</v>
      </c>
      <c r="F62" s="96">
        <v>4</v>
      </c>
      <c r="G62" s="96">
        <v>6820.8</v>
      </c>
      <c r="H62" s="96">
        <v>4</v>
      </c>
      <c r="I62" s="96">
        <v>6820.8</v>
      </c>
      <c r="J62" s="96">
        <v>4</v>
      </c>
      <c r="K62" s="96">
        <v>6820.8</v>
      </c>
      <c r="L62" s="96">
        <v>16</v>
      </c>
      <c r="M62" s="96">
        <v>27283.200000000001</v>
      </c>
      <c r="N62" s="96">
        <v>14</v>
      </c>
      <c r="O62" s="96">
        <v>23872.799999999999</v>
      </c>
      <c r="P62" s="96">
        <v>18</v>
      </c>
      <c r="Q62" s="96">
        <v>30693.600000000002</v>
      </c>
      <c r="R62" s="96">
        <v>16</v>
      </c>
      <c r="S62" s="96">
        <v>27283.200000000001</v>
      </c>
      <c r="T62" s="96">
        <v>7</v>
      </c>
      <c r="U62" s="96">
        <v>11936.4</v>
      </c>
      <c r="V62" s="96">
        <v>9</v>
      </c>
      <c r="W62" s="96">
        <v>15346.800000000001</v>
      </c>
      <c r="X62" s="96">
        <v>10</v>
      </c>
      <c r="Y62" s="96">
        <v>17052</v>
      </c>
      <c r="Z62" s="96">
        <v>10</v>
      </c>
      <c r="AA62" s="96">
        <v>17052</v>
      </c>
      <c r="AB62" s="96">
        <v>7</v>
      </c>
      <c r="AC62" s="96">
        <v>11936.4</v>
      </c>
      <c r="AD62" s="96">
        <v>7</v>
      </c>
      <c r="AE62" s="96">
        <v>11936.4</v>
      </c>
      <c r="AF62" s="96">
        <v>6</v>
      </c>
      <c r="AG62" s="96">
        <v>10231.200000000001</v>
      </c>
      <c r="AH62" s="96">
        <v>4</v>
      </c>
      <c r="AI62" s="96">
        <v>6820.8</v>
      </c>
      <c r="AJ62" s="96">
        <v>6</v>
      </c>
      <c r="AK62" s="96">
        <v>10231.200000000001</v>
      </c>
      <c r="AL62" s="96">
        <v>3</v>
      </c>
      <c r="AM62" s="96">
        <v>5115.6000000000004</v>
      </c>
      <c r="AN62" s="96">
        <v>5</v>
      </c>
      <c r="AO62" s="96">
        <v>8526</v>
      </c>
      <c r="AP62" s="96">
        <v>4</v>
      </c>
      <c r="AQ62" s="96">
        <v>6820.8</v>
      </c>
      <c r="AR62" s="96">
        <v>2</v>
      </c>
      <c r="AS62" s="96">
        <v>3410.4</v>
      </c>
      <c r="AT62" s="96">
        <v>3</v>
      </c>
      <c r="AU62" s="96">
        <v>5115.6000000000004</v>
      </c>
      <c r="AV62" s="96">
        <v>3</v>
      </c>
      <c r="AW62" s="96">
        <v>5115.6000000000004</v>
      </c>
      <c r="AX62" s="96">
        <v>2</v>
      </c>
      <c r="AY62" s="96">
        <v>3410.4</v>
      </c>
      <c r="AZ62" s="96">
        <v>4</v>
      </c>
      <c r="BA62" s="96">
        <v>6820.8</v>
      </c>
      <c r="BB62" s="96">
        <v>3</v>
      </c>
      <c r="BC62" s="96">
        <v>5115.6000000000004</v>
      </c>
      <c r="BD62" s="96">
        <v>4</v>
      </c>
      <c r="BE62" s="96">
        <v>6820.8</v>
      </c>
      <c r="BF62" s="96">
        <v>4</v>
      </c>
      <c r="BG62" s="96">
        <v>6820.8</v>
      </c>
      <c r="BH62" s="96">
        <v>13</v>
      </c>
      <c r="BI62" s="96">
        <v>22167.600000000002</v>
      </c>
      <c r="BJ62" s="96">
        <v>18</v>
      </c>
      <c r="BK62" s="96">
        <v>30693.600000000002</v>
      </c>
      <c r="BL62" s="96">
        <v>10</v>
      </c>
      <c r="BM62" s="96">
        <v>17052</v>
      </c>
      <c r="BN62" s="96">
        <v>13</v>
      </c>
      <c r="BO62" s="96">
        <v>22167.600000000002</v>
      </c>
      <c r="BP62" s="96">
        <v>8</v>
      </c>
      <c r="BQ62" s="96">
        <v>13641.6</v>
      </c>
      <c r="BR62" s="96">
        <v>6</v>
      </c>
      <c r="BS62" s="96">
        <v>10231.200000000001</v>
      </c>
      <c r="BT62" s="96">
        <v>11</v>
      </c>
      <c r="BU62" s="96">
        <v>18757.2</v>
      </c>
      <c r="BV62" s="96">
        <v>6</v>
      </c>
      <c r="BW62" s="96">
        <v>10231.200000000001</v>
      </c>
      <c r="BX62" s="96">
        <v>5</v>
      </c>
      <c r="BY62" s="96">
        <v>8526</v>
      </c>
      <c r="BZ62" s="96">
        <v>5</v>
      </c>
      <c r="CA62" s="96">
        <v>8526</v>
      </c>
      <c r="CB62" s="96">
        <v>5</v>
      </c>
      <c r="CC62" s="96">
        <v>8526</v>
      </c>
      <c r="CD62" s="96">
        <v>8</v>
      </c>
      <c r="CE62" s="96">
        <v>13641.6</v>
      </c>
      <c r="CF62" s="96">
        <v>4</v>
      </c>
      <c r="CG62" s="96">
        <v>6820.8</v>
      </c>
      <c r="CH62" s="96">
        <v>4</v>
      </c>
      <c r="CI62" s="96">
        <v>6820.8</v>
      </c>
      <c r="CJ62" s="96">
        <v>3</v>
      </c>
      <c r="CK62" s="96">
        <v>5115.6000000000004</v>
      </c>
      <c r="CL62" s="96">
        <v>6</v>
      </c>
      <c r="CM62" s="96">
        <v>10231.200000000001</v>
      </c>
      <c r="CN62" s="96">
        <v>4</v>
      </c>
      <c r="CO62" s="96">
        <v>6820.8</v>
      </c>
      <c r="CP62" s="96">
        <v>3</v>
      </c>
      <c r="CQ62" s="96">
        <v>5115.6000000000004</v>
      </c>
      <c r="CR62" s="96">
        <v>4</v>
      </c>
      <c r="CS62" s="96">
        <v>6820.8</v>
      </c>
      <c r="CT62" s="96">
        <v>2</v>
      </c>
      <c r="CU62" s="96">
        <v>3410.4</v>
      </c>
    </row>
    <row r="63" spans="2:99">
      <c r="C63" s="95" t="s">
        <v>228</v>
      </c>
      <c r="D63" s="96">
        <v>3</v>
      </c>
      <c r="E63" s="96">
        <v>2386.8000000000002</v>
      </c>
      <c r="F63" s="96">
        <v>4</v>
      </c>
      <c r="G63" s="96">
        <v>3182.4</v>
      </c>
      <c r="H63" s="96">
        <v>4</v>
      </c>
      <c r="I63" s="96">
        <v>3182.4</v>
      </c>
      <c r="J63" s="96">
        <v>4</v>
      </c>
      <c r="K63" s="96">
        <v>3182.4</v>
      </c>
      <c r="L63" s="96">
        <v>17</v>
      </c>
      <c r="M63" s="96">
        <v>13525.2</v>
      </c>
      <c r="N63" s="96">
        <v>16</v>
      </c>
      <c r="O63" s="96">
        <v>12729.6</v>
      </c>
      <c r="P63" s="96">
        <v>20</v>
      </c>
      <c r="Q63" s="96">
        <v>15912</v>
      </c>
      <c r="R63" s="96">
        <v>18</v>
      </c>
      <c r="S63" s="96">
        <v>14320.800000000001</v>
      </c>
      <c r="T63" s="96">
        <v>8</v>
      </c>
      <c r="U63" s="96">
        <v>6364.8</v>
      </c>
      <c r="V63" s="96">
        <v>9</v>
      </c>
      <c r="W63" s="96">
        <v>7160.4000000000005</v>
      </c>
      <c r="X63" s="96">
        <v>12</v>
      </c>
      <c r="Y63" s="96">
        <v>9547.2000000000007</v>
      </c>
      <c r="Z63" s="96">
        <v>11</v>
      </c>
      <c r="AA63" s="96">
        <v>8751.6</v>
      </c>
      <c r="AB63" s="96">
        <v>8</v>
      </c>
      <c r="AC63" s="96">
        <v>6364.8</v>
      </c>
      <c r="AD63" s="96">
        <v>9</v>
      </c>
      <c r="AE63" s="96">
        <v>7160.4000000000005</v>
      </c>
      <c r="AF63" s="96">
        <v>7</v>
      </c>
      <c r="AG63" s="96">
        <v>5569.2</v>
      </c>
      <c r="AH63" s="96">
        <v>5</v>
      </c>
      <c r="AI63" s="96">
        <v>3978</v>
      </c>
      <c r="AJ63" s="96">
        <v>6</v>
      </c>
      <c r="AK63" s="96">
        <v>4773.6000000000004</v>
      </c>
      <c r="AL63" s="96">
        <v>3</v>
      </c>
      <c r="AM63" s="96">
        <v>2386.8000000000002</v>
      </c>
      <c r="AN63" s="96">
        <v>6</v>
      </c>
      <c r="AO63" s="96">
        <v>4773.6000000000004</v>
      </c>
      <c r="AP63" s="96">
        <v>4</v>
      </c>
      <c r="AQ63" s="96">
        <v>3182.4</v>
      </c>
      <c r="AR63" s="96">
        <v>2</v>
      </c>
      <c r="AS63" s="96">
        <v>1591.2</v>
      </c>
      <c r="AT63" s="96">
        <v>3</v>
      </c>
      <c r="AU63" s="96">
        <v>2386.8000000000002</v>
      </c>
      <c r="AV63" s="96">
        <v>4</v>
      </c>
      <c r="AW63" s="96">
        <v>3182.4</v>
      </c>
      <c r="AX63" s="96">
        <v>2</v>
      </c>
      <c r="AY63" s="96">
        <v>1591.2</v>
      </c>
      <c r="AZ63" s="96">
        <v>4</v>
      </c>
      <c r="BA63" s="96">
        <v>3182.4</v>
      </c>
      <c r="BB63" s="96">
        <v>3</v>
      </c>
      <c r="BC63" s="96">
        <v>2386.8000000000002</v>
      </c>
      <c r="BD63" s="96">
        <v>4</v>
      </c>
      <c r="BE63" s="96">
        <v>3182.4</v>
      </c>
      <c r="BF63" s="96">
        <v>5</v>
      </c>
      <c r="BG63" s="96">
        <v>3978</v>
      </c>
      <c r="BH63" s="96">
        <v>15</v>
      </c>
      <c r="BI63" s="96">
        <v>11934</v>
      </c>
      <c r="BJ63" s="96">
        <v>21</v>
      </c>
      <c r="BK63" s="96">
        <v>16707.600000000002</v>
      </c>
      <c r="BL63" s="96">
        <v>13</v>
      </c>
      <c r="BM63" s="96">
        <v>10342.800000000001</v>
      </c>
      <c r="BN63" s="96">
        <v>16</v>
      </c>
      <c r="BO63" s="96">
        <v>12729.6</v>
      </c>
      <c r="BP63" s="96">
        <v>9</v>
      </c>
      <c r="BQ63" s="96">
        <v>7160.4000000000005</v>
      </c>
      <c r="BR63" s="96">
        <v>7</v>
      </c>
      <c r="BS63" s="96">
        <v>5569.2</v>
      </c>
      <c r="BT63" s="96">
        <v>11</v>
      </c>
      <c r="BU63" s="96">
        <v>8751.6</v>
      </c>
      <c r="BV63" s="96">
        <v>7</v>
      </c>
      <c r="BW63" s="96">
        <v>5569.2</v>
      </c>
      <c r="BX63" s="96">
        <v>5</v>
      </c>
      <c r="BY63" s="96">
        <v>3978</v>
      </c>
      <c r="BZ63" s="96">
        <v>5</v>
      </c>
      <c r="CA63" s="96">
        <v>3978</v>
      </c>
      <c r="CB63" s="96">
        <v>6</v>
      </c>
      <c r="CC63" s="96">
        <v>4773.6000000000004</v>
      </c>
      <c r="CD63" s="96">
        <v>8</v>
      </c>
      <c r="CE63" s="96">
        <v>6364.8</v>
      </c>
      <c r="CF63" s="96">
        <v>4</v>
      </c>
      <c r="CG63" s="96">
        <v>3182.4</v>
      </c>
      <c r="CH63" s="96">
        <v>4</v>
      </c>
      <c r="CI63" s="96">
        <v>3182.4</v>
      </c>
      <c r="CJ63" s="96">
        <v>3</v>
      </c>
      <c r="CK63" s="96">
        <v>2386.8000000000002</v>
      </c>
      <c r="CL63" s="96">
        <v>6</v>
      </c>
      <c r="CM63" s="96">
        <v>4773.6000000000004</v>
      </c>
      <c r="CN63" s="96">
        <v>4</v>
      </c>
      <c r="CO63" s="96">
        <v>3182.4</v>
      </c>
      <c r="CP63" s="96">
        <v>4</v>
      </c>
      <c r="CQ63" s="96">
        <v>3182.4</v>
      </c>
      <c r="CR63" s="96">
        <v>4</v>
      </c>
      <c r="CS63" s="96">
        <v>3182.4</v>
      </c>
      <c r="CT63" s="96">
        <v>2</v>
      </c>
      <c r="CU63" s="96">
        <v>1591.2</v>
      </c>
    </row>
    <row r="64" spans="2:99">
      <c r="C64" s="95" t="s">
        <v>229</v>
      </c>
      <c r="D64" s="96">
        <v>3</v>
      </c>
      <c r="E64" s="96">
        <v>3027.5999999999995</v>
      </c>
      <c r="F64" s="96">
        <v>4</v>
      </c>
      <c r="G64" s="96">
        <v>4036.7999999999993</v>
      </c>
      <c r="H64" s="96">
        <v>4</v>
      </c>
      <c r="I64" s="96">
        <v>4036.7999999999993</v>
      </c>
      <c r="J64" s="96">
        <v>4</v>
      </c>
      <c r="K64" s="96">
        <v>4036.7999999999993</v>
      </c>
      <c r="L64" s="96">
        <v>16</v>
      </c>
      <c r="M64" s="96">
        <v>16147.199999999997</v>
      </c>
      <c r="N64" s="96">
        <v>15</v>
      </c>
      <c r="O64" s="96">
        <v>15137.999999999996</v>
      </c>
      <c r="P64" s="96">
        <v>21</v>
      </c>
      <c r="Q64" s="96">
        <v>21193.199999999997</v>
      </c>
      <c r="R64" s="96">
        <v>15</v>
      </c>
      <c r="S64" s="96">
        <v>15137.999999999996</v>
      </c>
      <c r="T64" s="96">
        <v>7</v>
      </c>
      <c r="U64" s="96">
        <v>7064.3999999999987</v>
      </c>
      <c r="V64" s="96">
        <v>9</v>
      </c>
      <c r="W64" s="96">
        <v>9082.7999999999993</v>
      </c>
      <c r="X64" s="96">
        <v>11</v>
      </c>
      <c r="Y64" s="96">
        <v>11101.199999999997</v>
      </c>
      <c r="Z64" s="96">
        <v>11</v>
      </c>
      <c r="AA64" s="96">
        <v>11101.199999999997</v>
      </c>
      <c r="AB64" s="96">
        <v>7</v>
      </c>
      <c r="AC64" s="96">
        <v>7064.3999999999987</v>
      </c>
      <c r="AD64" s="96">
        <v>8</v>
      </c>
      <c r="AE64" s="96">
        <v>8073.5999999999985</v>
      </c>
      <c r="AF64" s="96">
        <v>6</v>
      </c>
      <c r="AG64" s="96">
        <v>6055.1999999999989</v>
      </c>
      <c r="AH64" s="96">
        <v>5</v>
      </c>
      <c r="AI64" s="96">
        <v>5045.9999999999991</v>
      </c>
      <c r="AJ64" s="96">
        <v>5</v>
      </c>
      <c r="AK64" s="96">
        <v>5045.9999999999991</v>
      </c>
      <c r="AL64" s="96">
        <v>4</v>
      </c>
      <c r="AM64" s="96">
        <v>4036.7999999999993</v>
      </c>
      <c r="AN64" s="96">
        <v>6</v>
      </c>
      <c r="AO64" s="96">
        <v>6055.1999999999989</v>
      </c>
      <c r="AP64" s="96">
        <v>4</v>
      </c>
      <c r="AQ64" s="96">
        <v>4036.7999999999993</v>
      </c>
      <c r="AR64" s="96">
        <v>2</v>
      </c>
      <c r="AS64" s="96">
        <v>2018.3999999999996</v>
      </c>
      <c r="AT64" s="96">
        <v>3</v>
      </c>
      <c r="AU64" s="96">
        <v>3027.5999999999995</v>
      </c>
      <c r="AV64" s="96">
        <v>3</v>
      </c>
      <c r="AW64" s="96">
        <v>3027.5999999999995</v>
      </c>
      <c r="AX64" s="96">
        <v>2</v>
      </c>
      <c r="AY64" s="96">
        <v>2018.3999999999996</v>
      </c>
      <c r="AZ64" s="96">
        <v>4</v>
      </c>
      <c r="BA64" s="96">
        <v>4036.7999999999993</v>
      </c>
      <c r="BB64" s="96">
        <v>4</v>
      </c>
      <c r="BC64" s="96">
        <v>4036.7999999999993</v>
      </c>
      <c r="BD64" s="96">
        <v>5</v>
      </c>
      <c r="BE64" s="96">
        <v>5045.9999999999991</v>
      </c>
      <c r="BF64" s="96">
        <v>5</v>
      </c>
      <c r="BG64" s="96">
        <v>5045.9999999999991</v>
      </c>
      <c r="BH64" s="96">
        <v>16</v>
      </c>
      <c r="BI64" s="96">
        <v>16147.199999999997</v>
      </c>
      <c r="BJ64" s="96">
        <v>21</v>
      </c>
      <c r="BK64" s="96">
        <v>21193.199999999997</v>
      </c>
      <c r="BL64" s="96">
        <v>11</v>
      </c>
      <c r="BM64" s="96">
        <v>11101.199999999997</v>
      </c>
      <c r="BN64" s="96">
        <v>15</v>
      </c>
      <c r="BO64" s="96">
        <v>15137.999999999996</v>
      </c>
      <c r="BP64" s="96">
        <v>9</v>
      </c>
      <c r="BQ64" s="96">
        <v>9082.7999999999993</v>
      </c>
      <c r="BR64" s="96">
        <v>7</v>
      </c>
      <c r="BS64" s="96">
        <v>7064.3999999999987</v>
      </c>
      <c r="BT64" s="96">
        <v>14</v>
      </c>
      <c r="BU64" s="96">
        <v>14128.799999999997</v>
      </c>
      <c r="BV64" s="96">
        <v>7</v>
      </c>
      <c r="BW64" s="96">
        <v>7064.3999999999987</v>
      </c>
      <c r="BX64" s="96">
        <v>5</v>
      </c>
      <c r="BY64" s="96">
        <v>5045.9999999999991</v>
      </c>
      <c r="BZ64" s="96">
        <v>5</v>
      </c>
      <c r="CA64" s="96">
        <v>5045.9999999999991</v>
      </c>
      <c r="CB64" s="96">
        <v>5</v>
      </c>
      <c r="CC64" s="96">
        <v>5045.9999999999991</v>
      </c>
      <c r="CD64" s="96">
        <v>7</v>
      </c>
      <c r="CE64" s="96">
        <v>7064.3999999999987</v>
      </c>
      <c r="CF64" s="96">
        <v>4</v>
      </c>
      <c r="CG64" s="96">
        <v>4036.7999999999993</v>
      </c>
      <c r="CH64" s="96">
        <v>4</v>
      </c>
      <c r="CI64" s="96">
        <v>4036.7999999999993</v>
      </c>
      <c r="CJ64" s="96">
        <v>4</v>
      </c>
      <c r="CK64" s="96">
        <v>4036.7999999999993</v>
      </c>
      <c r="CL64" s="96">
        <v>6</v>
      </c>
      <c r="CM64" s="96">
        <v>6055.1999999999989</v>
      </c>
      <c r="CN64" s="96">
        <v>3</v>
      </c>
      <c r="CO64" s="96">
        <v>3027.5999999999995</v>
      </c>
      <c r="CP64" s="96">
        <v>4</v>
      </c>
      <c r="CQ64" s="96">
        <v>4036.7999999999993</v>
      </c>
      <c r="CR64" s="96">
        <v>4</v>
      </c>
      <c r="CS64" s="96">
        <v>4036.7999999999993</v>
      </c>
      <c r="CT64" s="96">
        <v>2</v>
      </c>
      <c r="CU64" s="96">
        <v>2018.3999999999996</v>
      </c>
    </row>
    <row r="65" spans="2:99">
      <c r="C65" s="95" t="s">
        <v>230</v>
      </c>
      <c r="D65" s="96">
        <v>3</v>
      </c>
      <c r="E65" s="96">
        <v>3078</v>
      </c>
      <c r="F65" s="96">
        <v>4</v>
      </c>
      <c r="G65" s="96">
        <v>4104</v>
      </c>
      <c r="H65" s="96">
        <v>4</v>
      </c>
      <c r="I65" s="96">
        <v>4104</v>
      </c>
      <c r="J65" s="96">
        <v>5</v>
      </c>
      <c r="K65" s="96">
        <v>5130</v>
      </c>
      <c r="L65" s="96">
        <v>18</v>
      </c>
      <c r="M65" s="96">
        <v>18468</v>
      </c>
      <c r="N65" s="96">
        <v>14</v>
      </c>
      <c r="O65" s="96">
        <v>14364</v>
      </c>
      <c r="P65" s="96">
        <v>22</v>
      </c>
      <c r="Q65" s="96">
        <v>22572</v>
      </c>
      <c r="R65" s="96">
        <v>18</v>
      </c>
      <c r="S65" s="96">
        <v>18468</v>
      </c>
      <c r="T65" s="96">
        <v>7</v>
      </c>
      <c r="U65" s="96">
        <v>7182</v>
      </c>
      <c r="V65" s="96">
        <v>9</v>
      </c>
      <c r="W65" s="96">
        <v>9234</v>
      </c>
      <c r="X65" s="96">
        <v>12</v>
      </c>
      <c r="Y65" s="96">
        <v>12312</v>
      </c>
      <c r="Z65" s="96">
        <v>10</v>
      </c>
      <c r="AA65" s="96">
        <v>10260</v>
      </c>
      <c r="AB65" s="96">
        <v>8</v>
      </c>
      <c r="AC65" s="96">
        <v>8208</v>
      </c>
      <c r="AD65" s="96">
        <v>9</v>
      </c>
      <c r="AE65" s="96">
        <v>9234</v>
      </c>
      <c r="AF65" s="96">
        <v>6</v>
      </c>
      <c r="AG65" s="96">
        <v>6156</v>
      </c>
      <c r="AH65" s="96">
        <v>5</v>
      </c>
      <c r="AI65" s="96">
        <v>5130</v>
      </c>
      <c r="AJ65" s="96">
        <v>6</v>
      </c>
      <c r="AK65" s="96">
        <v>6156</v>
      </c>
      <c r="AL65" s="96">
        <v>3</v>
      </c>
      <c r="AM65" s="96">
        <v>3078</v>
      </c>
      <c r="AN65" s="96">
        <v>5</v>
      </c>
      <c r="AO65" s="96">
        <v>5130</v>
      </c>
      <c r="AP65" s="96">
        <v>4</v>
      </c>
      <c r="AQ65" s="96">
        <v>4104</v>
      </c>
      <c r="AR65" s="96">
        <v>3</v>
      </c>
      <c r="AS65" s="96">
        <v>3078</v>
      </c>
      <c r="AT65" s="96">
        <v>3</v>
      </c>
      <c r="AU65" s="96">
        <v>3078</v>
      </c>
      <c r="AV65" s="96">
        <v>4</v>
      </c>
      <c r="AW65" s="96">
        <v>4104</v>
      </c>
      <c r="AX65" s="96">
        <v>2</v>
      </c>
      <c r="AY65" s="96">
        <v>2052</v>
      </c>
      <c r="AZ65" s="96">
        <v>4</v>
      </c>
      <c r="BA65" s="96">
        <v>4104</v>
      </c>
      <c r="BB65" s="96">
        <v>3</v>
      </c>
      <c r="BC65" s="96">
        <v>3078</v>
      </c>
      <c r="BD65" s="96">
        <v>4</v>
      </c>
      <c r="BE65" s="96">
        <v>4104</v>
      </c>
      <c r="BF65" s="96">
        <v>5</v>
      </c>
      <c r="BG65" s="96">
        <v>5130</v>
      </c>
      <c r="BH65" s="96">
        <v>15</v>
      </c>
      <c r="BI65" s="96">
        <v>15390</v>
      </c>
      <c r="BJ65" s="96">
        <v>19</v>
      </c>
      <c r="BK65" s="96">
        <v>19494</v>
      </c>
      <c r="BL65" s="96">
        <v>12</v>
      </c>
      <c r="BM65" s="96">
        <v>12312</v>
      </c>
      <c r="BN65" s="96">
        <v>16</v>
      </c>
      <c r="BO65" s="96">
        <v>16416</v>
      </c>
      <c r="BP65" s="96">
        <v>9</v>
      </c>
      <c r="BQ65" s="96">
        <v>9234</v>
      </c>
      <c r="BR65" s="96">
        <v>7</v>
      </c>
      <c r="BS65" s="96">
        <v>7182</v>
      </c>
      <c r="BT65" s="96">
        <v>12</v>
      </c>
      <c r="BU65" s="96">
        <v>12312</v>
      </c>
      <c r="BV65" s="96">
        <v>7</v>
      </c>
      <c r="BW65" s="96">
        <v>7182</v>
      </c>
      <c r="BX65" s="96">
        <v>5</v>
      </c>
      <c r="BY65" s="96">
        <v>5130</v>
      </c>
      <c r="BZ65" s="96">
        <v>5</v>
      </c>
      <c r="CA65" s="96">
        <v>5130</v>
      </c>
      <c r="CB65" s="96">
        <v>5</v>
      </c>
      <c r="CC65" s="96">
        <v>5130</v>
      </c>
      <c r="CD65" s="96">
        <v>7</v>
      </c>
      <c r="CE65" s="96">
        <v>7182</v>
      </c>
      <c r="CF65" s="96">
        <v>4</v>
      </c>
      <c r="CG65" s="96">
        <v>4104</v>
      </c>
      <c r="CH65" s="96">
        <v>4</v>
      </c>
      <c r="CI65" s="96">
        <v>4104</v>
      </c>
      <c r="CJ65" s="96">
        <v>3</v>
      </c>
      <c r="CK65" s="96">
        <v>3078</v>
      </c>
      <c r="CL65" s="96">
        <v>5</v>
      </c>
      <c r="CM65" s="96">
        <v>5130</v>
      </c>
      <c r="CN65" s="96">
        <v>3</v>
      </c>
      <c r="CO65" s="96">
        <v>3078</v>
      </c>
      <c r="CP65" s="96">
        <v>4</v>
      </c>
      <c r="CQ65" s="96">
        <v>4104</v>
      </c>
      <c r="CR65" s="96">
        <v>4</v>
      </c>
      <c r="CS65" s="96">
        <v>4104</v>
      </c>
      <c r="CT65" s="96">
        <v>2</v>
      </c>
      <c r="CU65" s="96">
        <v>2052</v>
      </c>
    </row>
    <row r="66" spans="2:99">
      <c r="C66" s="95" t="s">
        <v>231</v>
      </c>
      <c r="D66" s="96">
        <v>3</v>
      </c>
      <c r="E66" s="96">
        <v>3571.2</v>
      </c>
      <c r="F66" s="96">
        <v>4</v>
      </c>
      <c r="G66" s="96">
        <v>4761.5999999999995</v>
      </c>
      <c r="H66" s="96">
        <v>4</v>
      </c>
      <c r="I66" s="96">
        <v>4761.5999999999995</v>
      </c>
      <c r="J66" s="96">
        <v>4</v>
      </c>
      <c r="K66" s="96">
        <v>4761.5999999999995</v>
      </c>
      <c r="L66" s="96">
        <v>19</v>
      </c>
      <c r="M66" s="96">
        <v>22617.599999999999</v>
      </c>
      <c r="N66" s="96">
        <v>16</v>
      </c>
      <c r="O66" s="96">
        <v>19046.399999999998</v>
      </c>
      <c r="P66" s="96">
        <v>20</v>
      </c>
      <c r="Q66" s="96">
        <v>23807.999999999996</v>
      </c>
      <c r="R66" s="96">
        <v>17</v>
      </c>
      <c r="S66" s="96">
        <v>20236.8</v>
      </c>
      <c r="T66" s="96">
        <v>7</v>
      </c>
      <c r="U66" s="96">
        <v>8332.7999999999993</v>
      </c>
      <c r="V66" s="96">
        <v>9</v>
      </c>
      <c r="W66" s="96">
        <v>10713.599999999999</v>
      </c>
      <c r="X66" s="96">
        <v>11</v>
      </c>
      <c r="Y66" s="96">
        <v>13094.399999999998</v>
      </c>
      <c r="Z66" s="96">
        <v>10</v>
      </c>
      <c r="AA66" s="96">
        <v>11903.999999999998</v>
      </c>
      <c r="AB66" s="96">
        <v>8</v>
      </c>
      <c r="AC66" s="96">
        <v>9523.1999999999989</v>
      </c>
      <c r="AD66" s="96">
        <v>8</v>
      </c>
      <c r="AE66" s="96">
        <v>9523.1999999999989</v>
      </c>
      <c r="AF66" s="96">
        <v>7</v>
      </c>
      <c r="AG66" s="96">
        <v>8332.7999999999993</v>
      </c>
      <c r="AH66" s="96">
        <v>5</v>
      </c>
      <c r="AI66" s="96">
        <v>5951.9999999999991</v>
      </c>
      <c r="AJ66" s="96">
        <v>6</v>
      </c>
      <c r="AK66" s="96">
        <v>7142.4</v>
      </c>
      <c r="AL66" s="96">
        <v>3</v>
      </c>
      <c r="AM66" s="96">
        <v>3571.2</v>
      </c>
      <c r="AN66" s="96">
        <v>5</v>
      </c>
      <c r="AO66" s="96">
        <v>5951.9999999999991</v>
      </c>
      <c r="AP66" s="96">
        <v>4</v>
      </c>
      <c r="AQ66" s="96">
        <v>4761.5999999999995</v>
      </c>
      <c r="AR66" s="96">
        <v>2</v>
      </c>
      <c r="AS66" s="96">
        <v>2380.7999999999997</v>
      </c>
      <c r="AT66" s="96">
        <v>4</v>
      </c>
      <c r="AU66" s="96">
        <v>4761.5999999999995</v>
      </c>
      <c r="AV66" s="96">
        <v>3</v>
      </c>
      <c r="AW66" s="96">
        <v>3571.2</v>
      </c>
      <c r="AX66" s="96">
        <v>2</v>
      </c>
      <c r="AY66" s="96">
        <v>2380.7999999999997</v>
      </c>
      <c r="AZ66" s="96">
        <v>4</v>
      </c>
      <c r="BA66" s="96">
        <v>4761.5999999999995</v>
      </c>
      <c r="BB66" s="96">
        <v>3</v>
      </c>
      <c r="BC66" s="96">
        <v>3571.2</v>
      </c>
      <c r="BD66" s="96">
        <v>4</v>
      </c>
      <c r="BE66" s="96">
        <v>4761.5999999999995</v>
      </c>
      <c r="BF66" s="96">
        <v>5</v>
      </c>
      <c r="BG66" s="96">
        <v>5951.9999999999991</v>
      </c>
      <c r="BH66" s="96">
        <v>16</v>
      </c>
      <c r="BI66" s="96">
        <v>19046.399999999998</v>
      </c>
      <c r="BJ66" s="96">
        <v>19</v>
      </c>
      <c r="BK66" s="96">
        <v>22617.599999999999</v>
      </c>
      <c r="BL66" s="96">
        <v>12</v>
      </c>
      <c r="BM66" s="96">
        <v>14284.8</v>
      </c>
      <c r="BN66" s="96">
        <v>16</v>
      </c>
      <c r="BO66" s="96">
        <v>19046.399999999998</v>
      </c>
      <c r="BP66" s="96">
        <v>9</v>
      </c>
      <c r="BQ66" s="96">
        <v>10713.599999999999</v>
      </c>
      <c r="BR66" s="96">
        <v>7</v>
      </c>
      <c r="BS66" s="96">
        <v>8332.7999999999993</v>
      </c>
      <c r="BT66" s="96">
        <v>11</v>
      </c>
      <c r="BU66" s="96">
        <v>13094.399999999998</v>
      </c>
      <c r="BV66" s="96">
        <v>7</v>
      </c>
      <c r="BW66" s="96">
        <v>8332.7999999999993</v>
      </c>
      <c r="BX66" s="96">
        <v>5</v>
      </c>
      <c r="BY66" s="96">
        <v>5951.9999999999991</v>
      </c>
      <c r="BZ66" s="96">
        <v>5</v>
      </c>
      <c r="CA66" s="96">
        <v>5951.9999999999991</v>
      </c>
      <c r="CB66" s="96">
        <v>5</v>
      </c>
      <c r="CC66" s="96">
        <v>5951.9999999999991</v>
      </c>
      <c r="CD66" s="96">
        <v>7</v>
      </c>
      <c r="CE66" s="96">
        <v>8332.7999999999993</v>
      </c>
      <c r="CF66" s="96">
        <v>4</v>
      </c>
      <c r="CG66" s="96">
        <v>4761.5999999999995</v>
      </c>
      <c r="CH66" s="96">
        <v>4</v>
      </c>
      <c r="CI66" s="96">
        <v>4761.5999999999995</v>
      </c>
      <c r="CJ66" s="96">
        <v>3</v>
      </c>
      <c r="CK66" s="96">
        <v>3571.2</v>
      </c>
      <c r="CL66" s="96">
        <v>6</v>
      </c>
      <c r="CM66" s="96">
        <v>7142.4</v>
      </c>
      <c r="CN66" s="96">
        <v>4</v>
      </c>
      <c r="CO66" s="96">
        <v>4761.5999999999995</v>
      </c>
      <c r="CP66" s="96">
        <v>4</v>
      </c>
      <c r="CQ66" s="96">
        <v>4761.5999999999995</v>
      </c>
      <c r="CR66" s="96">
        <v>4</v>
      </c>
      <c r="CS66" s="96">
        <v>4761.5999999999995</v>
      </c>
      <c r="CT66" s="96">
        <v>2</v>
      </c>
      <c r="CU66" s="96">
        <v>2380.7999999999997</v>
      </c>
    </row>
    <row r="67" spans="2:99">
      <c r="C67" s="95" t="s">
        <v>232</v>
      </c>
      <c r="D67" s="96">
        <v>3</v>
      </c>
      <c r="E67" s="96">
        <v>3369.6000000000004</v>
      </c>
      <c r="F67" s="96">
        <v>4</v>
      </c>
      <c r="G67" s="96">
        <v>4492.8</v>
      </c>
      <c r="H67" s="96">
        <v>4</v>
      </c>
      <c r="I67" s="96">
        <v>4492.8</v>
      </c>
      <c r="J67" s="96">
        <v>4</v>
      </c>
      <c r="K67" s="96">
        <v>4492.8</v>
      </c>
      <c r="L67" s="96">
        <v>18</v>
      </c>
      <c r="M67" s="96">
        <v>20217.600000000002</v>
      </c>
      <c r="N67" s="96">
        <v>14</v>
      </c>
      <c r="O67" s="96">
        <v>15724.800000000001</v>
      </c>
      <c r="P67" s="96">
        <v>19</v>
      </c>
      <c r="Q67" s="96">
        <v>21340.799999999999</v>
      </c>
      <c r="R67" s="96">
        <v>16</v>
      </c>
      <c r="S67" s="96">
        <v>17971.2</v>
      </c>
      <c r="T67" s="96">
        <v>7</v>
      </c>
      <c r="U67" s="96">
        <v>7862.4000000000005</v>
      </c>
      <c r="V67" s="96">
        <v>9</v>
      </c>
      <c r="W67" s="96">
        <v>10108.800000000001</v>
      </c>
      <c r="X67" s="96">
        <v>12</v>
      </c>
      <c r="Y67" s="96">
        <v>13478.400000000001</v>
      </c>
      <c r="Z67" s="96">
        <v>11</v>
      </c>
      <c r="AA67" s="96">
        <v>12355.2</v>
      </c>
      <c r="AB67" s="96">
        <v>8</v>
      </c>
      <c r="AC67" s="96">
        <v>8985.6</v>
      </c>
      <c r="AD67" s="96">
        <v>8</v>
      </c>
      <c r="AE67" s="96">
        <v>8985.6</v>
      </c>
      <c r="AF67" s="96">
        <v>7</v>
      </c>
      <c r="AG67" s="96">
        <v>7862.4000000000005</v>
      </c>
      <c r="AH67" s="96">
        <v>5</v>
      </c>
      <c r="AI67" s="96">
        <v>5616</v>
      </c>
      <c r="AJ67" s="96">
        <v>5</v>
      </c>
      <c r="AK67" s="96">
        <v>5616</v>
      </c>
      <c r="AL67" s="96">
        <v>3</v>
      </c>
      <c r="AM67" s="96">
        <v>3369.6000000000004</v>
      </c>
      <c r="AN67" s="96">
        <v>6</v>
      </c>
      <c r="AO67" s="96">
        <v>6739.2000000000007</v>
      </c>
      <c r="AP67" s="96">
        <v>4</v>
      </c>
      <c r="AQ67" s="96">
        <v>4492.8</v>
      </c>
      <c r="AR67" s="96">
        <v>2</v>
      </c>
      <c r="AS67" s="96">
        <v>2246.4</v>
      </c>
      <c r="AT67" s="96">
        <v>3</v>
      </c>
      <c r="AU67" s="96">
        <v>3369.6000000000004</v>
      </c>
      <c r="AV67" s="96">
        <v>4</v>
      </c>
      <c r="AW67" s="96">
        <v>4492.8</v>
      </c>
      <c r="AX67" s="96">
        <v>3</v>
      </c>
      <c r="AY67" s="96">
        <v>3369.6000000000004</v>
      </c>
      <c r="AZ67" s="96">
        <v>4</v>
      </c>
      <c r="BA67" s="96">
        <v>4492.8</v>
      </c>
      <c r="BB67" s="96">
        <v>3</v>
      </c>
      <c r="BC67" s="96">
        <v>3369.6000000000004</v>
      </c>
      <c r="BD67" s="96">
        <v>5</v>
      </c>
      <c r="BE67" s="96">
        <v>5616</v>
      </c>
      <c r="BF67" s="96">
        <v>5</v>
      </c>
      <c r="BG67" s="96">
        <v>5616</v>
      </c>
      <c r="BH67" s="96">
        <v>15</v>
      </c>
      <c r="BI67" s="96">
        <v>16848</v>
      </c>
      <c r="BJ67" s="96">
        <v>22</v>
      </c>
      <c r="BK67" s="96">
        <v>24710.400000000001</v>
      </c>
      <c r="BL67" s="96">
        <v>12</v>
      </c>
      <c r="BM67" s="96">
        <v>13478.400000000001</v>
      </c>
      <c r="BN67" s="96">
        <v>16</v>
      </c>
      <c r="BO67" s="96">
        <v>17971.2</v>
      </c>
      <c r="BP67" s="96">
        <v>10</v>
      </c>
      <c r="BQ67" s="96">
        <v>11232</v>
      </c>
      <c r="BR67" s="96">
        <v>7</v>
      </c>
      <c r="BS67" s="96">
        <v>7862.4000000000005</v>
      </c>
      <c r="BT67" s="96">
        <v>11</v>
      </c>
      <c r="BU67" s="96">
        <v>12355.2</v>
      </c>
      <c r="BV67" s="96">
        <v>7</v>
      </c>
      <c r="BW67" s="96">
        <v>7862.4000000000005</v>
      </c>
      <c r="BX67" s="96">
        <v>5</v>
      </c>
      <c r="BY67" s="96">
        <v>5616</v>
      </c>
      <c r="BZ67" s="96">
        <v>5</v>
      </c>
      <c r="CA67" s="96">
        <v>5616</v>
      </c>
      <c r="CB67" s="96">
        <v>5</v>
      </c>
      <c r="CC67" s="96">
        <v>5616</v>
      </c>
      <c r="CD67" s="96">
        <v>8</v>
      </c>
      <c r="CE67" s="96">
        <v>8985.6</v>
      </c>
      <c r="CF67" s="96">
        <v>4</v>
      </c>
      <c r="CG67" s="96">
        <v>4492.8</v>
      </c>
      <c r="CH67" s="96">
        <v>4</v>
      </c>
      <c r="CI67" s="96">
        <v>4492.8</v>
      </c>
      <c r="CJ67" s="96">
        <v>3</v>
      </c>
      <c r="CK67" s="96">
        <v>3369.6000000000004</v>
      </c>
      <c r="CL67" s="96">
        <v>6</v>
      </c>
      <c r="CM67" s="96">
        <v>6739.2000000000007</v>
      </c>
      <c r="CN67" s="96">
        <v>3</v>
      </c>
      <c r="CO67" s="96">
        <v>3369.6000000000004</v>
      </c>
      <c r="CP67" s="96">
        <v>4</v>
      </c>
      <c r="CQ67" s="96">
        <v>4492.8</v>
      </c>
      <c r="CR67" s="96">
        <v>4</v>
      </c>
      <c r="CS67" s="96">
        <v>4492.8</v>
      </c>
      <c r="CT67" s="96">
        <v>2</v>
      </c>
      <c r="CU67" s="96">
        <v>2246.4</v>
      </c>
    </row>
    <row r="68" spans="2:99">
      <c r="C68" s="95" t="s">
        <v>233</v>
      </c>
      <c r="D68" s="96">
        <v>3</v>
      </c>
      <c r="E68" s="96">
        <v>3099.6000000000004</v>
      </c>
      <c r="F68" s="96">
        <v>4</v>
      </c>
      <c r="G68" s="96">
        <v>4132.8</v>
      </c>
      <c r="H68" s="96">
        <v>4</v>
      </c>
      <c r="I68" s="96">
        <v>4132.8</v>
      </c>
      <c r="J68" s="96">
        <v>4</v>
      </c>
      <c r="K68" s="96">
        <v>4132.8</v>
      </c>
      <c r="L68" s="96">
        <v>17</v>
      </c>
      <c r="M68" s="96">
        <v>17564.400000000001</v>
      </c>
      <c r="N68" s="96">
        <v>15</v>
      </c>
      <c r="O68" s="96">
        <v>15498</v>
      </c>
      <c r="P68" s="96">
        <v>21</v>
      </c>
      <c r="Q68" s="96">
        <v>21697.200000000001</v>
      </c>
      <c r="R68" s="96">
        <v>15</v>
      </c>
      <c r="S68" s="96">
        <v>15498</v>
      </c>
      <c r="T68" s="96">
        <v>8</v>
      </c>
      <c r="U68" s="96">
        <v>8265.6</v>
      </c>
      <c r="V68" s="96">
        <v>9</v>
      </c>
      <c r="W68" s="96">
        <v>9298.8000000000011</v>
      </c>
      <c r="X68" s="96">
        <v>10</v>
      </c>
      <c r="Y68" s="96">
        <v>10332</v>
      </c>
      <c r="Z68" s="96">
        <v>10</v>
      </c>
      <c r="AA68" s="96">
        <v>10332</v>
      </c>
      <c r="AB68" s="96">
        <v>8</v>
      </c>
      <c r="AC68" s="96">
        <v>8265.6</v>
      </c>
      <c r="AD68" s="96">
        <v>9</v>
      </c>
      <c r="AE68" s="96">
        <v>9298.8000000000011</v>
      </c>
      <c r="AF68" s="96">
        <v>6</v>
      </c>
      <c r="AG68" s="96">
        <v>6199.2000000000007</v>
      </c>
      <c r="AH68" s="96">
        <v>5</v>
      </c>
      <c r="AI68" s="96">
        <v>5166</v>
      </c>
      <c r="AJ68" s="96">
        <v>6</v>
      </c>
      <c r="AK68" s="96">
        <v>6199.2000000000007</v>
      </c>
      <c r="AL68" s="96">
        <v>3</v>
      </c>
      <c r="AM68" s="96">
        <v>3099.6000000000004</v>
      </c>
      <c r="AN68" s="96">
        <v>5</v>
      </c>
      <c r="AO68" s="96">
        <v>5166</v>
      </c>
      <c r="AP68" s="96">
        <v>4</v>
      </c>
      <c r="AQ68" s="96">
        <v>4132.8</v>
      </c>
      <c r="AR68" s="96">
        <v>2</v>
      </c>
      <c r="AS68" s="96">
        <v>2066.4</v>
      </c>
      <c r="AT68" s="96">
        <v>3</v>
      </c>
      <c r="AU68" s="96">
        <v>3099.6000000000004</v>
      </c>
      <c r="AV68" s="96">
        <v>4</v>
      </c>
      <c r="AW68" s="96">
        <v>4132.8</v>
      </c>
      <c r="AX68" s="96">
        <v>2</v>
      </c>
      <c r="AY68" s="96">
        <v>2066.4</v>
      </c>
      <c r="AZ68" s="96">
        <v>4</v>
      </c>
      <c r="BA68" s="96">
        <v>4132.8</v>
      </c>
      <c r="BB68" s="96">
        <v>3</v>
      </c>
      <c r="BC68" s="96">
        <v>3099.6000000000004</v>
      </c>
      <c r="BD68" s="96">
        <v>4</v>
      </c>
      <c r="BE68" s="96">
        <v>4132.8</v>
      </c>
      <c r="BF68" s="96">
        <v>4</v>
      </c>
      <c r="BG68" s="96">
        <v>4132.8</v>
      </c>
      <c r="BH68" s="96">
        <v>16</v>
      </c>
      <c r="BI68" s="96">
        <v>16531.2</v>
      </c>
      <c r="BJ68" s="96">
        <v>20</v>
      </c>
      <c r="BK68" s="96">
        <v>20664</v>
      </c>
      <c r="BL68" s="96">
        <v>12</v>
      </c>
      <c r="BM68" s="96">
        <v>12398.400000000001</v>
      </c>
      <c r="BN68" s="96">
        <v>14</v>
      </c>
      <c r="BO68" s="96">
        <v>14464.800000000001</v>
      </c>
      <c r="BP68" s="96">
        <v>9</v>
      </c>
      <c r="BQ68" s="96">
        <v>9298.8000000000011</v>
      </c>
      <c r="BR68" s="96">
        <v>7</v>
      </c>
      <c r="BS68" s="96">
        <v>7232.4000000000005</v>
      </c>
      <c r="BT68" s="96">
        <v>13</v>
      </c>
      <c r="BU68" s="96">
        <v>13431.6</v>
      </c>
      <c r="BV68" s="96">
        <v>8</v>
      </c>
      <c r="BW68" s="96">
        <v>8265.6</v>
      </c>
      <c r="BX68" s="96">
        <v>5</v>
      </c>
      <c r="BY68" s="96">
        <v>5166</v>
      </c>
      <c r="BZ68" s="96">
        <v>5</v>
      </c>
      <c r="CA68" s="96">
        <v>5166</v>
      </c>
      <c r="CB68" s="96">
        <v>6</v>
      </c>
      <c r="CC68" s="96">
        <v>6199.2000000000007</v>
      </c>
      <c r="CD68" s="96">
        <v>7</v>
      </c>
      <c r="CE68" s="96">
        <v>7232.4000000000005</v>
      </c>
      <c r="CF68" s="96">
        <v>4</v>
      </c>
      <c r="CG68" s="96">
        <v>4132.8</v>
      </c>
      <c r="CH68" s="96">
        <v>4</v>
      </c>
      <c r="CI68" s="96">
        <v>4132.8</v>
      </c>
      <c r="CJ68" s="96">
        <v>4</v>
      </c>
      <c r="CK68" s="96">
        <v>4132.8</v>
      </c>
      <c r="CL68" s="96">
        <v>6</v>
      </c>
      <c r="CM68" s="96">
        <v>6199.2000000000007</v>
      </c>
      <c r="CN68" s="96">
        <v>3</v>
      </c>
      <c r="CO68" s="96">
        <v>3099.6000000000004</v>
      </c>
      <c r="CP68" s="96">
        <v>4</v>
      </c>
      <c r="CQ68" s="96">
        <v>4132.8</v>
      </c>
      <c r="CR68" s="96">
        <v>4</v>
      </c>
      <c r="CS68" s="96">
        <v>4132.8</v>
      </c>
      <c r="CT68" s="96">
        <v>2</v>
      </c>
      <c r="CU68" s="96">
        <v>2066.4</v>
      </c>
    </row>
    <row r="69" spans="2:99">
      <c r="C69" s="95" t="s">
        <v>234</v>
      </c>
      <c r="D69" s="96">
        <v>3</v>
      </c>
      <c r="E69" s="96">
        <v>2275.1999999999998</v>
      </c>
      <c r="F69" s="96">
        <v>4</v>
      </c>
      <c r="G69" s="96">
        <v>3033.6</v>
      </c>
      <c r="H69" s="96">
        <v>4</v>
      </c>
      <c r="I69" s="96">
        <v>3033.6</v>
      </c>
      <c r="J69" s="96">
        <v>5</v>
      </c>
      <c r="K69" s="96">
        <v>3792</v>
      </c>
      <c r="L69" s="96">
        <v>19</v>
      </c>
      <c r="M69" s="96">
        <v>14409.6</v>
      </c>
      <c r="N69" s="96">
        <v>17</v>
      </c>
      <c r="O69" s="96">
        <v>12892.8</v>
      </c>
      <c r="P69" s="96">
        <v>23</v>
      </c>
      <c r="Q69" s="96">
        <v>17443.2</v>
      </c>
      <c r="R69" s="96">
        <v>19</v>
      </c>
      <c r="S69" s="96">
        <v>14409.6</v>
      </c>
      <c r="T69" s="96">
        <v>8</v>
      </c>
      <c r="U69" s="96">
        <v>6067.2</v>
      </c>
      <c r="V69" s="96">
        <v>10</v>
      </c>
      <c r="W69" s="96">
        <v>7584</v>
      </c>
      <c r="X69" s="96">
        <v>12</v>
      </c>
      <c r="Y69" s="96">
        <v>9100.7999999999993</v>
      </c>
      <c r="Z69" s="96">
        <v>11</v>
      </c>
      <c r="AA69" s="96">
        <v>8342.4</v>
      </c>
      <c r="AB69" s="96">
        <v>7</v>
      </c>
      <c r="AC69" s="96">
        <v>5308.8</v>
      </c>
      <c r="AD69" s="96">
        <v>8</v>
      </c>
      <c r="AE69" s="96">
        <v>6067.2</v>
      </c>
      <c r="AF69" s="96">
        <v>6</v>
      </c>
      <c r="AG69" s="96">
        <v>4550.3999999999996</v>
      </c>
      <c r="AH69" s="96">
        <v>5</v>
      </c>
      <c r="AI69" s="96">
        <v>3792</v>
      </c>
      <c r="AJ69" s="96">
        <v>6</v>
      </c>
      <c r="AK69" s="96">
        <v>4550.3999999999996</v>
      </c>
      <c r="AL69" s="96">
        <v>3</v>
      </c>
      <c r="AM69" s="96">
        <v>2275.1999999999998</v>
      </c>
      <c r="AN69" s="96">
        <v>6</v>
      </c>
      <c r="AO69" s="96">
        <v>4550.3999999999996</v>
      </c>
      <c r="AP69" s="96">
        <v>4</v>
      </c>
      <c r="AQ69" s="96">
        <v>3033.6</v>
      </c>
      <c r="AR69" s="96">
        <v>2</v>
      </c>
      <c r="AS69" s="96">
        <v>1516.8</v>
      </c>
      <c r="AT69" s="96">
        <v>4</v>
      </c>
      <c r="AU69" s="96">
        <v>3033.6</v>
      </c>
      <c r="AV69" s="96">
        <v>4</v>
      </c>
      <c r="AW69" s="96">
        <v>3033.6</v>
      </c>
      <c r="AX69" s="96">
        <v>2</v>
      </c>
      <c r="AY69" s="96">
        <v>1516.8</v>
      </c>
      <c r="AZ69" s="96">
        <v>4</v>
      </c>
      <c r="BA69" s="96">
        <v>3033.6</v>
      </c>
      <c r="BB69" s="96">
        <v>3</v>
      </c>
      <c r="BC69" s="96">
        <v>2275.1999999999998</v>
      </c>
      <c r="BD69" s="96">
        <v>5</v>
      </c>
      <c r="BE69" s="96">
        <v>3792</v>
      </c>
      <c r="BF69" s="96">
        <v>5</v>
      </c>
      <c r="BG69" s="96">
        <v>3792</v>
      </c>
      <c r="BH69" s="96">
        <v>16</v>
      </c>
      <c r="BI69" s="96">
        <v>12134.4</v>
      </c>
      <c r="BJ69" s="96">
        <v>21</v>
      </c>
      <c r="BK69" s="96">
        <v>15926.4</v>
      </c>
      <c r="BL69" s="96">
        <v>13</v>
      </c>
      <c r="BM69" s="96">
        <v>9859.1999999999989</v>
      </c>
      <c r="BN69" s="96">
        <v>16</v>
      </c>
      <c r="BO69" s="96">
        <v>12134.4</v>
      </c>
      <c r="BP69" s="96">
        <v>9</v>
      </c>
      <c r="BQ69" s="96">
        <v>6825.5999999999995</v>
      </c>
      <c r="BR69" s="96">
        <v>7</v>
      </c>
      <c r="BS69" s="96">
        <v>5308.8</v>
      </c>
      <c r="BT69" s="96">
        <v>13</v>
      </c>
      <c r="BU69" s="96">
        <v>9859.1999999999989</v>
      </c>
      <c r="BV69" s="96">
        <v>7</v>
      </c>
      <c r="BW69" s="96">
        <v>5308.8</v>
      </c>
      <c r="BX69" s="96">
        <v>5</v>
      </c>
      <c r="BY69" s="96">
        <v>3792</v>
      </c>
      <c r="BZ69" s="96">
        <v>5</v>
      </c>
      <c r="CA69" s="96">
        <v>3792</v>
      </c>
      <c r="CB69" s="96">
        <v>6</v>
      </c>
      <c r="CC69" s="96">
        <v>4550.3999999999996</v>
      </c>
      <c r="CD69" s="96">
        <v>8</v>
      </c>
      <c r="CE69" s="96">
        <v>6067.2</v>
      </c>
      <c r="CF69" s="96">
        <v>4</v>
      </c>
      <c r="CG69" s="96">
        <v>3033.6</v>
      </c>
      <c r="CH69" s="96">
        <v>4</v>
      </c>
      <c r="CI69" s="96">
        <v>3033.6</v>
      </c>
      <c r="CJ69" s="96">
        <v>4</v>
      </c>
      <c r="CK69" s="96">
        <v>3033.6</v>
      </c>
      <c r="CL69" s="96">
        <v>6</v>
      </c>
      <c r="CM69" s="96">
        <v>4550.3999999999996</v>
      </c>
      <c r="CN69" s="96">
        <v>4</v>
      </c>
      <c r="CO69" s="96">
        <v>3033.6</v>
      </c>
      <c r="CP69" s="96">
        <v>4</v>
      </c>
      <c r="CQ69" s="96">
        <v>3033.6</v>
      </c>
      <c r="CR69" s="96">
        <v>4</v>
      </c>
      <c r="CS69" s="96">
        <v>3033.6</v>
      </c>
      <c r="CT69" s="96">
        <v>3</v>
      </c>
      <c r="CU69" s="96">
        <v>2275.1999999999998</v>
      </c>
    </row>
    <row r="70" spans="2:99">
      <c r="C70" s="95" t="s">
        <v>235</v>
      </c>
      <c r="D70" s="96">
        <v>3</v>
      </c>
      <c r="E70" s="96">
        <v>1605.6</v>
      </c>
      <c r="F70" s="96">
        <v>4</v>
      </c>
      <c r="G70" s="96">
        <v>2140.7999999999997</v>
      </c>
      <c r="H70" s="96">
        <v>4</v>
      </c>
      <c r="I70" s="96">
        <v>2140.7999999999997</v>
      </c>
      <c r="J70" s="96">
        <v>4</v>
      </c>
      <c r="K70" s="96">
        <v>2140.7999999999997</v>
      </c>
      <c r="L70" s="96">
        <v>19</v>
      </c>
      <c r="M70" s="96">
        <v>10168.799999999999</v>
      </c>
      <c r="N70" s="96">
        <v>16</v>
      </c>
      <c r="O70" s="96">
        <v>8563.1999999999989</v>
      </c>
      <c r="P70" s="96">
        <v>21</v>
      </c>
      <c r="Q70" s="96">
        <v>11239.199999999999</v>
      </c>
      <c r="R70" s="96">
        <v>16</v>
      </c>
      <c r="S70" s="96">
        <v>8563.1999999999989</v>
      </c>
      <c r="T70" s="96">
        <v>7</v>
      </c>
      <c r="U70" s="96">
        <v>3746.3999999999996</v>
      </c>
      <c r="V70" s="96">
        <v>10</v>
      </c>
      <c r="W70" s="96">
        <v>5351.9999999999991</v>
      </c>
      <c r="X70" s="96">
        <v>13</v>
      </c>
      <c r="Y70" s="96">
        <v>6957.5999999999995</v>
      </c>
      <c r="Z70" s="96">
        <v>11</v>
      </c>
      <c r="AA70" s="96">
        <v>5887.1999999999989</v>
      </c>
      <c r="AB70" s="96">
        <v>9</v>
      </c>
      <c r="AC70" s="96">
        <v>4816.7999999999993</v>
      </c>
      <c r="AD70" s="96">
        <v>8</v>
      </c>
      <c r="AE70" s="96">
        <v>4281.5999999999995</v>
      </c>
      <c r="AF70" s="96">
        <v>7</v>
      </c>
      <c r="AG70" s="96">
        <v>3746.3999999999996</v>
      </c>
      <c r="AH70" s="96">
        <v>5</v>
      </c>
      <c r="AI70" s="96">
        <v>2675.9999999999995</v>
      </c>
      <c r="AJ70" s="96">
        <v>6</v>
      </c>
      <c r="AK70" s="96">
        <v>3211.2</v>
      </c>
      <c r="AL70" s="96">
        <v>3</v>
      </c>
      <c r="AM70" s="96">
        <v>1605.6</v>
      </c>
      <c r="AN70" s="96">
        <v>5</v>
      </c>
      <c r="AO70" s="96">
        <v>2675.9999999999995</v>
      </c>
      <c r="AP70" s="96">
        <v>4</v>
      </c>
      <c r="AQ70" s="96">
        <v>2140.7999999999997</v>
      </c>
      <c r="AR70" s="96">
        <v>2</v>
      </c>
      <c r="AS70" s="96">
        <v>1070.3999999999999</v>
      </c>
      <c r="AT70" s="96">
        <v>4</v>
      </c>
      <c r="AU70" s="96">
        <v>2140.7999999999997</v>
      </c>
      <c r="AV70" s="96">
        <v>3</v>
      </c>
      <c r="AW70" s="96">
        <v>1605.6</v>
      </c>
      <c r="AX70" s="96">
        <v>3</v>
      </c>
      <c r="AY70" s="96">
        <v>1605.6</v>
      </c>
      <c r="AZ70" s="96">
        <v>4</v>
      </c>
      <c r="BA70" s="96">
        <v>2140.7999999999997</v>
      </c>
      <c r="BB70" s="96">
        <v>4</v>
      </c>
      <c r="BC70" s="96">
        <v>2140.7999999999997</v>
      </c>
      <c r="BD70" s="96">
        <v>4</v>
      </c>
      <c r="BE70" s="96">
        <v>2140.7999999999997</v>
      </c>
      <c r="BF70" s="96">
        <v>5</v>
      </c>
      <c r="BG70" s="96">
        <v>2675.9999999999995</v>
      </c>
      <c r="BH70" s="96">
        <v>17</v>
      </c>
      <c r="BI70" s="96">
        <v>9098.4</v>
      </c>
      <c r="BJ70" s="96">
        <v>22</v>
      </c>
      <c r="BK70" s="96">
        <v>11774.399999999998</v>
      </c>
      <c r="BL70" s="96">
        <v>14</v>
      </c>
      <c r="BM70" s="96">
        <v>7492.7999999999993</v>
      </c>
      <c r="BN70" s="96">
        <v>15</v>
      </c>
      <c r="BO70" s="96">
        <v>8027.9999999999991</v>
      </c>
      <c r="BP70" s="96">
        <v>9</v>
      </c>
      <c r="BQ70" s="96">
        <v>4816.7999999999993</v>
      </c>
      <c r="BR70" s="96">
        <v>7</v>
      </c>
      <c r="BS70" s="96">
        <v>3746.3999999999996</v>
      </c>
      <c r="BT70" s="96">
        <v>13</v>
      </c>
      <c r="BU70" s="96">
        <v>6957.5999999999995</v>
      </c>
      <c r="BV70" s="96">
        <v>7</v>
      </c>
      <c r="BW70" s="96">
        <v>3746.3999999999996</v>
      </c>
      <c r="BX70" s="96">
        <v>5</v>
      </c>
      <c r="BY70" s="96">
        <v>2675.9999999999995</v>
      </c>
      <c r="BZ70" s="96">
        <v>5</v>
      </c>
      <c r="CA70" s="96">
        <v>2675.9999999999995</v>
      </c>
      <c r="CB70" s="96">
        <v>6</v>
      </c>
      <c r="CC70" s="96">
        <v>3211.2</v>
      </c>
      <c r="CD70" s="96">
        <v>8</v>
      </c>
      <c r="CE70" s="96">
        <v>4281.5999999999995</v>
      </c>
      <c r="CF70" s="96">
        <v>4</v>
      </c>
      <c r="CG70" s="96">
        <v>2140.7999999999997</v>
      </c>
      <c r="CH70" s="96">
        <v>4</v>
      </c>
      <c r="CI70" s="96">
        <v>2140.7999999999997</v>
      </c>
      <c r="CJ70" s="96">
        <v>3</v>
      </c>
      <c r="CK70" s="96">
        <v>1605.6</v>
      </c>
      <c r="CL70" s="96">
        <v>6</v>
      </c>
      <c r="CM70" s="96">
        <v>3211.2</v>
      </c>
      <c r="CN70" s="96">
        <v>4</v>
      </c>
      <c r="CO70" s="96">
        <v>2140.7999999999997</v>
      </c>
      <c r="CP70" s="96">
        <v>4</v>
      </c>
      <c r="CQ70" s="96">
        <v>2140.7999999999997</v>
      </c>
      <c r="CR70" s="96">
        <v>4</v>
      </c>
      <c r="CS70" s="96">
        <v>2140.7999999999997</v>
      </c>
      <c r="CT70" s="96">
        <v>2</v>
      </c>
      <c r="CU70" s="96">
        <v>1070.3999999999999</v>
      </c>
    </row>
    <row r="71" spans="2:99">
      <c r="B71" s="95" t="s">
        <v>130</v>
      </c>
      <c r="C71" s="95" t="s">
        <v>236</v>
      </c>
      <c r="D71" s="96">
        <v>3</v>
      </c>
      <c r="E71" s="96">
        <v>1692</v>
      </c>
      <c r="F71" s="96">
        <v>3</v>
      </c>
      <c r="G71" s="96">
        <v>1692</v>
      </c>
      <c r="H71" s="96">
        <v>2</v>
      </c>
      <c r="I71" s="96">
        <v>1128</v>
      </c>
      <c r="J71" s="96">
        <v>2</v>
      </c>
      <c r="K71" s="96">
        <v>1128</v>
      </c>
      <c r="L71" s="96">
        <v>3</v>
      </c>
      <c r="M71" s="96">
        <v>1692</v>
      </c>
      <c r="N71" s="96">
        <v>4</v>
      </c>
      <c r="O71" s="96">
        <v>2256</v>
      </c>
      <c r="P71" s="96">
        <v>2</v>
      </c>
      <c r="Q71" s="96">
        <v>1128</v>
      </c>
      <c r="R71" s="96">
        <v>4</v>
      </c>
      <c r="S71" s="96">
        <v>2256</v>
      </c>
      <c r="T71" s="96">
        <v>6</v>
      </c>
      <c r="U71" s="96">
        <v>3384</v>
      </c>
      <c r="V71" s="96">
        <v>6</v>
      </c>
      <c r="W71" s="96">
        <v>3384</v>
      </c>
      <c r="X71" s="96">
        <v>3</v>
      </c>
      <c r="Y71" s="96">
        <v>1692</v>
      </c>
      <c r="Z71" s="96">
        <v>5</v>
      </c>
      <c r="AA71" s="96">
        <v>2820</v>
      </c>
      <c r="AB71" s="96">
        <v>8</v>
      </c>
      <c r="AC71" s="96">
        <v>4512</v>
      </c>
      <c r="AD71" s="96">
        <v>7</v>
      </c>
      <c r="AE71" s="96">
        <v>3948</v>
      </c>
      <c r="AF71" s="96">
        <v>8</v>
      </c>
      <c r="AG71" s="96">
        <v>4512</v>
      </c>
      <c r="AH71" s="96">
        <v>8</v>
      </c>
      <c r="AI71" s="96">
        <v>4512</v>
      </c>
      <c r="AJ71" s="96">
        <v>11</v>
      </c>
      <c r="AK71" s="96">
        <v>6204</v>
      </c>
      <c r="AL71" s="96">
        <v>10</v>
      </c>
      <c r="AM71" s="96">
        <v>5640</v>
      </c>
      <c r="AN71" s="96">
        <v>15</v>
      </c>
      <c r="AO71" s="96">
        <v>8460</v>
      </c>
      <c r="AP71" s="96">
        <v>8</v>
      </c>
      <c r="AQ71" s="96">
        <v>4512</v>
      </c>
      <c r="AR71" s="96">
        <v>4</v>
      </c>
      <c r="AS71" s="96">
        <v>2256</v>
      </c>
      <c r="AT71" s="96">
        <v>3</v>
      </c>
      <c r="AU71" s="96">
        <v>1692</v>
      </c>
      <c r="AV71" s="96">
        <v>4</v>
      </c>
      <c r="AW71" s="96">
        <v>2256</v>
      </c>
      <c r="AX71" s="96">
        <v>2</v>
      </c>
      <c r="AY71" s="96">
        <v>1128</v>
      </c>
      <c r="AZ71" s="96">
        <v>3</v>
      </c>
      <c r="BA71" s="96">
        <v>1692</v>
      </c>
      <c r="BB71" s="96">
        <v>2</v>
      </c>
      <c r="BC71" s="96">
        <v>1128</v>
      </c>
      <c r="BD71" s="96">
        <v>2</v>
      </c>
      <c r="BE71" s="96">
        <v>1128</v>
      </c>
      <c r="BF71" s="96">
        <v>3</v>
      </c>
      <c r="BG71" s="96">
        <v>1692</v>
      </c>
      <c r="BH71" s="96">
        <v>3</v>
      </c>
      <c r="BI71" s="96">
        <v>1692</v>
      </c>
      <c r="BJ71" s="96">
        <v>3</v>
      </c>
      <c r="BK71" s="96">
        <v>1692</v>
      </c>
      <c r="BL71" s="96">
        <v>4</v>
      </c>
      <c r="BM71" s="96">
        <v>2256</v>
      </c>
      <c r="BN71" s="96">
        <v>2</v>
      </c>
      <c r="BO71" s="96">
        <v>1128</v>
      </c>
      <c r="BP71" s="96">
        <v>6</v>
      </c>
      <c r="BQ71" s="96">
        <v>3384</v>
      </c>
      <c r="BR71" s="96">
        <v>4</v>
      </c>
      <c r="BS71" s="96">
        <v>2256</v>
      </c>
      <c r="BT71" s="96">
        <v>5</v>
      </c>
      <c r="BU71" s="96">
        <v>2820</v>
      </c>
      <c r="BV71" s="96">
        <v>6</v>
      </c>
      <c r="BW71" s="96">
        <v>3384</v>
      </c>
      <c r="BX71" s="96">
        <v>8</v>
      </c>
      <c r="BY71" s="96">
        <v>4512</v>
      </c>
      <c r="BZ71" s="96">
        <v>6</v>
      </c>
      <c r="CA71" s="96">
        <v>3384</v>
      </c>
      <c r="CB71" s="96">
        <v>8</v>
      </c>
      <c r="CC71" s="96">
        <v>4512</v>
      </c>
      <c r="CD71" s="96">
        <v>8</v>
      </c>
      <c r="CE71" s="96">
        <v>4512</v>
      </c>
      <c r="CF71" s="96">
        <v>15</v>
      </c>
      <c r="CG71" s="96">
        <v>8460</v>
      </c>
      <c r="CH71" s="96">
        <v>15</v>
      </c>
      <c r="CI71" s="96">
        <v>8460</v>
      </c>
      <c r="CJ71" s="96">
        <v>10</v>
      </c>
      <c r="CK71" s="96">
        <v>5640</v>
      </c>
      <c r="CL71" s="96">
        <v>14</v>
      </c>
      <c r="CM71" s="96">
        <v>7896</v>
      </c>
      <c r="CN71" s="96">
        <v>3</v>
      </c>
      <c r="CO71" s="96">
        <v>1692</v>
      </c>
      <c r="CP71" s="96">
        <v>3</v>
      </c>
      <c r="CQ71" s="96">
        <v>1692</v>
      </c>
      <c r="CR71" s="96">
        <v>3</v>
      </c>
      <c r="CS71" s="96">
        <v>1692</v>
      </c>
      <c r="CT71" s="96">
        <v>3</v>
      </c>
      <c r="CU71" s="96">
        <v>1692</v>
      </c>
    </row>
    <row r="72" spans="2:99">
      <c r="C72" s="95" t="s">
        <v>237</v>
      </c>
      <c r="D72" s="96">
        <v>3</v>
      </c>
      <c r="E72" s="96">
        <v>223.2</v>
      </c>
      <c r="F72" s="96">
        <v>3</v>
      </c>
      <c r="G72" s="96">
        <v>223.2</v>
      </c>
      <c r="H72" s="96">
        <v>2</v>
      </c>
      <c r="I72" s="96">
        <v>148.79999999999998</v>
      </c>
      <c r="J72" s="96">
        <v>2</v>
      </c>
      <c r="K72" s="96">
        <v>148.79999999999998</v>
      </c>
      <c r="L72" s="96">
        <v>3</v>
      </c>
      <c r="M72" s="96">
        <v>223.2</v>
      </c>
      <c r="N72" s="96">
        <v>4</v>
      </c>
      <c r="O72" s="96">
        <v>297.59999999999997</v>
      </c>
      <c r="P72" s="96">
        <v>2</v>
      </c>
      <c r="Q72" s="96">
        <v>148.79999999999998</v>
      </c>
      <c r="R72" s="96">
        <v>4</v>
      </c>
      <c r="S72" s="96">
        <v>297.59999999999997</v>
      </c>
      <c r="T72" s="96">
        <v>6</v>
      </c>
      <c r="U72" s="96">
        <v>446.4</v>
      </c>
      <c r="V72" s="96">
        <v>6</v>
      </c>
      <c r="W72" s="96">
        <v>446.4</v>
      </c>
      <c r="X72" s="96">
        <v>4</v>
      </c>
      <c r="Y72" s="96">
        <v>297.59999999999997</v>
      </c>
      <c r="Z72" s="96">
        <v>5</v>
      </c>
      <c r="AA72" s="96">
        <v>371.99999999999994</v>
      </c>
      <c r="AB72" s="96">
        <v>7</v>
      </c>
      <c r="AC72" s="96">
        <v>520.79999999999995</v>
      </c>
      <c r="AD72" s="96">
        <v>8</v>
      </c>
      <c r="AE72" s="96">
        <v>595.19999999999993</v>
      </c>
      <c r="AF72" s="96">
        <v>8</v>
      </c>
      <c r="AG72" s="96">
        <v>595.19999999999993</v>
      </c>
      <c r="AH72" s="96">
        <v>10</v>
      </c>
      <c r="AI72" s="96">
        <v>743.99999999999989</v>
      </c>
      <c r="AJ72" s="96">
        <v>14</v>
      </c>
      <c r="AK72" s="96">
        <v>1041.5999999999999</v>
      </c>
      <c r="AL72" s="96">
        <v>11</v>
      </c>
      <c r="AM72" s="96">
        <v>818.39999999999986</v>
      </c>
      <c r="AN72" s="96">
        <v>17</v>
      </c>
      <c r="AO72" s="96">
        <v>1264.8</v>
      </c>
      <c r="AP72" s="96">
        <v>9</v>
      </c>
      <c r="AQ72" s="96">
        <v>669.59999999999991</v>
      </c>
      <c r="AR72" s="96">
        <v>4</v>
      </c>
      <c r="AS72" s="96">
        <v>297.59999999999997</v>
      </c>
      <c r="AT72" s="96">
        <v>3</v>
      </c>
      <c r="AU72" s="96">
        <v>223.2</v>
      </c>
      <c r="AV72" s="96">
        <v>4</v>
      </c>
      <c r="AW72" s="96">
        <v>297.59999999999997</v>
      </c>
      <c r="AX72" s="96">
        <v>2</v>
      </c>
      <c r="AY72" s="96">
        <v>148.79999999999998</v>
      </c>
      <c r="AZ72" s="96">
        <v>3</v>
      </c>
      <c r="BA72" s="96">
        <v>223.2</v>
      </c>
      <c r="BB72" s="96">
        <v>2</v>
      </c>
      <c r="BC72" s="96">
        <v>148.79999999999998</v>
      </c>
      <c r="BD72" s="96">
        <v>2</v>
      </c>
      <c r="BE72" s="96">
        <v>148.79999999999998</v>
      </c>
      <c r="BF72" s="96">
        <v>4</v>
      </c>
      <c r="BG72" s="96">
        <v>297.59999999999997</v>
      </c>
      <c r="BH72" s="96">
        <v>3</v>
      </c>
      <c r="BI72" s="96">
        <v>223.2</v>
      </c>
      <c r="BJ72" s="96">
        <v>3</v>
      </c>
      <c r="BK72" s="96">
        <v>223.2</v>
      </c>
      <c r="BL72" s="96">
        <v>4</v>
      </c>
      <c r="BM72" s="96">
        <v>297.59999999999997</v>
      </c>
      <c r="BN72" s="96">
        <v>3</v>
      </c>
      <c r="BO72" s="96">
        <v>223.2</v>
      </c>
      <c r="BP72" s="96">
        <v>5</v>
      </c>
      <c r="BQ72" s="96">
        <v>371.99999999999994</v>
      </c>
      <c r="BR72" s="96">
        <v>4</v>
      </c>
      <c r="BS72" s="96">
        <v>297.59999999999997</v>
      </c>
      <c r="BT72" s="96">
        <v>6</v>
      </c>
      <c r="BU72" s="96">
        <v>446.4</v>
      </c>
      <c r="BV72" s="96">
        <v>7</v>
      </c>
      <c r="BW72" s="96">
        <v>520.79999999999995</v>
      </c>
      <c r="BX72" s="96">
        <v>8</v>
      </c>
      <c r="BY72" s="96">
        <v>595.19999999999993</v>
      </c>
      <c r="BZ72" s="96">
        <v>7</v>
      </c>
      <c r="CA72" s="96">
        <v>520.79999999999995</v>
      </c>
      <c r="CB72" s="96">
        <v>9</v>
      </c>
      <c r="CC72" s="96">
        <v>669.59999999999991</v>
      </c>
      <c r="CD72" s="96">
        <v>8</v>
      </c>
      <c r="CE72" s="96">
        <v>595.19999999999993</v>
      </c>
      <c r="CF72" s="96">
        <v>15</v>
      </c>
      <c r="CG72" s="96">
        <v>1115.9999999999998</v>
      </c>
      <c r="CH72" s="96">
        <v>17</v>
      </c>
      <c r="CI72" s="96">
        <v>1264.8</v>
      </c>
      <c r="CJ72" s="96">
        <v>11</v>
      </c>
      <c r="CK72" s="96">
        <v>818.39999999999986</v>
      </c>
      <c r="CL72" s="96">
        <v>16</v>
      </c>
      <c r="CM72" s="96">
        <v>1190.3999999999999</v>
      </c>
      <c r="CN72" s="96">
        <v>3</v>
      </c>
      <c r="CO72" s="96">
        <v>223.2</v>
      </c>
      <c r="CP72" s="96">
        <v>3</v>
      </c>
      <c r="CQ72" s="96">
        <v>223.2</v>
      </c>
      <c r="CR72" s="96">
        <v>2</v>
      </c>
      <c r="CS72" s="96">
        <v>148.79999999999998</v>
      </c>
      <c r="CT72" s="96">
        <v>3</v>
      </c>
      <c r="CU72" s="96">
        <v>223.2</v>
      </c>
    </row>
    <row r="73" spans="2:99">
      <c r="C73" s="95" t="s">
        <v>238</v>
      </c>
      <c r="D73" s="96">
        <v>3</v>
      </c>
      <c r="E73" s="96">
        <v>1677.6</v>
      </c>
      <c r="F73" s="96">
        <v>3</v>
      </c>
      <c r="G73" s="96">
        <v>1677.6</v>
      </c>
      <c r="H73" s="96">
        <v>2</v>
      </c>
      <c r="I73" s="96">
        <v>1118.3999999999999</v>
      </c>
      <c r="J73" s="96">
        <v>2</v>
      </c>
      <c r="K73" s="96">
        <v>1118.3999999999999</v>
      </c>
      <c r="L73" s="96">
        <v>3</v>
      </c>
      <c r="M73" s="96">
        <v>1677.6</v>
      </c>
      <c r="N73" s="96">
        <v>4</v>
      </c>
      <c r="O73" s="96">
        <v>2236.7999999999997</v>
      </c>
      <c r="P73" s="96">
        <v>2</v>
      </c>
      <c r="Q73" s="96">
        <v>1118.3999999999999</v>
      </c>
      <c r="R73" s="96">
        <v>4</v>
      </c>
      <c r="S73" s="96">
        <v>2236.7999999999997</v>
      </c>
      <c r="T73" s="96">
        <v>7</v>
      </c>
      <c r="U73" s="96">
        <v>3914.3999999999996</v>
      </c>
      <c r="V73" s="96">
        <v>6</v>
      </c>
      <c r="W73" s="96">
        <v>3355.2</v>
      </c>
      <c r="X73" s="96">
        <v>4</v>
      </c>
      <c r="Y73" s="96">
        <v>2236.7999999999997</v>
      </c>
      <c r="Z73" s="96">
        <v>6</v>
      </c>
      <c r="AA73" s="96">
        <v>3355.2</v>
      </c>
      <c r="AB73" s="96">
        <v>7</v>
      </c>
      <c r="AC73" s="96">
        <v>3914.3999999999996</v>
      </c>
      <c r="AD73" s="96">
        <v>7</v>
      </c>
      <c r="AE73" s="96">
        <v>3914.3999999999996</v>
      </c>
      <c r="AF73" s="96">
        <v>9</v>
      </c>
      <c r="AG73" s="96">
        <v>5032.7999999999993</v>
      </c>
      <c r="AH73" s="96">
        <v>9</v>
      </c>
      <c r="AI73" s="96">
        <v>5032.7999999999993</v>
      </c>
      <c r="AJ73" s="96">
        <v>13</v>
      </c>
      <c r="AK73" s="96">
        <v>7269.5999999999995</v>
      </c>
      <c r="AL73" s="96">
        <v>10</v>
      </c>
      <c r="AM73" s="96">
        <v>5591.9999999999991</v>
      </c>
      <c r="AN73" s="96">
        <v>15</v>
      </c>
      <c r="AO73" s="96">
        <v>8387.9999999999982</v>
      </c>
      <c r="AP73" s="96">
        <v>9</v>
      </c>
      <c r="AQ73" s="96">
        <v>5032.7999999999993</v>
      </c>
      <c r="AR73" s="96">
        <v>4</v>
      </c>
      <c r="AS73" s="96">
        <v>2236.7999999999997</v>
      </c>
      <c r="AT73" s="96">
        <v>3</v>
      </c>
      <c r="AU73" s="96">
        <v>1677.6</v>
      </c>
      <c r="AV73" s="96">
        <v>3</v>
      </c>
      <c r="AW73" s="96">
        <v>1677.6</v>
      </c>
      <c r="AX73" s="96">
        <v>2</v>
      </c>
      <c r="AY73" s="96">
        <v>1118.3999999999999</v>
      </c>
      <c r="AZ73" s="96">
        <v>3</v>
      </c>
      <c r="BA73" s="96">
        <v>1677.6</v>
      </c>
      <c r="BB73" s="96">
        <v>2</v>
      </c>
      <c r="BC73" s="96">
        <v>1118.3999999999999</v>
      </c>
      <c r="BD73" s="96">
        <v>2</v>
      </c>
      <c r="BE73" s="96">
        <v>1118.3999999999999</v>
      </c>
      <c r="BF73" s="96">
        <v>3</v>
      </c>
      <c r="BG73" s="96">
        <v>1677.6</v>
      </c>
      <c r="BH73" s="96">
        <v>3</v>
      </c>
      <c r="BI73" s="96">
        <v>1677.6</v>
      </c>
      <c r="BJ73" s="96">
        <v>3</v>
      </c>
      <c r="BK73" s="96">
        <v>1677.6</v>
      </c>
      <c r="BL73" s="96">
        <v>4</v>
      </c>
      <c r="BM73" s="96">
        <v>2236.7999999999997</v>
      </c>
      <c r="BN73" s="96">
        <v>3</v>
      </c>
      <c r="BO73" s="96">
        <v>1677.6</v>
      </c>
      <c r="BP73" s="96">
        <v>5</v>
      </c>
      <c r="BQ73" s="96">
        <v>2795.9999999999995</v>
      </c>
      <c r="BR73" s="96">
        <v>5</v>
      </c>
      <c r="BS73" s="96">
        <v>2795.9999999999995</v>
      </c>
      <c r="BT73" s="96">
        <v>6</v>
      </c>
      <c r="BU73" s="96">
        <v>3355.2</v>
      </c>
      <c r="BV73" s="96">
        <v>6</v>
      </c>
      <c r="BW73" s="96">
        <v>3355.2</v>
      </c>
      <c r="BX73" s="96">
        <v>9</v>
      </c>
      <c r="BY73" s="96">
        <v>5032.7999999999993</v>
      </c>
      <c r="BZ73" s="96">
        <v>8</v>
      </c>
      <c r="CA73" s="96">
        <v>4473.5999999999995</v>
      </c>
      <c r="CB73" s="96">
        <v>8</v>
      </c>
      <c r="CC73" s="96">
        <v>4473.5999999999995</v>
      </c>
      <c r="CD73" s="96">
        <v>7</v>
      </c>
      <c r="CE73" s="96">
        <v>3914.3999999999996</v>
      </c>
      <c r="CF73" s="96">
        <v>16</v>
      </c>
      <c r="CG73" s="96">
        <v>8947.1999999999989</v>
      </c>
      <c r="CH73" s="96">
        <v>15</v>
      </c>
      <c r="CI73" s="96">
        <v>8387.9999999999982</v>
      </c>
      <c r="CJ73" s="96">
        <v>10</v>
      </c>
      <c r="CK73" s="96">
        <v>5591.9999999999991</v>
      </c>
      <c r="CL73" s="96">
        <v>13</v>
      </c>
      <c r="CM73" s="96">
        <v>7269.5999999999995</v>
      </c>
      <c r="CN73" s="96">
        <v>3</v>
      </c>
      <c r="CO73" s="96">
        <v>1677.6</v>
      </c>
      <c r="CP73" s="96">
        <v>3</v>
      </c>
      <c r="CQ73" s="96">
        <v>1677.6</v>
      </c>
      <c r="CR73" s="96">
        <v>3</v>
      </c>
      <c r="CS73" s="96">
        <v>1677.6</v>
      </c>
      <c r="CT73" s="96">
        <v>3</v>
      </c>
      <c r="CU73" s="96">
        <v>1677.6</v>
      </c>
    </row>
    <row r="74" spans="2:99">
      <c r="C74" s="95" t="s">
        <v>239</v>
      </c>
      <c r="D74" s="96">
        <v>3</v>
      </c>
      <c r="E74" s="96">
        <v>1209.5999999999999</v>
      </c>
      <c r="F74" s="96">
        <v>3</v>
      </c>
      <c r="G74" s="96">
        <v>1209.5999999999999</v>
      </c>
      <c r="H74" s="96">
        <v>2</v>
      </c>
      <c r="I74" s="96">
        <v>806.4</v>
      </c>
      <c r="J74" s="96">
        <v>2</v>
      </c>
      <c r="K74" s="96">
        <v>806.4</v>
      </c>
      <c r="L74" s="96">
        <v>3</v>
      </c>
      <c r="M74" s="96">
        <v>1209.5999999999999</v>
      </c>
      <c r="N74" s="96">
        <v>4</v>
      </c>
      <c r="O74" s="96">
        <v>1612.8</v>
      </c>
      <c r="P74" s="96">
        <v>2</v>
      </c>
      <c r="Q74" s="96">
        <v>806.4</v>
      </c>
      <c r="R74" s="96">
        <v>3</v>
      </c>
      <c r="S74" s="96">
        <v>1209.5999999999999</v>
      </c>
      <c r="T74" s="96">
        <v>7</v>
      </c>
      <c r="U74" s="96">
        <v>2822.4</v>
      </c>
      <c r="V74" s="96">
        <v>6</v>
      </c>
      <c r="W74" s="96">
        <v>2419.1999999999998</v>
      </c>
      <c r="X74" s="96">
        <v>4</v>
      </c>
      <c r="Y74" s="96">
        <v>1612.8</v>
      </c>
      <c r="Z74" s="96">
        <v>5</v>
      </c>
      <c r="AA74" s="96">
        <v>2016</v>
      </c>
      <c r="AB74" s="96">
        <v>8</v>
      </c>
      <c r="AC74" s="96">
        <v>3225.6</v>
      </c>
      <c r="AD74" s="96">
        <v>7</v>
      </c>
      <c r="AE74" s="96">
        <v>2822.4</v>
      </c>
      <c r="AF74" s="96">
        <v>9</v>
      </c>
      <c r="AG74" s="96">
        <v>3628.7999999999997</v>
      </c>
      <c r="AH74" s="96">
        <v>10</v>
      </c>
      <c r="AI74" s="96">
        <v>4032</v>
      </c>
      <c r="AJ74" s="96">
        <v>13</v>
      </c>
      <c r="AK74" s="96">
        <v>5241.5999999999995</v>
      </c>
      <c r="AL74" s="96">
        <v>12</v>
      </c>
      <c r="AM74" s="96">
        <v>4838.3999999999996</v>
      </c>
      <c r="AN74" s="96">
        <v>15</v>
      </c>
      <c r="AO74" s="96">
        <v>6048</v>
      </c>
      <c r="AP74" s="96">
        <v>9</v>
      </c>
      <c r="AQ74" s="96">
        <v>3628.7999999999997</v>
      </c>
      <c r="AR74" s="96">
        <v>4</v>
      </c>
      <c r="AS74" s="96">
        <v>1612.8</v>
      </c>
      <c r="AT74" s="96">
        <v>3</v>
      </c>
      <c r="AU74" s="96">
        <v>1209.5999999999999</v>
      </c>
      <c r="AV74" s="96">
        <v>4</v>
      </c>
      <c r="AW74" s="96">
        <v>1612.8</v>
      </c>
      <c r="AX74" s="96">
        <v>2</v>
      </c>
      <c r="AY74" s="96">
        <v>806.4</v>
      </c>
      <c r="AZ74" s="96">
        <v>3</v>
      </c>
      <c r="BA74" s="96">
        <v>1209.5999999999999</v>
      </c>
      <c r="BB74" s="96">
        <v>2</v>
      </c>
      <c r="BC74" s="96">
        <v>806.4</v>
      </c>
      <c r="BD74" s="96">
        <v>2</v>
      </c>
      <c r="BE74" s="96">
        <v>806.4</v>
      </c>
      <c r="BF74" s="96">
        <v>4</v>
      </c>
      <c r="BG74" s="96">
        <v>1612.8</v>
      </c>
      <c r="BH74" s="96">
        <v>3</v>
      </c>
      <c r="BI74" s="96">
        <v>1209.5999999999999</v>
      </c>
      <c r="BJ74" s="96">
        <v>3</v>
      </c>
      <c r="BK74" s="96">
        <v>1209.5999999999999</v>
      </c>
      <c r="BL74" s="96">
        <v>4</v>
      </c>
      <c r="BM74" s="96">
        <v>1612.8</v>
      </c>
      <c r="BN74" s="96">
        <v>3</v>
      </c>
      <c r="BO74" s="96">
        <v>1209.5999999999999</v>
      </c>
      <c r="BP74" s="96">
        <v>5</v>
      </c>
      <c r="BQ74" s="96">
        <v>2016</v>
      </c>
      <c r="BR74" s="96">
        <v>4</v>
      </c>
      <c r="BS74" s="96">
        <v>1612.8</v>
      </c>
      <c r="BT74" s="96">
        <v>6</v>
      </c>
      <c r="BU74" s="96">
        <v>2419.1999999999998</v>
      </c>
      <c r="BV74" s="96">
        <v>7</v>
      </c>
      <c r="BW74" s="96">
        <v>2822.4</v>
      </c>
      <c r="BX74" s="96">
        <v>8</v>
      </c>
      <c r="BY74" s="96">
        <v>3225.6</v>
      </c>
      <c r="BZ74" s="96">
        <v>8</v>
      </c>
      <c r="CA74" s="96">
        <v>3225.6</v>
      </c>
      <c r="CB74" s="96">
        <v>8</v>
      </c>
      <c r="CC74" s="96">
        <v>3225.6</v>
      </c>
      <c r="CD74" s="96">
        <v>8</v>
      </c>
      <c r="CE74" s="96">
        <v>3225.6</v>
      </c>
      <c r="CF74" s="96">
        <v>16</v>
      </c>
      <c r="CG74" s="96">
        <v>6451.2</v>
      </c>
      <c r="CH74" s="96">
        <v>15</v>
      </c>
      <c r="CI74" s="96">
        <v>6048</v>
      </c>
      <c r="CJ74" s="96">
        <v>11</v>
      </c>
      <c r="CK74" s="96">
        <v>4435.2</v>
      </c>
      <c r="CL74" s="96">
        <v>15</v>
      </c>
      <c r="CM74" s="96">
        <v>6048</v>
      </c>
      <c r="CN74" s="96">
        <v>3</v>
      </c>
      <c r="CO74" s="96">
        <v>1209.5999999999999</v>
      </c>
      <c r="CP74" s="96">
        <v>3</v>
      </c>
      <c r="CQ74" s="96">
        <v>1209.5999999999999</v>
      </c>
      <c r="CR74" s="96">
        <v>3</v>
      </c>
      <c r="CS74" s="96">
        <v>1209.5999999999999</v>
      </c>
      <c r="CT74" s="96">
        <v>3</v>
      </c>
      <c r="CU74" s="96">
        <v>1209.5999999999999</v>
      </c>
    </row>
    <row r="75" spans="2:99">
      <c r="C75" s="95" t="s">
        <v>240</v>
      </c>
      <c r="D75" s="96">
        <v>3</v>
      </c>
      <c r="E75" s="96">
        <v>1929.6</v>
      </c>
      <c r="F75" s="96">
        <v>3</v>
      </c>
      <c r="G75" s="96">
        <v>1929.6</v>
      </c>
      <c r="H75" s="96">
        <v>2</v>
      </c>
      <c r="I75" s="96">
        <v>1286.3999999999999</v>
      </c>
      <c r="J75" s="96">
        <v>2</v>
      </c>
      <c r="K75" s="96">
        <v>1286.3999999999999</v>
      </c>
      <c r="L75" s="96">
        <v>3</v>
      </c>
      <c r="M75" s="96">
        <v>1929.6</v>
      </c>
      <c r="N75" s="96">
        <v>4</v>
      </c>
      <c r="O75" s="96">
        <v>2572.7999999999997</v>
      </c>
      <c r="P75" s="96">
        <v>2</v>
      </c>
      <c r="Q75" s="96">
        <v>1286.3999999999999</v>
      </c>
      <c r="R75" s="96">
        <v>3</v>
      </c>
      <c r="S75" s="96">
        <v>1929.6</v>
      </c>
      <c r="T75" s="96">
        <v>6</v>
      </c>
      <c r="U75" s="96">
        <v>3859.2</v>
      </c>
      <c r="V75" s="96">
        <v>6</v>
      </c>
      <c r="W75" s="96">
        <v>3859.2</v>
      </c>
      <c r="X75" s="96">
        <v>4</v>
      </c>
      <c r="Y75" s="96">
        <v>2572.7999999999997</v>
      </c>
      <c r="Z75" s="96">
        <v>5</v>
      </c>
      <c r="AA75" s="96">
        <v>3215.9999999999995</v>
      </c>
      <c r="AB75" s="96">
        <v>7</v>
      </c>
      <c r="AC75" s="96">
        <v>4502.3999999999996</v>
      </c>
      <c r="AD75" s="96">
        <v>7</v>
      </c>
      <c r="AE75" s="96">
        <v>4502.3999999999996</v>
      </c>
      <c r="AF75" s="96">
        <v>8</v>
      </c>
      <c r="AG75" s="96">
        <v>5145.5999999999995</v>
      </c>
      <c r="AH75" s="96">
        <v>9</v>
      </c>
      <c r="AI75" s="96">
        <v>5788.7999999999993</v>
      </c>
      <c r="AJ75" s="96">
        <v>12</v>
      </c>
      <c r="AK75" s="96">
        <v>7718.4</v>
      </c>
      <c r="AL75" s="96">
        <v>10</v>
      </c>
      <c r="AM75" s="96">
        <v>6431.9999999999991</v>
      </c>
      <c r="AN75" s="96">
        <v>16</v>
      </c>
      <c r="AO75" s="96">
        <v>10291.199999999999</v>
      </c>
      <c r="AP75" s="96">
        <v>8</v>
      </c>
      <c r="AQ75" s="96">
        <v>5145.5999999999995</v>
      </c>
      <c r="AR75" s="96">
        <v>4</v>
      </c>
      <c r="AS75" s="96">
        <v>2572.7999999999997</v>
      </c>
      <c r="AT75" s="96">
        <v>3</v>
      </c>
      <c r="AU75" s="96">
        <v>1929.6</v>
      </c>
      <c r="AV75" s="96">
        <v>4</v>
      </c>
      <c r="AW75" s="96">
        <v>2572.7999999999997</v>
      </c>
      <c r="AX75" s="96">
        <v>2</v>
      </c>
      <c r="AY75" s="96">
        <v>1286.3999999999999</v>
      </c>
      <c r="AZ75" s="96">
        <v>3</v>
      </c>
      <c r="BA75" s="96">
        <v>1929.6</v>
      </c>
      <c r="BB75" s="96">
        <v>2</v>
      </c>
      <c r="BC75" s="96">
        <v>1286.3999999999999</v>
      </c>
      <c r="BD75" s="96">
        <v>2</v>
      </c>
      <c r="BE75" s="96">
        <v>1286.3999999999999</v>
      </c>
      <c r="BF75" s="96">
        <v>4</v>
      </c>
      <c r="BG75" s="96">
        <v>2572.7999999999997</v>
      </c>
      <c r="BH75" s="96">
        <v>3</v>
      </c>
      <c r="BI75" s="96">
        <v>1929.6</v>
      </c>
      <c r="BJ75" s="96">
        <v>3</v>
      </c>
      <c r="BK75" s="96">
        <v>1929.6</v>
      </c>
      <c r="BL75" s="96">
        <v>4</v>
      </c>
      <c r="BM75" s="96">
        <v>2572.7999999999997</v>
      </c>
      <c r="BN75" s="96">
        <v>3</v>
      </c>
      <c r="BO75" s="96">
        <v>1929.6</v>
      </c>
      <c r="BP75" s="96">
        <v>6</v>
      </c>
      <c r="BQ75" s="96">
        <v>3859.2</v>
      </c>
      <c r="BR75" s="96">
        <v>4</v>
      </c>
      <c r="BS75" s="96">
        <v>2572.7999999999997</v>
      </c>
      <c r="BT75" s="96">
        <v>5</v>
      </c>
      <c r="BU75" s="96">
        <v>3215.9999999999995</v>
      </c>
      <c r="BV75" s="96">
        <v>7</v>
      </c>
      <c r="BW75" s="96">
        <v>4502.3999999999996</v>
      </c>
      <c r="BX75" s="96">
        <v>8</v>
      </c>
      <c r="BY75" s="96">
        <v>5145.5999999999995</v>
      </c>
      <c r="BZ75" s="96">
        <v>7</v>
      </c>
      <c r="CA75" s="96">
        <v>4502.3999999999996</v>
      </c>
      <c r="CB75" s="96">
        <v>7</v>
      </c>
      <c r="CC75" s="96">
        <v>4502.3999999999996</v>
      </c>
      <c r="CD75" s="96">
        <v>7</v>
      </c>
      <c r="CE75" s="96">
        <v>4502.3999999999996</v>
      </c>
      <c r="CF75" s="96">
        <v>16</v>
      </c>
      <c r="CG75" s="96">
        <v>10291.199999999999</v>
      </c>
      <c r="CH75" s="96">
        <v>16</v>
      </c>
      <c r="CI75" s="96">
        <v>10291.199999999999</v>
      </c>
      <c r="CJ75" s="96">
        <v>10</v>
      </c>
      <c r="CK75" s="96">
        <v>6431.9999999999991</v>
      </c>
      <c r="CL75" s="96">
        <v>14</v>
      </c>
      <c r="CM75" s="96">
        <v>9004.7999999999993</v>
      </c>
      <c r="CN75" s="96">
        <v>3</v>
      </c>
      <c r="CO75" s="96">
        <v>1929.6</v>
      </c>
      <c r="CP75" s="96">
        <v>3</v>
      </c>
      <c r="CQ75" s="96">
        <v>1929.6</v>
      </c>
      <c r="CR75" s="96">
        <v>2</v>
      </c>
      <c r="CS75" s="96">
        <v>1286.3999999999999</v>
      </c>
      <c r="CT75" s="96">
        <v>2</v>
      </c>
      <c r="CU75" s="96">
        <v>1286.3999999999999</v>
      </c>
    </row>
    <row r="76" spans="2:99">
      <c r="C76" s="95" t="s">
        <v>241</v>
      </c>
      <c r="D76" s="96">
        <v>3</v>
      </c>
      <c r="E76" s="96">
        <v>2336.3999999999996</v>
      </c>
      <c r="F76" s="96">
        <v>3</v>
      </c>
      <c r="G76" s="96">
        <v>2336.3999999999996</v>
      </c>
      <c r="H76" s="96">
        <v>2</v>
      </c>
      <c r="I76" s="96">
        <v>1557.6</v>
      </c>
      <c r="J76" s="96">
        <v>2</v>
      </c>
      <c r="K76" s="96">
        <v>1557.6</v>
      </c>
      <c r="L76" s="96">
        <v>3</v>
      </c>
      <c r="M76" s="96">
        <v>2336.3999999999996</v>
      </c>
      <c r="N76" s="96">
        <v>4</v>
      </c>
      <c r="O76" s="96">
        <v>3115.2</v>
      </c>
      <c r="P76" s="96">
        <v>3</v>
      </c>
      <c r="Q76" s="96">
        <v>2336.3999999999996</v>
      </c>
      <c r="R76" s="96">
        <v>3</v>
      </c>
      <c r="S76" s="96">
        <v>2336.3999999999996</v>
      </c>
      <c r="T76" s="96">
        <v>7</v>
      </c>
      <c r="U76" s="96">
        <v>5451.5999999999995</v>
      </c>
      <c r="V76" s="96">
        <v>5</v>
      </c>
      <c r="W76" s="96">
        <v>3894</v>
      </c>
      <c r="X76" s="96">
        <v>4</v>
      </c>
      <c r="Y76" s="96">
        <v>3115.2</v>
      </c>
      <c r="Z76" s="96">
        <v>5</v>
      </c>
      <c r="AA76" s="96">
        <v>3894</v>
      </c>
      <c r="AB76" s="96">
        <v>8</v>
      </c>
      <c r="AC76" s="96">
        <v>6230.4</v>
      </c>
      <c r="AD76" s="96">
        <v>7</v>
      </c>
      <c r="AE76" s="96">
        <v>5451.5999999999995</v>
      </c>
      <c r="AF76" s="96">
        <v>8</v>
      </c>
      <c r="AG76" s="96">
        <v>6230.4</v>
      </c>
      <c r="AH76" s="96">
        <v>8</v>
      </c>
      <c r="AI76" s="96">
        <v>6230.4</v>
      </c>
      <c r="AJ76" s="96">
        <v>13</v>
      </c>
      <c r="AK76" s="96">
        <v>10124.4</v>
      </c>
      <c r="AL76" s="96">
        <v>10</v>
      </c>
      <c r="AM76" s="96">
        <v>7788</v>
      </c>
      <c r="AN76" s="96">
        <v>15</v>
      </c>
      <c r="AO76" s="96">
        <v>11682</v>
      </c>
      <c r="AP76" s="96">
        <v>8</v>
      </c>
      <c r="AQ76" s="96">
        <v>6230.4</v>
      </c>
      <c r="AR76" s="96">
        <v>4</v>
      </c>
      <c r="AS76" s="96">
        <v>3115.2</v>
      </c>
      <c r="AT76" s="96">
        <v>3</v>
      </c>
      <c r="AU76" s="96">
        <v>2336.3999999999996</v>
      </c>
      <c r="AV76" s="96">
        <v>4</v>
      </c>
      <c r="AW76" s="96">
        <v>3115.2</v>
      </c>
      <c r="AX76" s="96">
        <v>2</v>
      </c>
      <c r="AY76" s="96">
        <v>1557.6</v>
      </c>
      <c r="AZ76" s="96">
        <v>2</v>
      </c>
      <c r="BA76" s="96">
        <v>1557.6</v>
      </c>
      <c r="BB76" s="96">
        <v>2</v>
      </c>
      <c r="BC76" s="96">
        <v>1557.6</v>
      </c>
      <c r="BD76" s="96">
        <v>2</v>
      </c>
      <c r="BE76" s="96">
        <v>1557.6</v>
      </c>
      <c r="BF76" s="96">
        <v>3</v>
      </c>
      <c r="BG76" s="96">
        <v>2336.3999999999996</v>
      </c>
      <c r="BH76" s="96">
        <v>3</v>
      </c>
      <c r="BI76" s="96">
        <v>2336.3999999999996</v>
      </c>
      <c r="BJ76" s="96">
        <v>3</v>
      </c>
      <c r="BK76" s="96">
        <v>2336.3999999999996</v>
      </c>
      <c r="BL76" s="96">
        <v>4</v>
      </c>
      <c r="BM76" s="96">
        <v>3115.2</v>
      </c>
      <c r="BN76" s="96">
        <v>3</v>
      </c>
      <c r="BO76" s="96">
        <v>2336.3999999999996</v>
      </c>
      <c r="BP76" s="96">
        <v>5</v>
      </c>
      <c r="BQ76" s="96">
        <v>3894</v>
      </c>
      <c r="BR76" s="96">
        <v>4</v>
      </c>
      <c r="BS76" s="96">
        <v>3115.2</v>
      </c>
      <c r="BT76" s="96">
        <v>5</v>
      </c>
      <c r="BU76" s="96">
        <v>3894</v>
      </c>
      <c r="BV76" s="96">
        <v>6</v>
      </c>
      <c r="BW76" s="96">
        <v>4672.7999999999993</v>
      </c>
      <c r="BX76" s="96">
        <v>9</v>
      </c>
      <c r="BY76" s="96">
        <v>7009.2</v>
      </c>
      <c r="BZ76" s="96">
        <v>7</v>
      </c>
      <c r="CA76" s="96">
        <v>5451.5999999999995</v>
      </c>
      <c r="CB76" s="96">
        <v>8</v>
      </c>
      <c r="CC76" s="96">
        <v>6230.4</v>
      </c>
      <c r="CD76" s="96">
        <v>7</v>
      </c>
      <c r="CE76" s="96">
        <v>5451.5999999999995</v>
      </c>
      <c r="CF76" s="96">
        <v>15</v>
      </c>
      <c r="CG76" s="96">
        <v>11682</v>
      </c>
      <c r="CH76" s="96">
        <v>14</v>
      </c>
      <c r="CI76" s="96">
        <v>10903.199999999999</v>
      </c>
      <c r="CJ76" s="96">
        <v>10</v>
      </c>
      <c r="CK76" s="96">
        <v>7788</v>
      </c>
      <c r="CL76" s="96">
        <v>14</v>
      </c>
      <c r="CM76" s="96">
        <v>10903.199999999999</v>
      </c>
      <c r="CN76" s="96">
        <v>3</v>
      </c>
      <c r="CO76" s="96">
        <v>2336.3999999999996</v>
      </c>
      <c r="CP76" s="96">
        <v>3</v>
      </c>
      <c r="CQ76" s="96">
        <v>2336.3999999999996</v>
      </c>
      <c r="CR76" s="96">
        <v>3</v>
      </c>
      <c r="CS76" s="96">
        <v>2336.3999999999996</v>
      </c>
      <c r="CT76" s="96">
        <v>2</v>
      </c>
      <c r="CU76" s="96">
        <v>1557.6</v>
      </c>
    </row>
    <row r="77" spans="2:99">
      <c r="C77" s="95" t="s">
        <v>242</v>
      </c>
      <c r="D77" s="96">
        <v>3</v>
      </c>
      <c r="E77" s="96">
        <v>835.19999999999993</v>
      </c>
      <c r="F77" s="96">
        <v>3</v>
      </c>
      <c r="G77" s="96">
        <v>835.19999999999993</v>
      </c>
      <c r="H77" s="96">
        <v>2</v>
      </c>
      <c r="I77" s="96">
        <v>556.79999999999995</v>
      </c>
      <c r="J77" s="96">
        <v>2</v>
      </c>
      <c r="K77" s="96">
        <v>556.79999999999995</v>
      </c>
      <c r="L77" s="96">
        <v>3</v>
      </c>
      <c r="M77" s="96">
        <v>835.19999999999993</v>
      </c>
      <c r="N77" s="96">
        <v>4</v>
      </c>
      <c r="O77" s="96">
        <v>1113.5999999999999</v>
      </c>
      <c r="P77" s="96">
        <v>3</v>
      </c>
      <c r="Q77" s="96">
        <v>835.19999999999993</v>
      </c>
      <c r="R77" s="96">
        <v>3</v>
      </c>
      <c r="S77" s="96">
        <v>835.19999999999993</v>
      </c>
      <c r="T77" s="96">
        <v>6</v>
      </c>
      <c r="U77" s="96">
        <v>1670.3999999999999</v>
      </c>
      <c r="V77" s="96">
        <v>6</v>
      </c>
      <c r="W77" s="96">
        <v>1670.3999999999999</v>
      </c>
      <c r="X77" s="96">
        <v>4</v>
      </c>
      <c r="Y77" s="96">
        <v>1113.5999999999999</v>
      </c>
      <c r="Z77" s="96">
        <v>6</v>
      </c>
      <c r="AA77" s="96">
        <v>1670.3999999999999</v>
      </c>
      <c r="AB77" s="96">
        <v>8</v>
      </c>
      <c r="AC77" s="96">
        <v>2227.1999999999998</v>
      </c>
      <c r="AD77" s="96">
        <v>7</v>
      </c>
      <c r="AE77" s="96">
        <v>1948.7999999999997</v>
      </c>
      <c r="AF77" s="96">
        <v>8</v>
      </c>
      <c r="AG77" s="96">
        <v>2227.1999999999998</v>
      </c>
      <c r="AH77" s="96">
        <v>10</v>
      </c>
      <c r="AI77" s="96">
        <v>2784</v>
      </c>
      <c r="AJ77" s="96">
        <v>14</v>
      </c>
      <c r="AK77" s="96">
        <v>3897.5999999999995</v>
      </c>
      <c r="AL77" s="96">
        <v>11</v>
      </c>
      <c r="AM77" s="96">
        <v>3062.3999999999996</v>
      </c>
      <c r="AN77" s="96">
        <v>16</v>
      </c>
      <c r="AO77" s="96">
        <v>4454.3999999999996</v>
      </c>
      <c r="AP77" s="96">
        <v>9</v>
      </c>
      <c r="AQ77" s="96">
        <v>2505.6</v>
      </c>
      <c r="AR77" s="96">
        <v>4</v>
      </c>
      <c r="AS77" s="96">
        <v>1113.5999999999999</v>
      </c>
      <c r="AT77" s="96">
        <v>3</v>
      </c>
      <c r="AU77" s="96">
        <v>835.19999999999993</v>
      </c>
      <c r="AV77" s="96">
        <v>4</v>
      </c>
      <c r="AW77" s="96">
        <v>1113.5999999999999</v>
      </c>
      <c r="AX77" s="96">
        <v>2</v>
      </c>
      <c r="AY77" s="96">
        <v>556.79999999999995</v>
      </c>
      <c r="AZ77" s="96">
        <v>3</v>
      </c>
      <c r="BA77" s="96">
        <v>835.19999999999993</v>
      </c>
      <c r="BB77" s="96">
        <v>2</v>
      </c>
      <c r="BC77" s="96">
        <v>556.79999999999995</v>
      </c>
      <c r="BD77" s="96">
        <v>2</v>
      </c>
      <c r="BE77" s="96">
        <v>556.79999999999995</v>
      </c>
      <c r="BF77" s="96">
        <v>4</v>
      </c>
      <c r="BG77" s="96">
        <v>1113.5999999999999</v>
      </c>
      <c r="BH77" s="96">
        <v>3</v>
      </c>
      <c r="BI77" s="96">
        <v>835.19999999999993</v>
      </c>
      <c r="BJ77" s="96">
        <v>3</v>
      </c>
      <c r="BK77" s="96">
        <v>835.19999999999993</v>
      </c>
      <c r="BL77" s="96">
        <v>4</v>
      </c>
      <c r="BM77" s="96">
        <v>1113.5999999999999</v>
      </c>
      <c r="BN77" s="96">
        <v>3</v>
      </c>
      <c r="BO77" s="96">
        <v>835.19999999999993</v>
      </c>
      <c r="BP77" s="96">
        <v>5</v>
      </c>
      <c r="BQ77" s="96">
        <v>1392</v>
      </c>
      <c r="BR77" s="96">
        <v>4</v>
      </c>
      <c r="BS77" s="96">
        <v>1113.5999999999999</v>
      </c>
      <c r="BT77" s="96">
        <v>5</v>
      </c>
      <c r="BU77" s="96">
        <v>1392</v>
      </c>
      <c r="BV77" s="96">
        <v>7</v>
      </c>
      <c r="BW77" s="96">
        <v>1948.7999999999997</v>
      </c>
      <c r="BX77" s="96">
        <v>9</v>
      </c>
      <c r="BY77" s="96">
        <v>2505.6</v>
      </c>
      <c r="BZ77" s="96">
        <v>7</v>
      </c>
      <c r="CA77" s="96">
        <v>1948.7999999999997</v>
      </c>
      <c r="CB77" s="96">
        <v>9</v>
      </c>
      <c r="CC77" s="96">
        <v>2505.6</v>
      </c>
      <c r="CD77" s="96">
        <v>7</v>
      </c>
      <c r="CE77" s="96">
        <v>1948.7999999999997</v>
      </c>
      <c r="CF77" s="96">
        <v>17</v>
      </c>
      <c r="CG77" s="96">
        <v>4732.7999999999993</v>
      </c>
      <c r="CH77" s="96">
        <v>16</v>
      </c>
      <c r="CI77" s="96">
        <v>4454.3999999999996</v>
      </c>
      <c r="CJ77" s="96">
        <v>10</v>
      </c>
      <c r="CK77" s="96">
        <v>2784</v>
      </c>
      <c r="CL77" s="96">
        <v>14</v>
      </c>
      <c r="CM77" s="96">
        <v>3897.5999999999995</v>
      </c>
      <c r="CN77" s="96">
        <v>3</v>
      </c>
      <c r="CO77" s="96">
        <v>835.19999999999993</v>
      </c>
      <c r="CP77" s="96">
        <v>3</v>
      </c>
      <c r="CQ77" s="96">
        <v>835.19999999999993</v>
      </c>
      <c r="CR77" s="96">
        <v>3</v>
      </c>
      <c r="CS77" s="96">
        <v>835.19999999999993</v>
      </c>
      <c r="CT77" s="96">
        <v>3</v>
      </c>
      <c r="CU77" s="96">
        <v>835.19999999999993</v>
      </c>
    </row>
    <row r="78" spans="2:99">
      <c r="C78" s="95" t="s">
        <v>243</v>
      </c>
      <c r="D78" s="96">
        <v>3</v>
      </c>
      <c r="E78" s="96">
        <v>1656</v>
      </c>
      <c r="F78" s="96">
        <v>3</v>
      </c>
      <c r="G78" s="96">
        <v>1656</v>
      </c>
      <c r="H78" s="96">
        <v>2</v>
      </c>
      <c r="I78" s="96">
        <v>1104</v>
      </c>
      <c r="J78" s="96">
        <v>2</v>
      </c>
      <c r="K78" s="96">
        <v>1104</v>
      </c>
      <c r="L78" s="96">
        <v>3</v>
      </c>
      <c r="M78" s="96">
        <v>1656</v>
      </c>
      <c r="N78" s="96">
        <v>4</v>
      </c>
      <c r="O78" s="96">
        <v>2208</v>
      </c>
      <c r="P78" s="96">
        <v>3</v>
      </c>
      <c r="Q78" s="96">
        <v>1656</v>
      </c>
      <c r="R78" s="96">
        <v>3</v>
      </c>
      <c r="S78" s="96">
        <v>1656</v>
      </c>
      <c r="T78" s="96">
        <v>7</v>
      </c>
      <c r="U78" s="96">
        <v>3864</v>
      </c>
      <c r="V78" s="96">
        <v>6</v>
      </c>
      <c r="W78" s="96">
        <v>3312</v>
      </c>
      <c r="X78" s="96">
        <v>4</v>
      </c>
      <c r="Y78" s="96">
        <v>2208</v>
      </c>
      <c r="Z78" s="96">
        <v>5</v>
      </c>
      <c r="AA78" s="96">
        <v>2760</v>
      </c>
      <c r="AB78" s="96">
        <v>8</v>
      </c>
      <c r="AC78" s="96">
        <v>4416</v>
      </c>
      <c r="AD78" s="96">
        <v>8</v>
      </c>
      <c r="AE78" s="96">
        <v>4416</v>
      </c>
      <c r="AF78" s="96">
        <v>8</v>
      </c>
      <c r="AG78" s="96">
        <v>4416</v>
      </c>
      <c r="AH78" s="96">
        <v>10</v>
      </c>
      <c r="AI78" s="96">
        <v>5520</v>
      </c>
      <c r="AJ78" s="96">
        <v>13</v>
      </c>
      <c r="AK78" s="96">
        <v>7176</v>
      </c>
      <c r="AL78" s="96">
        <v>10</v>
      </c>
      <c r="AM78" s="96">
        <v>5520</v>
      </c>
      <c r="AN78" s="96">
        <v>15</v>
      </c>
      <c r="AO78" s="96">
        <v>8280</v>
      </c>
      <c r="AP78" s="96">
        <v>9</v>
      </c>
      <c r="AQ78" s="96">
        <v>4968</v>
      </c>
      <c r="AR78" s="96">
        <v>4</v>
      </c>
      <c r="AS78" s="96">
        <v>2208</v>
      </c>
      <c r="AT78" s="96">
        <v>3</v>
      </c>
      <c r="AU78" s="96">
        <v>1656</v>
      </c>
      <c r="AV78" s="96">
        <v>4</v>
      </c>
      <c r="AW78" s="96">
        <v>2208</v>
      </c>
      <c r="AX78" s="96">
        <v>2</v>
      </c>
      <c r="AY78" s="96">
        <v>1104</v>
      </c>
      <c r="AZ78" s="96">
        <v>3</v>
      </c>
      <c r="BA78" s="96">
        <v>1656</v>
      </c>
      <c r="BB78" s="96">
        <v>2</v>
      </c>
      <c r="BC78" s="96">
        <v>1104</v>
      </c>
      <c r="BD78" s="96">
        <v>2</v>
      </c>
      <c r="BE78" s="96">
        <v>1104</v>
      </c>
      <c r="BF78" s="96">
        <v>4</v>
      </c>
      <c r="BG78" s="96">
        <v>2208</v>
      </c>
      <c r="BH78" s="96">
        <v>3</v>
      </c>
      <c r="BI78" s="96">
        <v>1656</v>
      </c>
      <c r="BJ78" s="96">
        <v>3</v>
      </c>
      <c r="BK78" s="96">
        <v>1656</v>
      </c>
      <c r="BL78" s="96">
        <v>4</v>
      </c>
      <c r="BM78" s="96">
        <v>2208</v>
      </c>
      <c r="BN78" s="96">
        <v>3</v>
      </c>
      <c r="BO78" s="96">
        <v>1656</v>
      </c>
      <c r="BP78" s="96">
        <v>5</v>
      </c>
      <c r="BQ78" s="96">
        <v>2760</v>
      </c>
      <c r="BR78" s="96">
        <v>5</v>
      </c>
      <c r="BS78" s="96">
        <v>2760</v>
      </c>
      <c r="BT78" s="96">
        <v>5</v>
      </c>
      <c r="BU78" s="96">
        <v>2760</v>
      </c>
      <c r="BV78" s="96">
        <v>6</v>
      </c>
      <c r="BW78" s="96">
        <v>3312</v>
      </c>
      <c r="BX78" s="96">
        <v>9</v>
      </c>
      <c r="BY78" s="96">
        <v>4968</v>
      </c>
      <c r="BZ78" s="96">
        <v>7</v>
      </c>
      <c r="CA78" s="96">
        <v>3864</v>
      </c>
      <c r="CB78" s="96">
        <v>8</v>
      </c>
      <c r="CC78" s="96">
        <v>4416</v>
      </c>
      <c r="CD78" s="96">
        <v>8</v>
      </c>
      <c r="CE78" s="96">
        <v>4416</v>
      </c>
      <c r="CF78" s="96">
        <v>16</v>
      </c>
      <c r="CG78" s="96">
        <v>8832</v>
      </c>
      <c r="CH78" s="96">
        <v>16</v>
      </c>
      <c r="CI78" s="96">
        <v>8832</v>
      </c>
      <c r="CJ78" s="96">
        <v>11</v>
      </c>
      <c r="CK78" s="96">
        <v>6072</v>
      </c>
      <c r="CL78" s="96">
        <v>16</v>
      </c>
      <c r="CM78" s="96">
        <v>8832</v>
      </c>
      <c r="CN78" s="96">
        <v>4</v>
      </c>
      <c r="CO78" s="96">
        <v>2208</v>
      </c>
      <c r="CP78" s="96">
        <v>3</v>
      </c>
      <c r="CQ78" s="96">
        <v>1656</v>
      </c>
      <c r="CR78" s="96">
        <v>2</v>
      </c>
      <c r="CS78" s="96">
        <v>1104</v>
      </c>
      <c r="CT78" s="96">
        <v>3</v>
      </c>
      <c r="CU78" s="96">
        <v>1656</v>
      </c>
    </row>
    <row r="79" spans="2:99">
      <c r="C79" s="95" t="s">
        <v>244</v>
      </c>
      <c r="D79" s="96">
        <v>3</v>
      </c>
      <c r="E79" s="96">
        <v>2271.6</v>
      </c>
      <c r="F79" s="96">
        <v>3</v>
      </c>
      <c r="G79" s="96">
        <v>2271.6</v>
      </c>
      <c r="H79" s="96">
        <v>2</v>
      </c>
      <c r="I79" s="96">
        <v>1514.3999999999999</v>
      </c>
      <c r="J79" s="96">
        <v>2</v>
      </c>
      <c r="K79" s="96">
        <v>1514.3999999999999</v>
      </c>
      <c r="L79" s="96">
        <v>3</v>
      </c>
      <c r="M79" s="96">
        <v>2271.6</v>
      </c>
      <c r="N79" s="96">
        <v>4</v>
      </c>
      <c r="O79" s="96">
        <v>3028.7999999999997</v>
      </c>
      <c r="P79" s="96">
        <v>3</v>
      </c>
      <c r="Q79" s="96">
        <v>2271.6</v>
      </c>
      <c r="R79" s="96">
        <v>3</v>
      </c>
      <c r="S79" s="96">
        <v>2271.6</v>
      </c>
      <c r="T79" s="96">
        <v>6</v>
      </c>
      <c r="U79" s="96">
        <v>4543.2</v>
      </c>
      <c r="V79" s="96">
        <v>6</v>
      </c>
      <c r="W79" s="96">
        <v>4543.2</v>
      </c>
      <c r="X79" s="96">
        <v>3</v>
      </c>
      <c r="Y79" s="96">
        <v>2271.6</v>
      </c>
      <c r="Z79" s="96">
        <v>5</v>
      </c>
      <c r="AA79" s="96">
        <v>3785.9999999999995</v>
      </c>
      <c r="AB79" s="96">
        <v>7</v>
      </c>
      <c r="AC79" s="96">
        <v>5300.4</v>
      </c>
      <c r="AD79" s="96">
        <v>7</v>
      </c>
      <c r="AE79" s="96">
        <v>5300.4</v>
      </c>
      <c r="AF79" s="96">
        <v>9</v>
      </c>
      <c r="AG79" s="96">
        <v>6814.7999999999993</v>
      </c>
      <c r="AH79" s="96">
        <v>9</v>
      </c>
      <c r="AI79" s="96">
        <v>6814.7999999999993</v>
      </c>
      <c r="AJ79" s="96">
        <v>11</v>
      </c>
      <c r="AK79" s="96">
        <v>8329.1999999999989</v>
      </c>
      <c r="AL79" s="96">
        <v>10</v>
      </c>
      <c r="AM79" s="96">
        <v>7571.9999999999991</v>
      </c>
      <c r="AN79" s="96">
        <v>15</v>
      </c>
      <c r="AO79" s="96">
        <v>11357.999999999998</v>
      </c>
      <c r="AP79" s="96">
        <v>10</v>
      </c>
      <c r="AQ79" s="96">
        <v>7571.9999999999991</v>
      </c>
      <c r="AR79" s="96">
        <v>4</v>
      </c>
      <c r="AS79" s="96">
        <v>3028.7999999999997</v>
      </c>
      <c r="AT79" s="96">
        <v>3</v>
      </c>
      <c r="AU79" s="96">
        <v>2271.6</v>
      </c>
      <c r="AV79" s="96">
        <v>4</v>
      </c>
      <c r="AW79" s="96">
        <v>3028.7999999999997</v>
      </c>
      <c r="AX79" s="96">
        <v>2</v>
      </c>
      <c r="AY79" s="96">
        <v>1514.3999999999999</v>
      </c>
      <c r="AZ79" s="96">
        <v>3</v>
      </c>
      <c r="BA79" s="96">
        <v>2271.6</v>
      </c>
      <c r="BB79" s="96">
        <v>2</v>
      </c>
      <c r="BC79" s="96">
        <v>1514.3999999999999</v>
      </c>
      <c r="BD79" s="96">
        <v>2</v>
      </c>
      <c r="BE79" s="96">
        <v>1514.3999999999999</v>
      </c>
      <c r="BF79" s="96">
        <v>3</v>
      </c>
      <c r="BG79" s="96">
        <v>2271.6</v>
      </c>
      <c r="BH79" s="96">
        <v>3</v>
      </c>
      <c r="BI79" s="96">
        <v>2271.6</v>
      </c>
      <c r="BJ79" s="96">
        <v>3</v>
      </c>
      <c r="BK79" s="96">
        <v>2271.6</v>
      </c>
      <c r="BL79" s="96">
        <v>4</v>
      </c>
      <c r="BM79" s="96">
        <v>3028.7999999999997</v>
      </c>
      <c r="BN79" s="96">
        <v>3</v>
      </c>
      <c r="BO79" s="96">
        <v>2271.6</v>
      </c>
      <c r="BP79" s="96">
        <v>5</v>
      </c>
      <c r="BQ79" s="96">
        <v>3785.9999999999995</v>
      </c>
      <c r="BR79" s="96">
        <v>4</v>
      </c>
      <c r="BS79" s="96">
        <v>3028.7999999999997</v>
      </c>
      <c r="BT79" s="96">
        <v>5</v>
      </c>
      <c r="BU79" s="96">
        <v>3785.9999999999995</v>
      </c>
      <c r="BV79" s="96">
        <v>6</v>
      </c>
      <c r="BW79" s="96">
        <v>4543.2</v>
      </c>
      <c r="BX79" s="96">
        <v>8</v>
      </c>
      <c r="BY79" s="96">
        <v>6057.5999999999995</v>
      </c>
      <c r="BZ79" s="96">
        <v>6</v>
      </c>
      <c r="CA79" s="96">
        <v>4543.2</v>
      </c>
      <c r="CB79" s="96">
        <v>8</v>
      </c>
      <c r="CC79" s="96">
        <v>6057.5999999999995</v>
      </c>
      <c r="CD79" s="96">
        <v>7</v>
      </c>
      <c r="CE79" s="96">
        <v>5300.4</v>
      </c>
      <c r="CF79" s="96">
        <v>14</v>
      </c>
      <c r="CG79" s="96">
        <v>10600.8</v>
      </c>
      <c r="CH79" s="96">
        <v>14</v>
      </c>
      <c r="CI79" s="96">
        <v>10600.8</v>
      </c>
      <c r="CJ79" s="96">
        <v>9</v>
      </c>
      <c r="CK79" s="96">
        <v>6814.7999999999993</v>
      </c>
      <c r="CL79" s="96">
        <v>14</v>
      </c>
      <c r="CM79" s="96">
        <v>10600.8</v>
      </c>
      <c r="CN79" s="96">
        <v>3</v>
      </c>
      <c r="CO79" s="96">
        <v>2271.6</v>
      </c>
      <c r="CP79" s="96">
        <v>3</v>
      </c>
      <c r="CQ79" s="96">
        <v>2271.6</v>
      </c>
      <c r="CR79" s="96">
        <v>3</v>
      </c>
      <c r="CS79" s="96">
        <v>2271.6</v>
      </c>
      <c r="CT79" s="96">
        <v>3</v>
      </c>
      <c r="CU79" s="96">
        <v>2271.6</v>
      </c>
    </row>
    <row r="80" spans="2:99">
      <c r="C80" s="95" t="s">
        <v>245</v>
      </c>
      <c r="D80" s="96">
        <v>3</v>
      </c>
      <c r="E80" s="96">
        <v>2415.6</v>
      </c>
      <c r="F80" s="96">
        <v>3</v>
      </c>
      <c r="G80" s="96">
        <v>2415.6</v>
      </c>
      <c r="H80" s="96">
        <v>2</v>
      </c>
      <c r="I80" s="96">
        <v>1610.3999999999999</v>
      </c>
      <c r="J80" s="96">
        <v>2</v>
      </c>
      <c r="K80" s="96">
        <v>1610.3999999999999</v>
      </c>
      <c r="L80" s="96">
        <v>3</v>
      </c>
      <c r="M80" s="96">
        <v>2415.6</v>
      </c>
      <c r="N80" s="96">
        <v>4</v>
      </c>
      <c r="O80" s="96">
        <v>3220.7999999999997</v>
      </c>
      <c r="P80" s="96">
        <v>2</v>
      </c>
      <c r="Q80" s="96">
        <v>1610.3999999999999</v>
      </c>
      <c r="R80" s="96">
        <v>4</v>
      </c>
      <c r="S80" s="96">
        <v>3220.7999999999997</v>
      </c>
      <c r="T80" s="96">
        <v>7</v>
      </c>
      <c r="U80" s="96">
        <v>5636.4</v>
      </c>
      <c r="V80" s="96">
        <v>5</v>
      </c>
      <c r="W80" s="96">
        <v>4025.9999999999995</v>
      </c>
      <c r="X80" s="96">
        <v>3</v>
      </c>
      <c r="Y80" s="96">
        <v>2415.6</v>
      </c>
      <c r="Z80" s="96">
        <v>5</v>
      </c>
      <c r="AA80" s="96">
        <v>4025.9999999999995</v>
      </c>
      <c r="AB80" s="96">
        <v>7</v>
      </c>
      <c r="AC80" s="96">
        <v>5636.4</v>
      </c>
      <c r="AD80" s="96">
        <v>8</v>
      </c>
      <c r="AE80" s="96">
        <v>6441.5999999999995</v>
      </c>
      <c r="AF80" s="96">
        <v>8</v>
      </c>
      <c r="AG80" s="96">
        <v>6441.5999999999995</v>
      </c>
      <c r="AH80" s="96">
        <v>9</v>
      </c>
      <c r="AI80" s="96">
        <v>7246.7999999999993</v>
      </c>
      <c r="AJ80" s="96">
        <v>12</v>
      </c>
      <c r="AK80" s="96">
        <v>9662.4</v>
      </c>
      <c r="AL80" s="96">
        <v>10</v>
      </c>
      <c r="AM80" s="96">
        <v>8051.9999999999991</v>
      </c>
      <c r="AN80" s="96">
        <v>14</v>
      </c>
      <c r="AO80" s="96">
        <v>11272.8</v>
      </c>
      <c r="AP80" s="96">
        <v>9</v>
      </c>
      <c r="AQ80" s="96">
        <v>7246.7999999999993</v>
      </c>
      <c r="AR80" s="96">
        <v>4</v>
      </c>
      <c r="AS80" s="96">
        <v>3220.7999999999997</v>
      </c>
      <c r="AT80" s="96">
        <v>3</v>
      </c>
      <c r="AU80" s="96">
        <v>2415.6</v>
      </c>
      <c r="AV80" s="96">
        <v>3</v>
      </c>
      <c r="AW80" s="96">
        <v>2415.6</v>
      </c>
      <c r="AX80" s="96">
        <v>2</v>
      </c>
      <c r="AY80" s="96">
        <v>1610.3999999999999</v>
      </c>
      <c r="AZ80" s="96">
        <v>3</v>
      </c>
      <c r="BA80" s="96">
        <v>2415.6</v>
      </c>
      <c r="BB80" s="96">
        <v>2</v>
      </c>
      <c r="BC80" s="96">
        <v>1610.3999999999999</v>
      </c>
      <c r="BD80" s="96">
        <v>2</v>
      </c>
      <c r="BE80" s="96">
        <v>1610.3999999999999</v>
      </c>
      <c r="BF80" s="96">
        <v>3</v>
      </c>
      <c r="BG80" s="96">
        <v>2415.6</v>
      </c>
      <c r="BH80" s="96">
        <v>3</v>
      </c>
      <c r="BI80" s="96">
        <v>2415.6</v>
      </c>
      <c r="BJ80" s="96">
        <v>3</v>
      </c>
      <c r="BK80" s="96">
        <v>2415.6</v>
      </c>
      <c r="BL80" s="96">
        <v>4</v>
      </c>
      <c r="BM80" s="96">
        <v>3220.7999999999997</v>
      </c>
      <c r="BN80" s="96">
        <v>3</v>
      </c>
      <c r="BO80" s="96">
        <v>2415.6</v>
      </c>
      <c r="BP80" s="96">
        <v>5</v>
      </c>
      <c r="BQ80" s="96">
        <v>4025.9999999999995</v>
      </c>
      <c r="BR80" s="96">
        <v>4</v>
      </c>
      <c r="BS80" s="96">
        <v>3220.7999999999997</v>
      </c>
      <c r="BT80" s="96">
        <v>6</v>
      </c>
      <c r="BU80" s="96">
        <v>4831.2</v>
      </c>
      <c r="BV80" s="96">
        <v>7</v>
      </c>
      <c r="BW80" s="96">
        <v>5636.4</v>
      </c>
      <c r="BX80" s="96">
        <v>9</v>
      </c>
      <c r="BY80" s="96">
        <v>7246.7999999999993</v>
      </c>
      <c r="BZ80" s="96">
        <v>7</v>
      </c>
      <c r="CA80" s="96">
        <v>5636.4</v>
      </c>
      <c r="CB80" s="96">
        <v>7</v>
      </c>
      <c r="CC80" s="96">
        <v>5636.4</v>
      </c>
      <c r="CD80" s="96">
        <v>8</v>
      </c>
      <c r="CE80" s="96">
        <v>6441.5999999999995</v>
      </c>
      <c r="CF80" s="96">
        <v>15</v>
      </c>
      <c r="CG80" s="96">
        <v>12077.999999999998</v>
      </c>
      <c r="CH80" s="96">
        <v>14</v>
      </c>
      <c r="CI80" s="96">
        <v>11272.8</v>
      </c>
      <c r="CJ80" s="96">
        <v>10</v>
      </c>
      <c r="CK80" s="96">
        <v>8051.9999999999991</v>
      </c>
      <c r="CL80" s="96">
        <v>15</v>
      </c>
      <c r="CM80" s="96">
        <v>12077.999999999998</v>
      </c>
      <c r="CN80" s="96">
        <v>3</v>
      </c>
      <c r="CO80" s="96">
        <v>2415.6</v>
      </c>
      <c r="CP80" s="96">
        <v>3</v>
      </c>
      <c r="CQ80" s="96">
        <v>2415.6</v>
      </c>
      <c r="CR80" s="96">
        <v>3</v>
      </c>
      <c r="CS80" s="96">
        <v>2415.6</v>
      </c>
      <c r="CT80" s="96">
        <v>3</v>
      </c>
      <c r="CU80" s="96">
        <v>2415.6</v>
      </c>
    </row>
    <row r="81" spans="2:99">
      <c r="C81" s="95" t="s">
        <v>246</v>
      </c>
      <c r="D81" s="96">
        <v>3</v>
      </c>
      <c r="E81" s="96">
        <v>2260.8000000000002</v>
      </c>
      <c r="F81" s="96">
        <v>3</v>
      </c>
      <c r="G81" s="96">
        <v>2260.8000000000002</v>
      </c>
      <c r="H81" s="96">
        <v>2</v>
      </c>
      <c r="I81" s="96">
        <v>1507.2</v>
      </c>
      <c r="J81" s="96">
        <v>2</v>
      </c>
      <c r="K81" s="96">
        <v>1507.2</v>
      </c>
      <c r="L81" s="96">
        <v>3</v>
      </c>
      <c r="M81" s="96">
        <v>2260.8000000000002</v>
      </c>
      <c r="N81" s="96">
        <v>4</v>
      </c>
      <c r="O81" s="96">
        <v>3014.4</v>
      </c>
      <c r="P81" s="96">
        <v>2</v>
      </c>
      <c r="Q81" s="96">
        <v>1507.2</v>
      </c>
      <c r="R81" s="96">
        <v>4</v>
      </c>
      <c r="S81" s="96">
        <v>3014.4</v>
      </c>
      <c r="T81" s="96">
        <v>6</v>
      </c>
      <c r="U81" s="96">
        <v>4521.6000000000004</v>
      </c>
      <c r="V81" s="96">
        <v>5</v>
      </c>
      <c r="W81" s="96">
        <v>3768</v>
      </c>
      <c r="X81" s="96">
        <v>3</v>
      </c>
      <c r="Y81" s="96">
        <v>2260.8000000000002</v>
      </c>
      <c r="Z81" s="96">
        <v>5</v>
      </c>
      <c r="AA81" s="96">
        <v>3768</v>
      </c>
      <c r="AB81" s="96">
        <v>8</v>
      </c>
      <c r="AC81" s="96">
        <v>6028.8</v>
      </c>
      <c r="AD81" s="96">
        <v>7</v>
      </c>
      <c r="AE81" s="96">
        <v>5275.2</v>
      </c>
      <c r="AF81" s="96">
        <v>8</v>
      </c>
      <c r="AG81" s="96">
        <v>6028.8</v>
      </c>
      <c r="AH81" s="96">
        <v>10</v>
      </c>
      <c r="AI81" s="96">
        <v>7536</v>
      </c>
      <c r="AJ81" s="96">
        <v>12</v>
      </c>
      <c r="AK81" s="96">
        <v>9043.2000000000007</v>
      </c>
      <c r="AL81" s="96">
        <v>10</v>
      </c>
      <c r="AM81" s="96">
        <v>7536</v>
      </c>
      <c r="AN81" s="96">
        <v>16</v>
      </c>
      <c r="AO81" s="96">
        <v>12057.6</v>
      </c>
      <c r="AP81" s="96">
        <v>9</v>
      </c>
      <c r="AQ81" s="96">
        <v>6782.4000000000005</v>
      </c>
      <c r="AR81" s="96">
        <v>4</v>
      </c>
      <c r="AS81" s="96">
        <v>3014.4</v>
      </c>
      <c r="AT81" s="96">
        <v>3</v>
      </c>
      <c r="AU81" s="96">
        <v>2260.8000000000002</v>
      </c>
      <c r="AV81" s="96">
        <v>4</v>
      </c>
      <c r="AW81" s="96">
        <v>3014.4</v>
      </c>
      <c r="AX81" s="96">
        <v>2</v>
      </c>
      <c r="AY81" s="96">
        <v>1507.2</v>
      </c>
      <c r="AZ81" s="96">
        <v>3</v>
      </c>
      <c r="BA81" s="96">
        <v>2260.8000000000002</v>
      </c>
      <c r="BB81" s="96">
        <v>2</v>
      </c>
      <c r="BC81" s="96">
        <v>1507.2</v>
      </c>
      <c r="BD81" s="96">
        <v>2</v>
      </c>
      <c r="BE81" s="96">
        <v>1507.2</v>
      </c>
      <c r="BF81" s="96">
        <v>3</v>
      </c>
      <c r="BG81" s="96">
        <v>2260.8000000000002</v>
      </c>
      <c r="BH81" s="96">
        <v>3</v>
      </c>
      <c r="BI81" s="96">
        <v>2260.8000000000002</v>
      </c>
      <c r="BJ81" s="96">
        <v>3</v>
      </c>
      <c r="BK81" s="96">
        <v>2260.8000000000002</v>
      </c>
      <c r="BL81" s="96">
        <v>4</v>
      </c>
      <c r="BM81" s="96">
        <v>3014.4</v>
      </c>
      <c r="BN81" s="96">
        <v>3</v>
      </c>
      <c r="BO81" s="96">
        <v>2260.8000000000002</v>
      </c>
      <c r="BP81" s="96">
        <v>5</v>
      </c>
      <c r="BQ81" s="96">
        <v>3768</v>
      </c>
      <c r="BR81" s="96">
        <v>4</v>
      </c>
      <c r="BS81" s="96">
        <v>3014.4</v>
      </c>
      <c r="BT81" s="96">
        <v>5</v>
      </c>
      <c r="BU81" s="96">
        <v>3768</v>
      </c>
      <c r="BV81" s="96">
        <v>6</v>
      </c>
      <c r="BW81" s="96">
        <v>4521.6000000000004</v>
      </c>
      <c r="BX81" s="96">
        <v>9</v>
      </c>
      <c r="BY81" s="96">
        <v>6782.4000000000005</v>
      </c>
      <c r="BZ81" s="96">
        <v>6</v>
      </c>
      <c r="CA81" s="96">
        <v>4521.6000000000004</v>
      </c>
      <c r="CB81" s="96">
        <v>7</v>
      </c>
      <c r="CC81" s="96">
        <v>5275.2</v>
      </c>
      <c r="CD81" s="96">
        <v>7</v>
      </c>
      <c r="CE81" s="96">
        <v>5275.2</v>
      </c>
      <c r="CF81" s="96">
        <v>15</v>
      </c>
      <c r="CG81" s="96">
        <v>11304</v>
      </c>
      <c r="CH81" s="96">
        <v>14</v>
      </c>
      <c r="CI81" s="96">
        <v>10550.4</v>
      </c>
      <c r="CJ81" s="96">
        <v>11</v>
      </c>
      <c r="CK81" s="96">
        <v>8289.6</v>
      </c>
      <c r="CL81" s="96">
        <v>15</v>
      </c>
      <c r="CM81" s="96">
        <v>11304</v>
      </c>
      <c r="CN81" s="96">
        <v>3</v>
      </c>
      <c r="CO81" s="96">
        <v>2260.8000000000002</v>
      </c>
      <c r="CP81" s="96">
        <v>3</v>
      </c>
      <c r="CQ81" s="96">
        <v>2260.8000000000002</v>
      </c>
      <c r="CR81" s="96">
        <v>2</v>
      </c>
      <c r="CS81" s="96">
        <v>1507.2</v>
      </c>
      <c r="CT81" s="96">
        <v>3</v>
      </c>
      <c r="CU81" s="96">
        <v>2260.8000000000002</v>
      </c>
    </row>
    <row r="82" spans="2:99">
      <c r="C82" s="95" t="s">
        <v>247</v>
      </c>
      <c r="D82" s="96">
        <v>3</v>
      </c>
      <c r="E82" s="96">
        <v>1526.3999999999996</v>
      </c>
      <c r="F82" s="96">
        <v>3</v>
      </c>
      <c r="G82" s="96">
        <v>1526.3999999999996</v>
      </c>
      <c r="H82" s="96">
        <v>2</v>
      </c>
      <c r="I82" s="96">
        <v>1017.5999999999998</v>
      </c>
      <c r="J82" s="96">
        <v>2</v>
      </c>
      <c r="K82" s="96">
        <v>1017.5999999999998</v>
      </c>
      <c r="L82" s="96">
        <v>3</v>
      </c>
      <c r="M82" s="96">
        <v>1526.3999999999996</v>
      </c>
      <c r="N82" s="96">
        <v>4</v>
      </c>
      <c r="O82" s="96">
        <v>2035.1999999999996</v>
      </c>
      <c r="P82" s="96">
        <v>2</v>
      </c>
      <c r="Q82" s="96">
        <v>1017.5999999999998</v>
      </c>
      <c r="R82" s="96">
        <v>3</v>
      </c>
      <c r="S82" s="96">
        <v>1526.3999999999996</v>
      </c>
      <c r="T82" s="96">
        <v>6</v>
      </c>
      <c r="U82" s="96">
        <v>3052.7999999999993</v>
      </c>
      <c r="V82" s="96">
        <v>6</v>
      </c>
      <c r="W82" s="96">
        <v>3052.7999999999993</v>
      </c>
      <c r="X82" s="96">
        <v>4</v>
      </c>
      <c r="Y82" s="96">
        <v>2035.1999999999996</v>
      </c>
      <c r="Z82" s="96">
        <v>5</v>
      </c>
      <c r="AA82" s="96">
        <v>2543.9999999999995</v>
      </c>
      <c r="AB82" s="96">
        <v>7</v>
      </c>
      <c r="AC82" s="96">
        <v>3561.5999999999995</v>
      </c>
      <c r="AD82" s="96">
        <v>7</v>
      </c>
      <c r="AE82" s="96">
        <v>3561.5999999999995</v>
      </c>
      <c r="AF82" s="96">
        <v>8</v>
      </c>
      <c r="AG82" s="96">
        <v>4070.3999999999992</v>
      </c>
      <c r="AH82" s="96">
        <v>8</v>
      </c>
      <c r="AI82" s="96">
        <v>4070.3999999999992</v>
      </c>
      <c r="AJ82" s="96">
        <v>13</v>
      </c>
      <c r="AK82" s="96">
        <v>6614.3999999999987</v>
      </c>
      <c r="AL82" s="96">
        <v>10</v>
      </c>
      <c r="AM82" s="96">
        <v>5087.9999999999991</v>
      </c>
      <c r="AN82" s="96">
        <v>15</v>
      </c>
      <c r="AO82" s="96">
        <v>7631.9999999999982</v>
      </c>
      <c r="AP82" s="96">
        <v>8</v>
      </c>
      <c r="AQ82" s="96">
        <v>4070.3999999999992</v>
      </c>
      <c r="AR82" s="96">
        <v>4</v>
      </c>
      <c r="AS82" s="96">
        <v>2035.1999999999996</v>
      </c>
      <c r="AT82" s="96">
        <v>3</v>
      </c>
      <c r="AU82" s="96">
        <v>1526.3999999999996</v>
      </c>
      <c r="AV82" s="96">
        <v>3</v>
      </c>
      <c r="AW82" s="96">
        <v>1526.3999999999996</v>
      </c>
      <c r="AX82" s="96">
        <v>2</v>
      </c>
      <c r="AY82" s="96">
        <v>1017.5999999999998</v>
      </c>
      <c r="AZ82" s="96">
        <v>3</v>
      </c>
      <c r="BA82" s="96">
        <v>1526.3999999999996</v>
      </c>
      <c r="BB82" s="96">
        <v>2</v>
      </c>
      <c r="BC82" s="96">
        <v>1017.5999999999998</v>
      </c>
      <c r="BD82" s="96">
        <v>2</v>
      </c>
      <c r="BE82" s="96">
        <v>1017.5999999999998</v>
      </c>
      <c r="BF82" s="96">
        <v>4</v>
      </c>
      <c r="BG82" s="96">
        <v>2035.1999999999996</v>
      </c>
      <c r="BH82" s="96">
        <v>3</v>
      </c>
      <c r="BI82" s="96">
        <v>1526.3999999999996</v>
      </c>
      <c r="BJ82" s="96">
        <v>3</v>
      </c>
      <c r="BK82" s="96">
        <v>1526.3999999999996</v>
      </c>
      <c r="BL82" s="96">
        <v>4</v>
      </c>
      <c r="BM82" s="96">
        <v>2035.1999999999996</v>
      </c>
      <c r="BN82" s="96">
        <v>3</v>
      </c>
      <c r="BO82" s="96">
        <v>1526.3999999999996</v>
      </c>
      <c r="BP82" s="96">
        <v>5</v>
      </c>
      <c r="BQ82" s="96">
        <v>2543.9999999999995</v>
      </c>
      <c r="BR82" s="96">
        <v>4</v>
      </c>
      <c r="BS82" s="96">
        <v>2035.1999999999996</v>
      </c>
      <c r="BT82" s="96">
        <v>6</v>
      </c>
      <c r="BU82" s="96">
        <v>3052.7999999999993</v>
      </c>
      <c r="BV82" s="96">
        <v>6</v>
      </c>
      <c r="BW82" s="96">
        <v>3052.7999999999993</v>
      </c>
      <c r="BX82" s="96">
        <v>8</v>
      </c>
      <c r="BY82" s="96">
        <v>4070.3999999999992</v>
      </c>
      <c r="BZ82" s="96">
        <v>6</v>
      </c>
      <c r="CA82" s="96">
        <v>3052.7999999999993</v>
      </c>
      <c r="CB82" s="96">
        <v>9</v>
      </c>
      <c r="CC82" s="96">
        <v>4579.1999999999989</v>
      </c>
      <c r="CD82" s="96">
        <v>8</v>
      </c>
      <c r="CE82" s="96">
        <v>4070.3999999999992</v>
      </c>
      <c r="CF82" s="96">
        <v>15</v>
      </c>
      <c r="CG82" s="96">
        <v>7631.9999999999982</v>
      </c>
      <c r="CH82" s="96">
        <v>14</v>
      </c>
      <c r="CI82" s="96">
        <v>7123.1999999999989</v>
      </c>
      <c r="CJ82" s="96">
        <v>11</v>
      </c>
      <c r="CK82" s="96">
        <v>5596.7999999999993</v>
      </c>
      <c r="CL82" s="96">
        <v>13</v>
      </c>
      <c r="CM82" s="96">
        <v>6614.3999999999987</v>
      </c>
      <c r="CN82" s="96">
        <v>3</v>
      </c>
      <c r="CO82" s="96">
        <v>1526.3999999999996</v>
      </c>
      <c r="CP82" s="96">
        <v>3</v>
      </c>
      <c r="CQ82" s="96">
        <v>1526.3999999999996</v>
      </c>
      <c r="CR82" s="96">
        <v>3</v>
      </c>
      <c r="CS82" s="96">
        <v>1526.3999999999996</v>
      </c>
      <c r="CT82" s="96">
        <v>3</v>
      </c>
      <c r="CU82" s="96">
        <v>1526.3999999999996</v>
      </c>
    </row>
    <row r="83" spans="2:99">
      <c r="C83" s="95" t="s">
        <v>248</v>
      </c>
      <c r="D83" s="96">
        <v>3</v>
      </c>
      <c r="E83" s="96">
        <v>2581.1999999999998</v>
      </c>
      <c r="F83" s="96">
        <v>3</v>
      </c>
      <c r="G83" s="96">
        <v>2581.1999999999998</v>
      </c>
      <c r="H83" s="96">
        <v>2</v>
      </c>
      <c r="I83" s="96">
        <v>1720.8</v>
      </c>
      <c r="J83" s="96">
        <v>2</v>
      </c>
      <c r="K83" s="96">
        <v>1720.8</v>
      </c>
      <c r="L83" s="96">
        <v>3</v>
      </c>
      <c r="M83" s="96">
        <v>2581.1999999999998</v>
      </c>
      <c r="N83" s="96">
        <v>4</v>
      </c>
      <c r="O83" s="96">
        <v>3441.6</v>
      </c>
      <c r="P83" s="96">
        <v>2</v>
      </c>
      <c r="Q83" s="96">
        <v>1720.8</v>
      </c>
      <c r="R83" s="96">
        <v>3</v>
      </c>
      <c r="S83" s="96">
        <v>2581.1999999999998</v>
      </c>
      <c r="T83" s="96">
        <v>6</v>
      </c>
      <c r="U83" s="96">
        <v>5162.3999999999996</v>
      </c>
      <c r="V83" s="96">
        <v>6</v>
      </c>
      <c r="W83" s="96">
        <v>5162.3999999999996</v>
      </c>
      <c r="X83" s="96">
        <v>4</v>
      </c>
      <c r="Y83" s="96">
        <v>3441.6</v>
      </c>
      <c r="Z83" s="96">
        <v>5</v>
      </c>
      <c r="AA83" s="96">
        <v>4302</v>
      </c>
      <c r="AB83" s="96">
        <v>8</v>
      </c>
      <c r="AC83" s="96">
        <v>6883.2</v>
      </c>
      <c r="AD83" s="96">
        <v>7</v>
      </c>
      <c r="AE83" s="96">
        <v>6022.8</v>
      </c>
      <c r="AF83" s="96">
        <v>8</v>
      </c>
      <c r="AG83" s="96">
        <v>6883.2</v>
      </c>
      <c r="AH83" s="96">
        <v>9</v>
      </c>
      <c r="AI83" s="96">
        <v>7743.5999999999995</v>
      </c>
      <c r="AJ83" s="96">
        <v>12</v>
      </c>
      <c r="AK83" s="96">
        <v>10324.799999999999</v>
      </c>
      <c r="AL83" s="96">
        <v>11</v>
      </c>
      <c r="AM83" s="96">
        <v>9464.4</v>
      </c>
      <c r="AN83" s="96">
        <v>14</v>
      </c>
      <c r="AO83" s="96">
        <v>12045.6</v>
      </c>
      <c r="AP83" s="96">
        <v>9</v>
      </c>
      <c r="AQ83" s="96">
        <v>7743.5999999999995</v>
      </c>
      <c r="AR83" s="96">
        <v>4</v>
      </c>
      <c r="AS83" s="96">
        <v>3441.6</v>
      </c>
      <c r="AT83" s="96">
        <v>3</v>
      </c>
      <c r="AU83" s="96">
        <v>2581.1999999999998</v>
      </c>
      <c r="AV83" s="96">
        <v>4</v>
      </c>
      <c r="AW83" s="96">
        <v>3441.6</v>
      </c>
      <c r="AX83" s="96">
        <v>2</v>
      </c>
      <c r="AY83" s="96">
        <v>1720.8</v>
      </c>
      <c r="AZ83" s="96">
        <v>3</v>
      </c>
      <c r="BA83" s="96">
        <v>2581.1999999999998</v>
      </c>
      <c r="BB83" s="96">
        <v>2</v>
      </c>
      <c r="BC83" s="96">
        <v>1720.8</v>
      </c>
      <c r="BD83" s="96">
        <v>2</v>
      </c>
      <c r="BE83" s="96">
        <v>1720.8</v>
      </c>
      <c r="BF83" s="96">
        <v>4</v>
      </c>
      <c r="BG83" s="96">
        <v>3441.6</v>
      </c>
      <c r="BH83" s="96">
        <v>3</v>
      </c>
      <c r="BI83" s="96">
        <v>2581.1999999999998</v>
      </c>
      <c r="BJ83" s="96">
        <v>3</v>
      </c>
      <c r="BK83" s="96">
        <v>2581.1999999999998</v>
      </c>
      <c r="BL83" s="96">
        <v>4</v>
      </c>
      <c r="BM83" s="96">
        <v>3441.6</v>
      </c>
      <c r="BN83" s="96">
        <v>3</v>
      </c>
      <c r="BO83" s="96">
        <v>2581.1999999999998</v>
      </c>
      <c r="BP83" s="96">
        <v>5</v>
      </c>
      <c r="BQ83" s="96">
        <v>4302</v>
      </c>
      <c r="BR83" s="96">
        <v>4</v>
      </c>
      <c r="BS83" s="96">
        <v>3441.6</v>
      </c>
      <c r="BT83" s="96">
        <v>5</v>
      </c>
      <c r="BU83" s="96">
        <v>4302</v>
      </c>
      <c r="BV83" s="96">
        <v>7</v>
      </c>
      <c r="BW83" s="96">
        <v>6022.8</v>
      </c>
      <c r="BX83" s="96">
        <v>8</v>
      </c>
      <c r="BY83" s="96">
        <v>6883.2</v>
      </c>
      <c r="BZ83" s="96">
        <v>7</v>
      </c>
      <c r="CA83" s="96">
        <v>6022.8</v>
      </c>
      <c r="CB83" s="96">
        <v>8</v>
      </c>
      <c r="CC83" s="96">
        <v>6883.2</v>
      </c>
      <c r="CD83" s="96">
        <v>7</v>
      </c>
      <c r="CE83" s="96">
        <v>6022.8</v>
      </c>
      <c r="CF83" s="96">
        <v>16</v>
      </c>
      <c r="CG83" s="96">
        <v>13766.4</v>
      </c>
      <c r="CH83" s="96">
        <v>13</v>
      </c>
      <c r="CI83" s="96">
        <v>11185.199999999999</v>
      </c>
      <c r="CJ83" s="96">
        <v>11</v>
      </c>
      <c r="CK83" s="96">
        <v>9464.4</v>
      </c>
      <c r="CL83" s="96">
        <v>13</v>
      </c>
      <c r="CM83" s="96">
        <v>11185.199999999999</v>
      </c>
      <c r="CN83" s="96">
        <v>3</v>
      </c>
      <c r="CO83" s="96">
        <v>2581.1999999999998</v>
      </c>
      <c r="CP83" s="96">
        <v>3</v>
      </c>
      <c r="CQ83" s="96">
        <v>2581.1999999999998</v>
      </c>
      <c r="CR83" s="96">
        <v>2</v>
      </c>
      <c r="CS83" s="96">
        <v>1720.8</v>
      </c>
      <c r="CT83" s="96">
        <v>3</v>
      </c>
      <c r="CU83" s="96">
        <v>2581.1999999999998</v>
      </c>
    </row>
    <row r="84" spans="2:99">
      <c r="C84" s="95" t="s">
        <v>249</v>
      </c>
      <c r="D84" s="96">
        <v>3</v>
      </c>
      <c r="E84" s="96">
        <v>2343.6</v>
      </c>
      <c r="F84" s="96">
        <v>3</v>
      </c>
      <c r="G84" s="96">
        <v>2343.6</v>
      </c>
      <c r="H84" s="96">
        <v>2</v>
      </c>
      <c r="I84" s="96">
        <v>1562.3999999999999</v>
      </c>
      <c r="J84" s="96">
        <v>2</v>
      </c>
      <c r="K84" s="96">
        <v>1562.3999999999999</v>
      </c>
      <c r="L84" s="96">
        <v>3</v>
      </c>
      <c r="M84" s="96">
        <v>2343.6</v>
      </c>
      <c r="N84" s="96">
        <v>4</v>
      </c>
      <c r="O84" s="96">
        <v>3124.7999999999997</v>
      </c>
      <c r="P84" s="96">
        <v>2</v>
      </c>
      <c r="Q84" s="96">
        <v>1562.3999999999999</v>
      </c>
      <c r="R84" s="96">
        <v>3</v>
      </c>
      <c r="S84" s="96">
        <v>2343.6</v>
      </c>
      <c r="T84" s="96">
        <v>6</v>
      </c>
      <c r="U84" s="96">
        <v>4687.2</v>
      </c>
      <c r="V84" s="96">
        <v>6</v>
      </c>
      <c r="W84" s="96">
        <v>4687.2</v>
      </c>
      <c r="X84" s="96">
        <v>3</v>
      </c>
      <c r="Y84" s="96">
        <v>2343.6</v>
      </c>
      <c r="Z84" s="96">
        <v>5</v>
      </c>
      <c r="AA84" s="96">
        <v>3905.9999999999995</v>
      </c>
      <c r="AB84" s="96">
        <v>8</v>
      </c>
      <c r="AC84" s="96">
        <v>6249.5999999999995</v>
      </c>
      <c r="AD84" s="96">
        <v>8</v>
      </c>
      <c r="AE84" s="96">
        <v>6249.5999999999995</v>
      </c>
      <c r="AF84" s="96">
        <v>8</v>
      </c>
      <c r="AG84" s="96">
        <v>6249.5999999999995</v>
      </c>
      <c r="AH84" s="96">
        <v>10</v>
      </c>
      <c r="AI84" s="96">
        <v>7811.9999999999991</v>
      </c>
      <c r="AJ84" s="96">
        <v>13</v>
      </c>
      <c r="AK84" s="96">
        <v>10155.599999999999</v>
      </c>
      <c r="AL84" s="96">
        <v>11</v>
      </c>
      <c r="AM84" s="96">
        <v>8593.1999999999989</v>
      </c>
      <c r="AN84" s="96">
        <v>15</v>
      </c>
      <c r="AO84" s="96">
        <v>11717.999999999998</v>
      </c>
      <c r="AP84" s="96">
        <v>9</v>
      </c>
      <c r="AQ84" s="96">
        <v>7030.7999999999993</v>
      </c>
      <c r="AR84" s="96">
        <v>4</v>
      </c>
      <c r="AS84" s="96">
        <v>3124.7999999999997</v>
      </c>
      <c r="AT84" s="96">
        <v>3</v>
      </c>
      <c r="AU84" s="96">
        <v>2343.6</v>
      </c>
      <c r="AV84" s="96">
        <v>4</v>
      </c>
      <c r="AW84" s="96">
        <v>3124.7999999999997</v>
      </c>
      <c r="AX84" s="96">
        <v>2</v>
      </c>
      <c r="AY84" s="96">
        <v>1562.3999999999999</v>
      </c>
      <c r="AZ84" s="96">
        <v>3</v>
      </c>
      <c r="BA84" s="96">
        <v>2343.6</v>
      </c>
      <c r="BB84" s="96">
        <v>2</v>
      </c>
      <c r="BC84" s="96">
        <v>1562.3999999999999</v>
      </c>
      <c r="BD84" s="96">
        <v>2</v>
      </c>
      <c r="BE84" s="96">
        <v>1562.3999999999999</v>
      </c>
      <c r="BF84" s="96">
        <v>4</v>
      </c>
      <c r="BG84" s="96">
        <v>3124.7999999999997</v>
      </c>
      <c r="BH84" s="96">
        <v>3</v>
      </c>
      <c r="BI84" s="96">
        <v>2343.6</v>
      </c>
      <c r="BJ84" s="96">
        <v>3</v>
      </c>
      <c r="BK84" s="96">
        <v>2343.6</v>
      </c>
      <c r="BL84" s="96">
        <v>4</v>
      </c>
      <c r="BM84" s="96">
        <v>3124.7999999999997</v>
      </c>
      <c r="BN84" s="96">
        <v>3</v>
      </c>
      <c r="BO84" s="96">
        <v>2343.6</v>
      </c>
      <c r="BP84" s="96">
        <v>5</v>
      </c>
      <c r="BQ84" s="96">
        <v>3905.9999999999995</v>
      </c>
      <c r="BR84" s="96">
        <v>4</v>
      </c>
      <c r="BS84" s="96">
        <v>3124.7999999999997</v>
      </c>
      <c r="BT84" s="96">
        <v>5</v>
      </c>
      <c r="BU84" s="96">
        <v>3905.9999999999995</v>
      </c>
      <c r="BV84" s="96">
        <v>7</v>
      </c>
      <c r="BW84" s="96">
        <v>5468.4</v>
      </c>
      <c r="BX84" s="96">
        <v>7</v>
      </c>
      <c r="BY84" s="96">
        <v>5468.4</v>
      </c>
      <c r="BZ84" s="96">
        <v>6</v>
      </c>
      <c r="CA84" s="96">
        <v>4687.2</v>
      </c>
      <c r="CB84" s="96">
        <v>9</v>
      </c>
      <c r="CC84" s="96">
        <v>7030.7999999999993</v>
      </c>
      <c r="CD84" s="96">
        <v>7</v>
      </c>
      <c r="CE84" s="96">
        <v>5468.4</v>
      </c>
      <c r="CF84" s="96">
        <v>16</v>
      </c>
      <c r="CG84" s="96">
        <v>12499.199999999999</v>
      </c>
      <c r="CH84" s="96">
        <v>14</v>
      </c>
      <c r="CI84" s="96">
        <v>10936.8</v>
      </c>
      <c r="CJ84" s="96">
        <v>9</v>
      </c>
      <c r="CK84" s="96">
        <v>7030.7999999999993</v>
      </c>
      <c r="CL84" s="96">
        <v>14</v>
      </c>
      <c r="CM84" s="96">
        <v>10936.8</v>
      </c>
      <c r="CN84" s="96">
        <v>3</v>
      </c>
      <c r="CO84" s="96">
        <v>2343.6</v>
      </c>
      <c r="CP84" s="96">
        <v>3</v>
      </c>
      <c r="CQ84" s="96">
        <v>2343.6</v>
      </c>
      <c r="CR84" s="96">
        <v>3</v>
      </c>
      <c r="CS84" s="96">
        <v>2343.6</v>
      </c>
      <c r="CT84" s="96">
        <v>2</v>
      </c>
      <c r="CU84" s="96">
        <v>1562.3999999999999</v>
      </c>
    </row>
    <row r="85" spans="2:99">
      <c r="C85" s="95" t="s">
        <v>250</v>
      </c>
      <c r="D85" s="96">
        <v>3</v>
      </c>
      <c r="E85" s="96">
        <v>450</v>
      </c>
      <c r="F85" s="96">
        <v>3</v>
      </c>
      <c r="G85" s="96">
        <v>450</v>
      </c>
      <c r="H85" s="96">
        <v>2</v>
      </c>
      <c r="I85" s="96">
        <v>300</v>
      </c>
      <c r="J85" s="96">
        <v>2</v>
      </c>
      <c r="K85" s="96">
        <v>300</v>
      </c>
      <c r="L85" s="96">
        <v>3</v>
      </c>
      <c r="M85" s="96">
        <v>450</v>
      </c>
      <c r="N85" s="96">
        <v>4</v>
      </c>
      <c r="O85" s="96">
        <v>600</v>
      </c>
      <c r="P85" s="96">
        <v>2</v>
      </c>
      <c r="Q85" s="96">
        <v>300</v>
      </c>
      <c r="R85" s="96">
        <v>4</v>
      </c>
      <c r="S85" s="96">
        <v>600</v>
      </c>
      <c r="T85" s="96">
        <v>6</v>
      </c>
      <c r="U85" s="96">
        <v>900</v>
      </c>
      <c r="V85" s="96">
        <v>6</v>
      </c>
      <c r="W85" s="96">
        <v>900</v>
      </c>
      <c r="X85" s="96">
        <v>4</v>
      </c>
      <c r="Y85" s="96">
        <v>600</v>
      </c>
      <c r="Z85" s="96">
        <v>6</v>
      </c>
      <c r="AA85" s="96">
        <v>900</v>
      </c>
      <c r="AB85" s="96">
        <v>8</v>
      </c>
      <c r="AC85" s="96">
        <v>1200</v>
      </c>
      <c r="AD85" s="96">
        <v>8</v>
      </c>
      <c r="AE85" s="96">
        <v>1200</v>
      </c>
      <c r="AF85" s="96">
        <v>9</v>
      </c>
      <c r="AG85" s="96">
        <v>1350</v>
      </c>
      <c r="AH85" s="96">
        <v>10</v>
      </c>
      <c r="AI85" s="96">
        <v>1500</v>
      </c>
      <c r="AJ85" s="96">
        <v>13</v>
      </c>
      <c r="AK85" s="96">
        <v>1950</v>
      </c>
      <c r="AL85" s="96">
        <v>12</v>
      </c>
      <c r="AM85" s="96">
        <v>1800</v>
      </c>
      <c r="AN85" s="96">
        <v>17</v>
      </c>
      <c r="AO85" s="96">
        <v>2550</v>
      </c>
      <c r="AP85" s="96">
        <v>9</v>
      </c>
      <c r="AQ85" s="96">
        <v>1350</v>
      </c>
      <c r="AR85" s="96">
        <v>4</v>
      </c>
      <c r="AS85" s="96">
        <v>600</v>
      </c>
      <c r="AT85" s="96">
        <v>3</v>
      </c>
      <c r="AU85" s="96">
        <v>450</v>
      </c>
      <c r="AV85" s="96">
        <v>4</v>
      </c>
      <c r="AW85" s="96">
        <v>600</v>
      </c>
      <c r="AX85" s="96">
        <v>2</v>
      </c>
      <c r="AY85" s="96">
        <v>300</v>
      </c>
      <c r="AZ85" s="96">
        <v>3</v>
      </c>
      <c r="BA85" s="96">
        <v>450</v>
      </c>
      <c r="BB85" s="96">
        <v>2</v>
      </c>
      <c r="BC85" s="96">
        <v>300</v>
      </c>
      <c r="BD85" s="96">
        <v>2</v>
      </c>
      <c r="BE85" s="96">
        <v>300</v>
      </c>
      <c r="BF85" s="96">
        <v>3</v>
      </c>
      <c r="BG85" s="96">
        <v>450</v>
      </c>
      <c r="BH85" s="96">
        <v>3</v>
      </c>
      <c r="BI85" s="96">
        <v>450</v>
      </c>
      <c r="BJ85" s="96">
        <v>3</v>
      </c>
      <c r="BK85" s="96">
        <v>450</v>
      </c>
      <c r="BL85" s="96">
        <v>4</v>
      </c>
      <c r="BM85" s="96">
        <v>600</v>
      </c>
      <c r="BN85" s="96">
        <v>3</v>
      </c>
      <c r="BO85" s="96">
        <v>450</v>
      </c>
      <c r="BP85" s="96">
        <v>6</v>
      </c>
      <c r="BQ85" s="96">
        <v>900</v>
      </c>
      <c r="BR85" s="96">
        <v>5</v>
      </c>
      <c r="BS85" s="96">
        <v>750</v>
      </c>
      <c r="BT85" s="96">
        <v>6</v>
      </c>
      <c r="BU85" s="96">
        <v>900</v>
      </c>
      <c r="BV85" s="96">
        <v>7</v>
      </c>
      <c r="BW85" s="96">
        <v>1050</v>
      </c>
      <c r="BX85" s="96">
        <v>9</v>
      </c>
      <c r="BY85" s="96">
        <v>1350</v>
      </c>
      <c r="BZ85" s="96">
        <v>8</v>
      </c>
      <c r="CA85" s="96">
        <v>1200</v>
      </c>
      <c r="CB85" s="96">
        <v>8</v>
      </c>
      <c r="CC85" s="96">
        <v>1200</v>
      </c>
      <c r="CD85" s="96">
        <v>8</v>
      </c>
      <c r="CE85" s="96">
        <v>1200</v>
      </c>
      <c r="CF85" s="96">
        <v>15</v>
      </c>
      <c r="CG85" s="96">
        <v>2250</v>
      </c>
      <c r="CH85" s="96">
        <v>14</v>
      </c>
      <c r="CI85" s="96">
        <v>2100</v>
      </c>
      <c r="CJ85" s="96">
        <v>12</v>
      </c>
      <c r="CK85" s="96">
        <v>1800</v>
      </c>
      <c r="CL85" s="96">
        <v>16</v>
      </c>
      <c r="CM85" s="96">
        <v>2400</v>
      </c>
      <c r="CN85" s="96">
        <v>3</v>
      </c>
      <c r="CO85" s="96">
        <v>450</v>
      </c>
      <c r="CP85" s="96">
        <v>3</v>
      </c>
      <c r="CQ85" s="96">
        <v>450</v>
      </c>
      <c r="CR85" s="96">
        <v>2</v>
      </c>
      <c r="CS85" s="96">
        <v>300</v>
      </c>
      <c r="CT85" s="96">
        <v>3</v>
      </c>
      <c r="CU85" s="96">
        <v>450</v>
      </c>
    </row>
    <row r="86" spans="2:99">
      <c r="C86" s="95" t="s">
        <v>251</v>
      </c>
      <c r="D86" s="96">
        <v>3</v>
      </c>
      <c r="E86" s="96">
        <v>1620</v>
      </c>
      <c r="F86" s="96">
        <v>3</v>
      </c>
      <c r="G86" s="96">
        <v>1620</v>
      </c>
      <c r="H86" s="96">
        <v>2</v>
      </c>
      <c r="I86" s="96">
        <v>1080</v>
      </c>
      <c r="J86" s="96">
        <v>2</v>
      </c>
      <c r="K86" s="96">
        <v>1080</v>
      </c>
      <c r="L86" s="96">
        <v>3</v>
      </c>
      <c r="M86" s="96">
        <v>1620</v>
      </c>
      <c r="N86" s="96">
        <v>4</v>
      </c>
      <c r="O86" s="96">
        <v>2160</v>
      </c>
      <c r="P86" s="96">
        <v>3</v>
      </c>
      <c r="Q86" s="96">
        <v>1620</v>
      </c>
      <c r="R86" s="96">
        <v>3</v>
      </c>
      <c r="S86" s="96">
        <v>1620</v>
      </c>
      <c r="T86" s="96">
        <v>6</v>
      </c>
      <c r="U86" s="96">
        <v>3240</v>
      </c>
      <c r="V86" s="96">
        <v>6</v>
      </c>
      <c r="W86" s="96">
        <v>3240</v>
      </c>
      <c r="X86" s="96">
        <v>4</v>
      </c>
      <c r="Y86" s="96">
        <v>2160</v>
      </c>
      <c r="Z86" s="96">
        <v>6</v>
      </c>
      <c r="AA86" s="96">
        <v>3240</v>
      </c>
      <c r="AB86" s="96">
        <v>7</v>
      </c>
      <c r="AC86" s="96">
        <v>3780</v>
      </c>
      <c r="AD86" s="96">
        <v>7</v>
      </c>
      <c r="AE86" s="96">
        <v>3780</v>
      </c>
      <c r="AF86" s="96">
        <v>9</v>
      </c>
      <c r="AG86" s="96">
        <v>4860</v>
      </c>
      <c r="AH86" s="96">
        <v>9</v>
      </c>
      <c r="AI86" s="96">
        <v>4860</v>
      </c>
      <c r="AJ86" s="96">
        <v>12</v>
      </c>
      <c r="AK86" s="96">
        <v>6480</v>
      </c>
      <c r="AL86" s="96">
        <v>11</v>
      </c>
      <c r="AM86" s="96">
        <v>5940</v>
      </c>
      <c r="AN86" s="96">
        <v>14</v>
      </c>
      <c r="AO86" s="96">
        <v>7560</v>
      </c>
      <c r="AP86" s="96">
        <v>10</v>
      </c>
      <c r="AQ86" s="96">
        <v>5400</v>
      </c>
      <c r="AR86" s="96">
        <v>4</v>
      </c>
      <c r="AS86" s="96">
        <v>2160</v>
      </c>
      <c r="AT86" s="96">
        <v>3</v>
      </c>
      <c r="AU86" s="96">
        <v>1620</v>
      </c>
      <c r="AV86" s="96">
        <v>4</v>
      </c>
      <c r="AW86" s="96">
        <v>2160</v>
      </c>
      <c r="AX86" s="96">
        <v>2</v>
      </c>
      <c r="AY86" s="96">
        <v>1080</v>
      </c>
      <c r="AZ86" s="96">
        <v>3</v>
      </c>
      <c r="BA86" s="96">
        <v>1620</v>
      </c>
      <c r="BB86" s="96">
        <v>2</v>
      </c>
      <c r="BC86" s="96">
        <v>1080</v>
      </c>
      <c r="BD86" s="96">
        <v>2</v>
      </c>
      <c r="BE86" s="96">
        <v>1080</v>
      </c>
      <c r="BF86" s="96">
        <v>3</v>
      </c>
      <c r="BG86" s="96">
        <v>1620</v>
      </c>
      <c r="BH86" s="96">
        <v>3</v>
      </c>
      <c r="BI86" s="96">
        <v>1620</v>
      </c>
      <c r="BJ86" s="96">
        <v>3</v>
      </c>
      <c r="BK86" s="96">
        <v>1620</v>
      </c>
      <c r="BL86" s="96">
        <v>4</v>
      </c>
      <c r="BM86" s="96">
        <v>2160</v>
      </c>
      <c r="BN86" s="96">
        <v>3</v>
      </c>
      <c r="BO86" s="96">
        <v>1620</v>
      </c>
      <c r="BP86" s="96">
        <v>5</v>
      </c>
      <c r="BQ86" s="96">
        <v>2700</v>
      </c>
      <c r="BR86" s="96">
        <v>5</v>
      </c>
      <c r="BS86" s="96">
        <v>2700</v>
      </c>
      <c r="BT86" s="96">
        <v>6</v>
      </c>
      <c r="BU86" s="96">
        <v>3240</v>
      </c>
      <c r="BV86" s="96">
        <v>7</v>
      </c>
      <c r="BW86" s="96">
        <v>3780</v>
      </c>
      <c r="BX86" s="96">
        <v>8</v>
      </c>
      <c r="BY86" s="96">
        <v>4320</v>
      </c>
      <c r="BZ86" s="96">
        <v>7</v>
      </c>
      <c r="CA86" s="96">
        <v>3780</v>
      </c>
      <c r="CB86" s="96">
        <v>9</v>
      </c>
      <c r="CC86" s="96">
        <v>4860</v>
      </c>
      <c r="CD86" s="96">
        <v>8</v>
      </c>
      <c r="CE86" s="96">
        <v>4320</v>
      </c>
      <c r="CF86" s="96">
        <v>14</v>
      </c>
      <c r="CG86" s="96">
        <v>7560</v>
      </c>
      <c r="CH86" s="96">
        <v>14</v>
      </c>
      <c r="CI86" s="96">
        <v>7560</v>
      </c>
      <c r="CJ86" s="96">
        <v>11</v>
      </c>
      <c r="CK86" s="96">
        <v>5940</v>
      </c>
      <c r="CL86" s="96">
        <v>14</v>
      </c>
      <c r="CM86" s="96">
        <v>7560</v>
      </c>
      <c r="CN86" s="96">
        <v>3</v>
      </c>
      <c r="CO86" s="96">
        <v>1620</v>
      </c>
      <c r="CP86" s="96">
        <v>3</v>
      </c>
      <c r="CQ86" s="96">
        <v>1620</v>
      </c>
      <c r="CR86" s="96">
        <v>2</v>
      </c>
      <c r="CS86" s="96">
        <v>1080</v>
      </c>
      <c r="CT86" s="96">
        <v>3</v>
      </c>
      <c r="CU86" s="96">
        <v>1620</v>
      </c>
    </row>
    <row r="87" spans="2:99">
      <c r="B87" s="95" t="s">
        <v>131</v>
      </c>
      <c r="C87" s="95" t="s">
        <v>252</v>
      </c>
      <c r="D87" s="96">
        <v>4</v>
      </c>
      <c r="E87" s="96">
        <v>7819.2</v>
      </c>
      <c r="F87" s="96">
        <v>3</v>
      </c>
      <c r="G87" s="96">
        <v>5864.4</v>
      </c>
      <c r="H87" s="96">
        <v>5</v>
      </c>
      <c r="I87" s="96">
        <v>9774</v>
      </c>
      <c r="J87" s="96">
        <v>3</v>
      </c>
      <c r="K87" s="96">
        <v>5864.4</v>
      </c>
      <c r="L87" s="96">
        <v>9</v>
      </c>
      <c r="M87" s="96">
        <v>17593.2</v>
      </c>
      <c r="N87" s="96">
        <v>14</v>
      </c>
      <c r="O87" s="96">
        <v>27367.200000000001</v>
      </c>
      <c r="P87" s="96">
        <v>9</v>
      </c>
      <c r="Q87" s="96">
        <v>17593.2</v>
      </c>
      <c r="R87" s="96">
        <v>16</v>
      </c>
      <c r="S87" s="96">
        <v>31276.799999999999</v>
      </c>
      <c r="T87" s="96">
        <v>8</v>
      </c>
      <c r="U87" s="96">
        <v>15638.4</v>
      </c>
      <c r="V87" s="96">
        <v>6</v>
      </c>
      <c r="W87" s="96">
        <v>11728.8</v>
      </c>
      <c r="X87" s="96">
        <v>7</v>
      </c>
      <c r="Y87" s="96">
        <v>13683.6</v>
      </c>
      <c r="Z87" s="96">
        <v>10</v>
      </c>
      <c r="AA87" s="96">
        <v>19548</v>
      </c>
      <c r="AB87" s="96">
        <v>5</v>
      </c>
      <c r="AC87" s="96">
        <v>9774</v>
      </c>
      <c r="AD87" s="96">
        <v>6</v>
      </c>
      <c r="AE87" s="96">
        <v>11728.8</v>
      </c>
      <c r="AF87" s="96">
        <v>6</v>
      </c>
      <c r="AG87" s="96">
        <v>11728.8</v>
      </c>
      <c r="AH87" s="96">
        <v>7</v>
      </c>
      <c r="AI87" s="96">
        <v>13683.6</v>
      </c>
      <c r="AJ87" s="96">
        <v>3</v>
      </c>
      <c r="AK87" s="96">
        <v>5864.4</v>
      </c>
      <c r="AL87" s="96">
        <v>3</v>
      </c>
      <c r="AM87" s="96">
        <v>5864.4</v>
      </c>
      <c r="AN87" s="96">
        <v>4</v>
      </c>
      <c r="AO87" s="96">
        <v>7819.2</v>
      </c>
      <c r="AP87" s="96">
        <v>5</v>
      </c>
      <c r="AQ87" s="96">
        <v>9774</v>
      </c>
      <c r="AR87" s="96">
        <v>4</v>
      </c>
      <c r="AS87" s="96">
        <v>7819.2</v>
      </c>
      <c r="AT87" s="96">
        <v>4</v>
      </c>
      <c r="AU87" s="96">
        <v>7819.2</v>
      </c>
      <c r="AV87" s="96">
        <v>4</v>
      </c>
      <c r="AW87" s="96">
        <v>7819.2</v>
      </c>
      <c r="AX87" s="96">
        <v>3</v>
      </c>
      <c r="AY87" s="96">
        <v>5864.4</v>
      </c>
      <c r="AZ87" s="96">
        <v>3</v>
      </c>
      <c r="BA87" s="96">
        <v>5864.4</v>
      </c>
      <c r="BB87" s="96">
        <v>3</v>
      </c>
      <c r="BC87" s="96">
        <v>5864.4</v>
      </c>
      <c r="BD87" s="96">
        <v>5</v>
      </c>
      <c r="BE87" s="96">
        <v>9774</v>
      </c>
      <c r="BF87" s="96">
        <v>4</v>
      </c>
      <c r="BG87" s="96">
        <v>7819.2</v>
      </c>
      <c r="BH87" s="96">
        <v>13</v>
      </c>
      <c r="BI87" s="96">
        <v>25412.399999999998</v>
      </c>
      <c r="BJ87" s="96">
        <v>12</v>
      </c>
      <c r="BK87" s="96">
        <v>23457.599999999999</v>
      </c>
      <c r="BL87" s="96">
        <v>14</v>
      </c>
      <c r="BM87" s="96">
        <v>27367.200000000001</v>
      </c>
      <c r="BN87" s="96">
        <v>14</v>
      </c>
      <c r="BO87" s="96">
        <v>27367.200000000001</v>
      </c>
      <c r="BP87" s="96">
        <v>12</v>
      </c>
      <c r="BQ87" s="96">
        <v>23457.599999999999</v>
      </c>
      <c r="BR87" s="96">
        <v>9</v>
      </c>
      <c r="BS87" s="96">
        <v>17593.2</v>
      </c>
      <c r="BT87" s="96">
        <v>7</v>
      </c>
      <c r="BU87" s="96">
        <v>13683.6</v>
      </c>
      <c r="BV87" s="96">
        <v>10</v>
      </c>
      <c r="BW87" s="96">
        <v>19548</v>
      </c>
      <c r="BX87" s="96">
        <v>8</v>
      </c>
      <c r="BY87" s="96">
        <v>15638.4</v>
      </c>
      <c r="BZ87" s="96">
        <v>8</v>
      </c>
      <c r="CA87" s="96">
        <v>15638.4</v>
      </c>
      <c r="CB87" s="96">
        <v>7</v>
      </c>
      <c r="CC87" s="96">
        <v>13683.6</v>
      </c>
      <c r="CD87" s="96">
        <v>9</v>
      </c>
      <c r="CE87" s="96">
        <v>17593.2</v>
      </c>
      <c r="CF87" s="96">
        <v>5</v>
      </c>
      <c r="CG87" s="96">
        <v>9774</v>
      </c>
      <c r="CH87" s="96">
        <v>5</v>
      </c>
      <c r="CI87" s="96">
        <v>9774</v>
      </c>
      <c r="CJ87" s="96">
        <v>4</v>
      </c>
      <c r="CK87" s="96">
        <v>7819.2</v>
      </c>
      <c r="CL87" s="96">
        <v>6</v>
      </c>
      <c r="CM87" s="96">
        <v>11728.8</v>
      </c>
      <c r="CN87" s="96">
        <v>4</v>
      </c>
      <c r="CO87" s="96">
        <v>7819.2</v>
      </c>
      <c r="CP87" s="96">
        <v>3</v>
      </c>
      <c r="CQ87" s="96">
        <v>5864.4</v>
      </c>
      <c r="CR87" s="96">
        <v>4</v>
      </c>
      <c r="CS87" s="96">
        <v>7819.2</v>
      </c>
      <c r="CT87" s="96">
        <v>4</v>
      </c>
      <c r="CU87" s="96">
        <v>7819.2</v>
      </c>
    </row>
    <row r="88" spans="2:99">
      <c r="C88" s="95" t="s">
        <v>253</v>
      </c>
      <c r="D88" s="96">
        <v>5</v>
      </c>
      <c r="E88" s="96">
        <v>9462</v>
      </c>
      <c r="F88" s="96">
        <v>3</v>
      </c>
      <c r="G88" s="96">
        <v>5677.2</v>
      </c>
      <c r="H88" s="96">
        <v>5</v>
      </c>
      <c r="I88" s="96">
        <v>9462</v>
      </c>
      <c r="J88" s="96">
        <v>4</v>
      </c>
      <c r="K88" s="96">
        <v>7569.5999999999995</v>
      </c>
      <c r="L88" s="96">
        <v>10</v>
      </c>
      <c r="M88" s="96">
        <v>18924</v>
      </c>
      <c r="N88" s="96">
        <v>15</v>
      </c>
      <c r="O88" s="96">
        <v>28385.999999999996</v>
      </c>
      <c r="P88" s="96">
        <v>10</v>
      </c>
      <c r="Q88" s="96">
        <v>18924</v>
      </c>
      <c r="R88" s="96">
        <v>16</v>
      </c>
      <c r="S88" s="96">
        <v>30278.399999999998</v>
      </c>
      <c r="T88" s="96">
        <v>9</v>
      </c>
      <c r="U88" s="96">
        <v>17031.599999999999</v>
      </c>
      <c r="V88" s="96">
        <v>6</v>
      </c>
      <c r="W88" s="96">
        <v>11354.4</v>
      </c>
      <c r="X88" s="96">
        <v>8</v>
      </c>
      <c r="Y88" s="96">
        <v>15139.199999999999</v>
      </c>
      <c r="Z88" s="96">
        <v>11</v>
      </c>
      <c r="AA88" s="96">
        <v>20816.399999999998</v>
      </c>
      <c r="AB88" s="96">
        <v>5</v>
      </c>
      <c r="AC88" s="96">
        <v>9462</v>
      </c>
      <c r="AD88" s="96">
        <v>7</v>
      </c>
      <c r="AE88" s="96">
        <v>13246.8</v>
      </c>
      <c r="AF88" s="96">
        <v>6</v>
      </c>
      <c r="AG88" s="96">
        <v>11354.4</v>
      </c>
      <c r="AH88" s="96">
        <v>7</v>
      </c>
      <c r="AI88" s="96">
        <v>13246.8</v>
      </c>
      <c r="AJ88" s="96">
        <v>3</v>
      </c>
      <c r="AK88" s="96">
        <v>5677.2</v>
      </c>
      <c r="AL88" s="96">
        <v>4</v>
      </c>
      <c r="AM88" s="96">
        <v>7569.5999999999995</v>
      </c>
      <c r="AN88" s="96">
        <v>4</v>
      </c>
      <c r="AO88" s="96">
        <v>7569.5999999999995</v>
      </c>
      <c r="AP88" s="96">
        <v>5</v>
      </c>
      <c r="AQ88" s="96">
        <v>9462</v>
      </c>
      <c r="AR88" s="96">
        <v>4</v>
      </c>
      <c r="AS88" s="96">
        <v>7569.5999999999995</v>
      </c>
      <c r="AT88" s="96">
        <v>5</v>
      </c>
      <c r="AU88" s="96">
        <v>9462</v>
      </c>
      <c r="AV88" s="96">
        <v>4</v>
      </c>
      <c r="AW88" s="96">
        <v>7569.5999999999995</v>
      </c>
      <c r="AX88" s="96">
        <v>3</v>
      </c>
      <c r="AY88" s="96">
        <v>5677.2</v>
      </c>
      <c r="AZ88" s="96">
        <v>3</v>
      </c>
      <c r="BA88" s="96">
        <v>5677.2</v>
      </c>
      <c r="BB88" s="96">
        <v>3</v>
      </c>
      <c r="BC88" s="96">
        <v>5677.2</v>
      </c>
      <c r="BD88" s="96">
        <v>5</v>
      </c>
      <c r="BE88" s="96">
        <v>9462</v>
      </c>
      <c r="BF88" s="96">
        <v>4</v>
      </c>
      <c r="BG88" s="96">
        <v>7569.5999999999995</v>
      </c>
      <c r="BH88" s="96">
        <v>13</v>
      </c>
      <c r="BI88" s="96">
        <v>24601.199999999997</v>
      </c>
      <c r="BJ88" s="96">
        <v>13</v>
      </c>
      <c r="BK88" s="96">
        <v>24601.199999999997</v>
      </c>
      <c r="BL88" s="96">
        <v>15</v>
      </c>
      <c r="BM88" s="96">
        <v>28385.999999999996</v>
      </c>
      <c r="BN88" s="96">
        <v>14</v>
      </c>
      <c r="BO88" s="96">
        <v>26493.599999999999</v>
      </c>
      <c r="BP88" s="96">
        <v>12</v>
      </c>
      <c r="BQ88" s="96">
        <v>22708.799999999999</v>
      </c>
      <c r="BR88" s="96">
        <v>11</v>
      </c>
      <c r="BS88" s="96">
        <v>20816.399999999998</v>
      </c>
      <c r="BT88" s="96">
        <v>6</v>
      </c>
      <c r="BU88" s="96">
        <v>11354.4</v>
      </c>
      <c r="BV88" s="96">
        <v>11</v>
      </c>
      <c r="BW88" s="96">
        <v>20816.399999999998</v>
      </c>
      <c r="BX88" s="96">
        <v>8</v>
      </c>
      <c r="BY88" s="96">
        <v>15139.199999999999</v>
      </c>
      <c r="BZ88" s="96">
        <v>8</v>
      </c>
      <c r="CA88" s="96">
        <v>15139.199999999999</v>
      </c>
      <c r="CB88" s="96">
        <v>8</v>
      </c>
      <c r="CC88" s="96">
        <v>15139.199999999999</v>
      </c>
      <c r="CD88" s="96">
        <v>7</v>
      </c>
      <c r="CE88" s="96">
        <v>13246.8</v>
      </c>
      <c r="CF88" s="96">
        <v>4</v>
      </c>
      <c r="CG88" s="96">
        <v>7569.5999999999995</v>
      </c>
      <c r="CH88" s="96">
        <v>5</v>
      </c>
      <c r="CI88" s="96">
        <v>9462</v>
      </c>
      <c r="CJ88" s="96">
        <v>4</v>
      </c>
      <c r="CK88" s="96">
        <v>7569.5999999999995</v>
      </c>
      <c r="CL88" s="96">
        <v>6</v>
      </c>
      <c r="CM88" s="96">
        <v>11354.4</v>
      </c>
      <c r="CN88" s="96">
        <v>5</v>
      </c>
      <c r="CO88" s="96">
        <v>9462</v>
      </c>
      <c r="CP88" s="96">
        <v>3</v>
      </c>
      <c r="CQ88" s="96">
        <v>5677.2</v>
      </c>
      <c r="CR88" s="96">
        <v>4</v>
      </c>
      <c r="CS88" s="96">
        <v>7569.5999999999995</v>
      </c>
      <c r="CT88" s="96">
        <v>4</v>
      </c>
      <c r="CU88" s="96">
        <v>7569.5999999999995</v>
      </c>
    </row>
    <row r="89" spans="2:99">
      <c r="C89" s="95" t="s">
        <v>254</v>
      </c>
      <c r="D89" s="96">
        <v>4</v>
      </c>
      <c r="E89" s="96">
        <v>9590.4</v>
      </c>
      <c r="F89" s="96">
        <v>3</v>
      </c>
      <c r="G89" s="96">
        <v>7192.7999999999993</v>
      </c>
      <c r="H89" s="96">
        <v>4</v>
      </c>
      <c r="I89" s="96">
        <v>9590.4</v>
      </c>
      <c r="J89" s="96">
        <v>4</v>
      </c>
      <c r="K89" s="96">
        <v>9590.4</v>
      </c>
      <c r="L89" s="96">
        <v>10</v>
      </c>
      <c r="M89" s="96">
        <v>23976</v>
      </c>
      <c r="N89" s="96">
        <v>16</v>
      </c>
      <c r="O89" s="96">
        <v>38361.599999999999</v>
      </c>
      <c r="P89" s="96">
        <v>9</v>
      </c>
      <c r="Q89" s="96">
        <v>21578.399999999998</v>
      </c>
      <c r="R89" s="96">
        <v>14</v>
      </c>
      <c r="S89" s="96">
        <v>33566.400000000001</v>
      </c>
      <c r="T89" s="96">
        <v>8</v>
      </c>
      <c r="U89" s="96">
        <v>19180.8</v>
      </c>
      <c r="V89" s="96">
        <v>5</v>
      </c>
      <c r="W89" s="96">
        <v>11988</v>
      </c>
      <c r="X89" s="96">
        <v>8</v>
      </c>
      <c r="Y89" s="96">
        <v>19180.8</v>
      </c>
      <c r="Z89" s="96">
        <v>11</v>
      </c>
      <c r="AA89" s="96">
        <v>26373.599999999999</v>
      </c>
      <c r="AB89" s="96">
        <v>5</v>
      </c>
      <c r="AC89" s="96">
        <v>11988</v>
      </c>
      <c r="AD89" s="96">
        <v>6</v>
      </c>
      <c r="AE89" s="96">
        <v>14385.599999999999</v>
      </c>
      <c r="AF89" s="96">
        <v>6</v>
      </c>
      <c r="AG89" s="96">
        <v>14385.599999999999</v>
      </c>
      <c r="AH89" s="96">
        <v>7</v>
      </c>
      <c r="AI89" s="96">
        <v>16783.2</v>
      </c>
      <c r="AJ89" s="96">
        <v>3</v>
      </c>
      <c r="AK89" s="96">
        <v>7192.7999999999993</v>
      </c>
      <c r="AL89" s="96">
        <v>3</v>
      </c>
      <c r="AM89" s="96">
        <v>7192.7999999999993</v>
      </c>
      <c r="AN89" s="96">
        <v>3</v>
      </c>
      <c r="AO89" s="96">
        <v>7192.7999999999993</v>
      </c>
      <c r="AP89" s="96">
        <v>4</v>
      </c>
      <c r="AQ89" s="96">
        <v>9590.4</v>
      </c>
      <c r="AR89" s="96">
        <v>5</v>
      </c>
      <c r="AS89" s="96">
        <v>11988</v>
      </c>
      <c r="AT89" s="96">
        <v>4</v>
      </c>
      <c r="AU89" s="96">
        <v>9590.4</v>
      </c>
      <c r="AV89" s="96">
        <v>4</v>
      </c>
      <c r="AW89" s="96">
        <v>9590.4</v>
      </c>
      <c r="AX89" s="96">
        <v>3</v>
      </c>
      <c r="AY89" s="96">
        <v>7192.7999999999993</v>
      </c>
      <c r="AZ89" s="96">
        <v>3</v>
      </c>
      <c r="BA89" s="96">
        <v>7192.7999999999993</v>
      </c>
      <c r="BB89" s="96">
        <v>4</v>
      </c>
      <c r="BC89" s="96">
        <v>9590.4</v>
      </c>
      <c r="BD89" s="96">
        <v>5</v>
      </c>
      <c r="BE89" s="96">
        <v>11988</v>
      </c>
      <c r="BF89" s="96">
        <v>4</v>
      </c>
      <c r="BG89" s="96">
        <v>9590.4</v>
      </c>
      <c r="BH89" s="96">
        <v>13</v>
      </c>
      <c r="BI89" s="96">
        <v>31168.799999999999</v>
      </c>
      <c r="BJ89" s="96">
        <v>11</v>
      </c>
      <c r="BK89" s="96">
        <v>26373.599999999999</v>
      </c>
      <c r="BL89" s="96">
        <v>13</v>
      </c>
      <c r="BM89" s="96">
        <v>31168.799999999999</v>
      </c>
      <c r="BN89" s="96">
        <v>14</v>
      </c>
      <c r="BO89" s="96">
        <v>33566.400000000001</v>
      </c>
      <c r="BP89" s="96">
        <v>12</v>
      </c>
      <c r="BQ89" s="96">
        <v>28771.199999999997</v>
      </c>
      <c r="BR89" s="96">
        <v>11</v>
      </c>
      <c r="BS89" s="96">
        <v>26373.599999999999</v>
      </c>
      <c r="BT89" s="96">
        <v>6</v>
      </c>
      <c r="BU89" s="96">
        <v>14385.599999999999</v>
      </c>
      <c r="BV89" s="96">
        <v>10</v>
      </c>
      <c r="BW89" s="96">
        <v>23976</v>
      </c>
      <c r="BX89" s="96">
        <v>7</v>
      </c>
      <c r="BY89" s="96">
        <v>16783.2</v>
      </c>
      <c r="BZ89" s="96">
        <v>9</v>
      </c>
      <c r="CA89" s="96">
        <v>21578.399999999998</v>
      </c>
      <c r="CB89" s="96">
        <v>7</v>
      </c>
      <c r="CC89" s="96">
        <v>16783.2</v>
      </c>
      <c r="CD89" s="96">
        <v>8</v>
      </c>
      <c r="CE89" s="96">
        <v>19180.8</v>
      </c>
      <c r="CF89" s="96">
        <v>4</v>
      </c>
      <c r="CG89" s="96">
        <v>9590.4</v>
      </c>
      <c r="CH89" s="96">
        <v>4</v>
      </c>
      <c r="CI89" s="96">
        <v>9590.4</v>
      </c>
      <c r="CJ89" s="96">
        <v>4</v>
      </c>
      <c r="CK89" s="96">
        <v>9590.4</v>
      </c>
      <c r="CL89" s="96">
        <v>5</v>
      </c>
      <c r="CM89" s="96">
        <v>11988</v>
      </c>
      <c r="CN89" s="96">
        <v>4</v>
      </c>
      <c r="CO89" s="96">
        <v>9590.4</v>
      </c>
      <c r="CP89" s="96">
        <v>4</v>
      </c>
      <c r="CQ89" s="96">
        <v>9590.4</v>
      </c>
      <c r="CR89" s="96">
        <v>4</v>
      </c>
      <c r="CS89" s="96">
        <v>9590.4</v>
      </c>
      <c r="CT89" s="96">
        <v>4</v>
      </c>
      <c r="CU89" s="96">
        <v>9590.4</v>
      </c>
    </row>
    <row r="90" spans="2:99">
      <c r="C90" s="95" t="s">
        <v>255</v>
      </c>
      <c r="D90" s="96">
        <v>4</v>
      </c>
      <c r="E90" s="96">
        <v>8788.7999999999993</v>
      </c>
      <c r="F90" s="96">
        <v>3</v>
      </c>
      <c r="G90" s="96">
        <v>6591.5999999999995</v>
      </c>
      <c r="H90" s="96">
        <v>4</v>
      </c>
      <c r="I90" s="96">
        <v>8788.7999999999993</v>
      </c>
      <c r="J90" s="96">
        <v>3</v>
      </c>
      <c r="K90" s="96">
        <v>6591.5999999999995</v>
      </c>
      <c r="L90" s="96">
        <v>9</v>
      </c>
      <c r="M90" s="96">
        <v>19774.8</v>
      </c>
      <c r="N90" s="96">
        <v>13</v>
      </c>
      <c r="O90" s="96">
        <v>28563.599999999999</v>
      </c>
      <c r="P90" s="96">
        <v>10</v>
      </c>
      <c r="Q90" s="96">
        <v>21972</v>
      </c>
      <c r="R90" s="96">
        <v>14</v>
      </c>
      <c r="S90" s="96">
        <v>30760.799999999996</v>
      </c>
      <c r="T90" s="96">
        <v>9</v>
      </c>
      <c r="U90" s="96">
        <v>19774.8</v>
      </c>
      <c r="V90" s="96">
        <v>6</v>
      </c>
      <c r="W90" s="96">
        <v>13183.199999999999</v>
      </c>
      <c r="X90" s="96">
        <v>7</v>
      </c>
      <c r="Y90" s="96">
        <v>15380.399999999998</v>
      </c>
      <c r="Z90" s="96">
        <v>11</v>
      </c>
      <c r="AA90" s="96">
        <v>24169.199999999997</v>
      </c>
      <c r="AB90" s="96">
        <v>6</v>
      </c>
      <c r="AC90" s="96">
        <v>13183.199999999999</v>
      </c>
      <c r="AD90" s="96">
        <v>6</v>
      </c>
      <c r="AE90" s="96">
        <v>13183.199999999999</v>
      </c>
      <c r="AF90" s="96">
        <v>6</v>
      </c>
      <c r="AG90" s="96">
        <v>13183.199999999999</v>
      </c>
      <c r="AH90" s="96">
        <v>7</v>
      </c>
      <c r="AI90" s="96">
        <v>15380.399999999998</v>
      </c>
      <c r="AJ90" s="96">
        <v>3</v>
      </c>
      <c r="AK90" s="96">
        <v>6591.5999999999995</v>
      </c>
      <c r="AL90" s="96">
        <v>3</v>
      </c>
      <c r="AM90" s="96">
        <v>6591.5999999999995</v>
      </c>
      <c r="AN90" s="96">
        <v>4</v>
      </c>
      <c r="AO90" s="96">
        <v>8788.7999999999993</v>
      </c>
      <c r="AP90" s="96">
        <v>5</v>
      </c>
      <c r="AQ90" s="96">
        <v>10986</v>
      </c>
      <c r="AR90" s="96">
        <v>4</v>
      </c>
      <c r="AS90" s="96">
        <v>8788.7999999999993</v>
      </c>
      <c r="AT90" s="96">
        <v>4</v>
      </c>
      <c r="AU90" s="96">
        <v>8788.7999999999993</v>
      </c>
      <c r="AV90" s="96">
        <v>4</v>
      </c>
      <c r="AW90" s="96">
        <v>8788.7999999999993</v>
      </c>
      <c r="AX90" s="96">
        <v>3</v>
      </c>
      <c r="AY90" s="96">
        <v>6591.5999999999995</v>
      </c>
      <c r="AZ90" s="96">
        <v>4</v>
      </c>
      <c r="BA90" s="96">
        <v>8788.7999999999993</v>
      </c>
      <c r="BB90" s="96">
        <v>3</v>
      </c>
      <c r="BC90" s="96">
        <v>6591.5999999999995</v>
      </c>
      <c r="BD90" s="96">
        <v>6</v>
      </c>
      <c r="BE90" s="96">
        <v>13183.199999999999</v>
      </c>
      <c r="BF90" s="96">
        <v>4</v>
      </c>
      <c r="BG90" s="96">
        <v>8788.7999999999993</v>
      </c>
      <c r="BH90" s="96">
        <v>13</v>
      </c>
      <c r="BI90" s="96">
        <v>28563.599999999999</v>
      </c>
      <c r="BJ90" s="96">
        <v>11</v>
      </c>
      <c r="BK90" s="96">
        <v>24169.199999999997</v>
      </c>
      <c r="BL90" s="96">
        <v>14</v>
      </c>
      <c r="BM90" s="96">
        <v>30760.799999999996</v>
      </c>
      <c r="BN90" s="96">
        <v>15</v>
      </c>
      <c r="BO90" s="96">
        <v>32958</v>
      </c>
      <c r="BP90" s="96">
        <v>12</v>
      </c>
      <c r="BQ90" s="96">
        <v>26366.399999999998</v>
      </c>
      <c r="BR90" s="96">
        <v>10</v>
      </c>
      <c r="BS90" s="96">
        <v>21972</v>
      </c>
      <c r="BT90" s="96">
        <v>6</v>
      </c>
      <c r="BU90" s="96">
        <v>13183.199999999999</v>
      </c>
      <c r="BV90" s="96">
        <v>11</v>
      </c>
      <c r="BW90" s="96">
        <v>24169.199999999997</v>
      </c>
      <c r="BX90" s="96">
        <v>8</v>
      </c>
      <c r="BY90" s="96">
        <v>17577.599999999999</v>
      </c>
      <c r="BZ90" s="96">
        <v>9</v>
      </c>
      <c r="CA90" s="96">
        <v>19774.8</v>
      </c>
      <c r="CB90" s="96">
        <v>7</v>
      </c>
      <c r="CC90" s="96">
        <v>15380.399999999998</v>
      </c>
      <c r="CD90" s="96">
        <v>7</v>
      </c>
      <c r="CE90" s="96">
        <v>15380.399999999998</v>
      </c>
      <c r="CF90" s="96">
        <v>4</v>
      </c>
      <c r="CG90" s="96">
        <v>8788.7999999999993</v>
      </c>
      <c r="CH90" s="96">
        <v>5</v>
      </c>
      <c r="CI90" s="96">
        <v>10986</v>
      </c>
      <c r="CJ90" s="96">
        <v>3</v>
      </c>
      <c r="CK90" s="96">
        <v>6591.5999999999995</v>
      </c>
      <c r="CL90" s="96">
        <v>6</v>
      </c>
      <c r="CM90" s="96">
        <v>13183.199999999999</v>
      </c>
      <c r="CN90" s="96">
        <v>4</v>
      </c>
      <c r="CO90" s="96">
        <v>8788.7999999999993</v>
      </c>
      <c r="CP90" s="96">
        <v>4</v>
      </c>
      <c r="CQ90" s="96">
        <v>8788.7999999999993</v>
      </c>
      <c r="CR90" s="96">
        <v>4</v>
      </c>
      <c r="CS90" s="96">
        <v>8788.7999999999993</v>
      </c>
      <c r="CT90" s="96">
        <v>4</v>
      </c>
      <c r="CU90" s="96">
        <v>8788.7999999999993</v>
      </c>
    </row>
    <row r="91" spans="2:99">
      <c r="C91" s="95" t="s">
        <v>256</v>
      </c>
      <c r="D91" s="96">
        <v>4</v>
      </c>
      <c r="E91" s="96">
        <v>9187.1999999999989</v>
      </c>
      <c r="F91" s="96">
        <v>3</v>
      </c>
      <c r="G91" s="96">
        <v>6890.4</v>
      </c>
      <c r="H91" s="96">
        <v>4</v>
      </c>
      <c r="I91" s="96">
        <v>9187.1999999999989</v>
      </c>
      <c r="J91" s="96">
        <v>3</v>
      </c>
      <c r="K91" s="96">
        <v>6890.4</v>
      </c>
      <c r="L91" s="96">
        <v>10</v>
      </c>
      <c r="M91" s="96">
        <v>22967.999999999996</v>
      </c>
      <c r="N91" s="96">
        <v>13</v>
      </c>
      <c r="O91" s="96">
        <v>29858.399999999998</v>
      </c>
      <c r="P91" s="96">
        <v>10</v>
      </c>
      <c r="Q91" s="96">
        <v>22967.999999999996</v>
      </c>
      <c r="R91" s="96">
        <v>15</v>
      </c>
      <c r="S91" s="96">
        <v>34451.999999999993</v>
      </c>
      <c r="T91" s="96">
        <v>9</v>
      </c>
      <c r="U91" s="96">
        <v>20671.199999999997</v>
      </c>
      <c r="V91" s="96">
        <v>6</v>
      </c>
      <c r="W91" s="96">
        <v>13780.8</v>
      </c>
      <c r="X91" s="96">
        <v>8</v>
      </c>
      <c r="Y91" s="96">
        <v>18374.399999999998</v>
      </c>
      <c r="Z91" s="96">
        <v>10</v>
      </c>
      <c r="AA91" s="96">
        <v>22967.999999999996</v>
      </c>
      <c r="AB91" s="96">
        <v>6</v>
      </c>
      <c r="AC91" s="96">
        <v>13780.8</v>
      </c>
      <c r="AD91" s="96">
        <v>6</v>
      </c>
      <c r="AE91" s="96">
        <v>13780.8</v>
      </c>
      <c r="AF91" s="96">
        <v>6</v>
      </c>
      <c r="AG91" s="96">
        <v>13780.8</v>
      </c>
      <c r="AH91" s="96">
        <v>8</v>
      </c>
      <c r="AI91" s="96">
        <v>18374.399999999998</v>
      </c>
      <c r="AJ91" s="96">
        <v>3</v>
      </c>
      <c r="AK91" s="96">
        <v>6890.4</v>
      </c>
      <c r="AL91" s="96">
        <v>3</v>
      </c>
      <c r="AM91" s="96">
        <v>6890.4</v>
      </c>
      <c r="AN91" s="96">
        <v>4</v>
      </c>
      <c r="AO91" s="96">
        <v>9187.1999999999989</v>
      </c>
      <c r="AP91" s="96">
        <v>4</v>
      </c>
      <c r="AQ91" s="96">
        <v>9187.1999999999989</v>
      </c>
      <c r="AR91" s="96">
        <v>4</v>
      </c>
      <c r="AS91" s="96">
        <v>9187.1999999999989</v>
      </c>
      <c r="AT91" s="96">
        <v>5</v>
      </c>
      <c r="AU91" s="96">
        <v>11483.999999999998</v>
      </c>
      <c r="AV91" s="96">
        <v>4</v>
      </c>
      <c r="AW91" s="96">
        <v>9187.1999999999989</v>
      </c>
      <c r="AX91" s="96">
        <v>3</v>
      </c>
      <c r="AY91" s="96">
        <v>6890.4</v>
      </c>
      <c r="AZ91" s="96">
        <v>4</v>
      </c>
      <c r="BA91" s="96">
        <v>9187.1999999999989</v>
      </c>
      <c r="BB91" s="96">
        <v>3</v>
      </c>
      <c r="BC91" s="96">
        <v>6890.4</v>
      </c>
      <c r="BD91" s="96">
        <v>6</v>
      </c>
      <c r="BE91" s="96">
        <v>13780.8</v>
      </c>
      <c r="BF91" s="96">
        <v>4</v>
      </c>
      <c r="BG91" s="96">
        <v>9187.1999999999989</v>
      </c>
      <c r="BH91" s="96">
        <v>12</v>
      </c>
      <c r="BI91" s="96">
        <v>27561.599999999999</v>
      </c>
      <c r="BJ91" s="96">
        <v>12</v>
      </c>
      <c r="BK91" s="96">
        <v>27561.599999999999</v>
      </c>
      <c r="BL91" s="96">
        <v>13</v>
      </c>
      <c r="BM91" s="96">
        <v>29858.399999999998</v>
      </c>
      <c r="BN91" s="96">
        <v>14</v>
      </c>
      <c r="BO91" s="96">
        <v>32155.199999999997</v>
      </c>
      <c r="BP91" s="96">
        <v>11</v>
      </c>
      <c r="BQ91" s="96">
        <v>25264.799999999996</v>
      </c>
      <c r="BR91" s="96">
        <v>10</v>
      </c>
      <c r="BS91" s="96">
        <v>22967.999999999996</v>
      </c>
      <c r="BT91" s="96">
        <v>7</v>
      </c>
      <c r="BU91" s="96">
        <v>16077.599999999999</v>
      </c>
      <c r="BV91" s="96">
        <v>10</v>
      </c>
      <c r="BW91" s="96">
        <v>22967.999999999996</v>
      </c>
      <c r="BX91" s="96">
        <v>7</v>
      </c>
      <c r="BY91" s="96">
        <v>16077.599999999999</v>
      </c>
      <c r="BZ91" s="96">
        <v>7</v>
      </c>
      <c r="CA91" s="96">
        <v>16077.599999999999</v>
      </c>
      <c r="CB91" s="96">
        <v>7</v>
      </c>
      <c r="CC91" s="96">
        <v>16077.599999999999</v>
      </c>
      <c r="CD91" s="96">
        <v>7</v>
      </c>
      <c r="CE91" s="96">
        <v>16077.599999999999</v>
      </c>
      <c r="CF91" s="96">
        <v>4</v>
      </c>
      <c r="CG91" s="96">
        <v>9187.1999999999989</v>
      </c>
      <c r="CH91" s="96">
        <v>5</v>
      </c>
      <c r="CI91" s="96">
        <v>11483.999999999998</v>
      </c>
      <c r="CJ91" s="96">
        <v>3</v>
      </c>
      <c r="CK91" s="96">
        <v>6890.4</v>
      </c>
      <c r="CL91" s="96">
        <v>6</v>
      </c>
      <c r="CM91" s="96">
        <v>13780.8</v>
      </c>
      <c r="CN91" s="96">
        <v>4</v>
      </c>
      <c r="CO91" s="96">
        <v>9187.1999999999989</v>
      </c>
      <c r="CP91" s="96">
        <v>3</v>
      </c>
      <c r="CQ91" s="96">
        <v>6890.4</v>
      </c>
      <c r="CR91" s="96">
        <v>4</v>
      </c>
      <c r="CS91" s="96">
        <v>9187.1999999999989</v>
      </c>
      <c r="CT91" s="96">
        <v>4</v>
      </c>
      <c r="CU91" s="96">
        <v>9187.1999999999989</v>
      </c>
    </row>
    <row r="92" spans="2:99">
      <c r="C92" s="95" t="s">
        <v>257</v>
      </c>
      <c r="D92" s="96">
        <v>5</v>
      </c>
      <c r="E92" s="96">
        <v>7104</v>
      </c>
      <c r="F92" s="96">
        <v>3</v>
      </c>
      <c r="G92" s="96">
        <v>4262.3999999999996</v>
      </c>
      <c r="H92" s="96">
        <v>5</v>
      </c>
      <c r="I92" s="96">
        <v>7104</v>
      </c>
      <c r="J92" s="96">
        <v>4</v>
      </c>
      <c r="K92" s="96">
        <v>5683.2</v>
      </c>
      <c r="L92" s="96">
        <v>10</v>
      </c>
      <c r="M92" s="96">
        <v>14208</v>
      </c>
      <c r="N92" s="96">
        <v>16</v>
      </c>
      <c r="O92" s="96">
        <v>22732.799999999999</v>
      </c>
      <c r="P92" s="96">
        <v>11</v>
      </c>
      <c r="Q92" s="96">
        <v>15628.8</v>
      </c>
      <c r="R92" s="96">
        <v>17</v>
      </c>
      <c r="S92" s="96">
        <v>24153.599999999999</v>
      </c>
      <c r="T92" s="96">
        <v>9</v>
      </c>
      <c r="U92" s="96">
        <v>12787.199999999999</v>
      </c>
      <c r="V92" s="96">
        <v>6</v>
      </c>
      <c r="W92" s="96">
        <v>8524.7999999999993</v>
      </c>
      <c r="X92" s="96">
        <v>8</v>
      </c>
      <c r="Y92" s="96">
        <v>11366.4</v>
      </c>
      <c r="Z92" s="96">
        <v>10</v>
      </c>
      <c r="AA92" s="96">
        <v>14208</v>
      </c>
      <c r="AB92" s="96">
        <v>5</v>
      </c>
      <c r="AC92" s="96">
        <v>7104</v>
      </c>
      <c r="AD92" s="96">
        <v>7</v>
      </c>
      <c r="AE92" s="96">
        <v>9945.6</v>
      </c>
      <c r="AF92" s="96">
        <v>6</v>
      </c>
      <c r="AG92" s="96">
        <v>8524.7999999999993</v>
      </c>
      <c r="AH92" s="96">
        <v>8</v>
      </c>
      <c r="AI92" s="96">
        <v>11366.4</v>
      </c>
      <c r="AJ92" s="96">
        <v>3</v>
      </c>
      <c r="AK92" s="96">
        <v>4262.3999999999996</v>
      </c>
      <c r="AL92" s="96">
        <v>3</v>
      </c>
      <c r="AM92" s="96">
        <v>4262.3999999999996</v>
      </c>
      <c r="AN92" s="96">
        <v>4</v>
      </c>
      <c r="AO92" s="96">
        <v>5683.2</v>
      </c>
      <c r="AP92" s="96">
        <v>4</v>
      </c>
      <c r="AQ92" s="96">
        <v>5683.2</v>
      </c>
      <c r="AR92" s="96">
        <v>4</v>
      </c>
      <c r="AS92" s="96">
        <v>5683.2</v>
      </c>
      <c r="AT92" s="96">
        <v>4</v>
      </c>
      <c r="AU92" s="96">
        <v>5683.2</v>
      </c>
      <c r="AV92" s="96">
        <v>4</v>
      </c>
      <c r="AW92" s="96">
        <v>5683.2</v>
      </c>
      <c r="AX92" s="96">
        <v>3</v>
      </c>
      <c r="AY92" s="96">
        <v>4262.3999999999996</v>
      </c>
      <c r="AZ92" s="96">
        <v>4</v>
      </c>
      <c r="BA92" s="96">
        <v>5683.2</v>
      </c>
      <c r="BB92" s="96">
        <v>3</v>
      </c>
      <c r="BC92" s="96">
        <v>4262.3999999999996</v>
      </c>
      <c r="BD92" s="96">
        <v>6</v>
      </c>
      <c r="BE92" s="96">
        <v>8524.7999999999993</v>
      </c>
      <c r="BF92" s="96">
        <v>5</v>
      </c>
      <c r="BG92" s="96">
        <v>7104</v>
      </c>
      <c r="BH92" s="96">
        <v>13</v>
      </c>
      <c r="BI92" s="96">
        <v>18470.399999999998</v>
      </c>
      <c r="BJ92" s="96">
        <v>13</v>
      </c>
      <c r="BK92" s="96">
        <v>18470.399999999998</v>
      </c>
      <c r="BL92" s="96">
        <v>14</v>
      </c>
      <c r="BM92" s="96">
        <v>19891.2</v>
      </c>
      <c r="BN92" s="96">
        <v>16</v>
      </c>
      <c r="BO92" s="96">
        <v>22732.799999999999</v>
      </c>
      <c r="BP92" s="96">
        <v>14</v>
      </c>
      <c r="BQ92" s="96">
        <v>19891.2</v>
      </c>
      <c r="BR92" s="96">
        <v>11</v>
      </c>
      <c r="BS92" s="96">
        <v>15628.8</v>
      </c>
      <c r="BT92" s="96">
        <v>6</v>
      </c>
      <c r="BU92" s="96">
        <v>8524.7999999999993</v>
      </c>
      <c r="BV92" s="96">
        <v>11</v>
      </c>
      <c r="BW92" s="96">
        <v>15628.8</v>
      </c>
      <c r="BX92" s="96">
        <v>8</v>
      </c>
      <c r="BY92" s="96">
        <v>11366.4</v>
      </c>
      <c r="BZ92" s="96">
        <v>9</v>
      </c>
      <c r="CA92" s="96">
        <v>12787.199999999999</v>
      </c>
      <c r="CB92" s="96">
        <v>8</v>
      </c>
      <c r="CC92" s="96">
        <v>11366.4</v>
      </c>
      <c r="CD92" s="96">
        <v>8</v>
      </c>
      <c r="CE92" s="96">
        <v>11366.4</v>
      </c>
      <c r="CF92" s="96">
        <v>4</v>
      </c>
      <c r="CG92" s="96">
        <v>5683.2</v>
      </c>
      <c r="CH92" s="96">
        <v>6</v>
      </c>
      <c r="CI92" s="96">
        <v>8524.7999999999993</v>
      </c>
      <c r="CJ92" s="96">
        <v>3</v>
      </c>
      <c r="CK92" s="96">
        <v>4262.3999999999996</v>
      </c>
      <c r="CL92" s="96">
        <v>6</v>
      </c>
      <c r="CM92" s="96">
        <v>8524.7999999999993</v>
      </c>
      <c r="CN92" s="96">
        <v>4</v>
      </c>
      <c r="CO92" s="96">
        <v>5683.2</v>
      </c>
      <c r="CP92" s="96">
        <v>4</v>
      </c>
      <c r="CQ92" s="96">
        <v>5683.2</v>
      </c>
      <c r="CR92" s="96">
        <v>4</v>
      </c>
      <c r="CS92" s="96">
        <v>5683.2</v>
      </c>
      <c r="CT92" s="96">
        <v>4</v>
      </c>
      <c r="CU92" s="96">
        <v>5683.2</v>
      </c>
    </row>
    <row r="93" spans="2:99">
      <c r="C93" s="95" t="s">
        <v>258</v>
      </c>
      <c r="D93" s="96">
        <v>4</v>
      </c>
      <c r="E93" s="96">
        <v>7089.5999999999995</v>
      </c>
      <c r="F93" s="96">
        <v>3</v>
      </c>
      <c r="G93" s="96">
        <v>5317.2</v>
      </c>
      <c r="H93" s="96">
        <v>4</v>
      </c>
      <c r="I93" s="96">
        <v>7089.5999999999995</v>
      </c>
      <c r="J93" s="96">
        <v>4</v>
      </c>
      <c r="K93" s="96">
        <v>7089.5999999999995</v>
      </c>
      <c r="L93" s="96">
        <v>10</v>
      </c>
      <c r="M93" s="96">
        <v>17724</v>
      </c>
      <c r="N93" s="96">
        <v>16</v>
      </c>
      <c r="O93" s="96">
        <v>28358.399999999998</v>
      </c>
      <c r="P93" s="96">
        <v>11</v>
      </c>
      <c r="Q93" s="96">
        <v>19496.399999999998</v>
      </c>
      <c r="R93" s="96">
        <v>16</v>
      </c>
      <c r="S93" s="96">
        <v>28358.399999999998</v>
      </c>
      <c r="T93" s="96">
        <v>10</v>
      </c>
      <c r="U93" s="96">
        <v>17724</v>
      </c>
      <c r="V93" s="96">
        <v>6</v>
      </c>
      <c r="W93" s="96">
        <v>10634.4</v>
      </c>
      <c r="X93" s="96">
        <v>9</v>
      </c>
      <c r="Y93" s="96">
        <v>15951.599999999999</v>
      </c>
      <c r="Z93" s="96">
        <v>10</v>
      </c>
      <c r="AA93" s="96">
        <v>17724</v>
      </c>
      <c r="AB93" s="96">
        <v>5</v>
      </c>
      <c r="AC93" s="96">
        <v>8862</v>
      </c>
      <c r="AD93" s="96">
        <v>6</v>
      </c>
      <c r="AE93" s="96">
        <v>10634.4</v>
      </c>
      <c r="AF93" s="96">
        <v>6</v>
      </c>
      <c r="AG93" s="96">
        <v>10634.4</v>
      </c>
      <c r="AH93" s="96">
        <v>8</v>
      </c>
      <c r="AI93" s="96">
        <v>14179.199999999999</v>
      </c>
      <c r="AJ93" s="96">
        <v>3</v>
      </c>
      <c r="AK93" s="96">
        <v>5317.2</v>
      </c>
      <c r="AL93" s="96">
        <v>3</v>
      </c>
      <c r="AM93" s="96">
        <v>5317.2</v>
      </c>
      <c r="AN93" s="96">
        <v>3</v>
      </c>
      <c r="AO93" s="96">
        <v>5317.2</v>
      </c>
      <c r="AP93" s="96">
        <v>4</v>
      </c>
      <c r="AQ93" s="96">
        <v>7089.5999999999995</v>
      </c>
      <c r="AR93" s="96">
        <v>4</v>
      </c>
      <c r="AS93" s="96">
        <v>7089.5999999999995</v>
      </c>
      <c r="AT93" s="96">
        <v>5</v>
      </c>
      <c r="AU93" s="96">
        <v>8862</v>
      </c>
      <c r="AV93" s="96">
        <v>4</v>
      </c>
      <c r="AW93" s="96">
        <v>7089.5999999999995</v>
      </c>
      <c r="AX93" s="96">
        <v>3</v>
      </c>
      <c r="AY93" s="96">
        <v>5317.2</v>
      </c>
      <c r="AZ93" s="96">
        <v>4</v>
      </c>
      <c r="BA93" s="96">
        <v>7089.5999999999995</v>
      </c>
      <c r="BB93" s="96">
        <v>3</v>
      </c>
      <c r="BC93" s="96">
        <v>5317.2</v>
      </c>
      <c r="BD93" s="96">
        <v>5</v>
      </c>
      <c r="BE93" s="96">
        <v>8862</v>
      </c>
      <c r="BF93" s="96">
        <v>5</v>
      </c>
      <c r="BG93" s="96">
        <v>8862</v>
      </c>
      <c r="BH93" s="96">
        <v>13</v>
      </c>
      <c r="BI93" s="96">
        <v>23041.199999999997</v>
      </c>
      <c r="BJ93" s="96">
        <v>13</v>
      </c>
      <c r="BK93" s="96">
        <v>23041.199999999997</v>
      </c>
      <c r="BL93" s="96">
        <v>14</v>
      </c>
      <c r="BM93" s="96">
        <v>24813.599999999999</v>
      </c>
      <c r="BN93" s="96">
        <v>16</v>
      </c>
      <c r="BO93" s="96">
        <v>28358.399999999998</v>
      </c>
      <c r="BP93" s="96">
        <v>14</v>
      </c>
      <c r="BQ93" s="96">
        <v>24813.599999999999</v>
      </c>
      <c r="BR93" s="96">
        <v>11</v>
      </c>
      <c r="BS93" s="96">
        <v>19496.399999999998</v>
      </c>
      <c r="BT93" s="96">
        <v>6</v>
      </c>
      <c r="BU93" s="96">
        <v>10634.4</v>
      </c>
      <c r="BV93" s="96">
        <v>10</v>
      </c>
      <c r="BW93" s="96">
        <v>17724</v>
      </c>
      <c r="BX93" s="96">
        <v>7</v>
      </c>
      <c r="BY93" s="96">
        <v>12406.8</v>
      </c>
      <c r="BZ93" s="96">
        <v>9</v>
      </c>
      <c r="CA93" s="96">
        <v>15951.599999999999</v>
      </c>
      <c r="CB93" s="96">
        <v>8</v>
      </c>
      <c r="CC93" s="96">
        <v>14179.199999999999</v>
      </c>
      <c r="CD93" s="96">
        <v>7</v>
      </c>
      <c r="CE93" s="96">
        <v>12406.8</v>
      </c>
      <c r="CF93" s="96">
        <v>5</v>
      </c>
      <c r="CG93" s="96">
        <v>8862</v>
      </c>
      <c r="CH93" s="96">
        <v>5</v>
      </c>
      <c r="CI93" s="96">
        <v>8862</v>
      </c>
      <c r="CJ93" s="96">
        <v>4</v>
      </c>
      <c r="CK93" s="96">
        <v>7089.5999999999995</v>
      </c>
      <c r="CL93" s="96">
        <v>6</v>
      </c>
      <c r="CM93" s="96">
        <v>10634.4</v>
      </c>
      <c r="CN93" s="96">
        <v>4</v>
      </c>
      <c r="CO93" s="96">
        <v>7089.5999999999995</v>
      </c>
      <c r="CP93" s="96">
        <v>4</v>
      </c>
      <c r="CQ93" s="96">
        <v>7089.5999999999995</v>
      </c>
      <c r="CR93" s="96">
        <v>4</v>
      </c>
      <c r="CS93" s="96">
        <v>7089.5999999999995</v>
      </c>
      <c r="CT93" s="96">
        <v>4</v>
      </c>
      <c r="CU93" s="96">
        <v>7089.5999999999995</v>
      </c>
    </row>
    <row r="94" spans="2:99">
      <c r="C94" s="95" t="s">
        <v>259</v>
      </c>
      <c r="D94" s="96">
        <v>5</v>
      </c>
      <c r="E94" s="96">
        <v>11976</v>
      </c>
      <c r="F94" s="96">
        <v>3</v>
      </c>
      <c r="G94" s="96">
        <v>7185.5999999999995</v>
      </c>
      <c r="H94" s="96">
        <v>4</v>
      </c>
      <c r="I94" s="96">
        <v>9580.7999999999993</v>
      </c>
      <c r="J94" s="96">
        <v>4</v>
      </c>
      <c r="K94" s="96">
        <v>9580.7999999999993</v>
      </c>
      <c r="L94" s="96">
        <v>10</v>
      </c>
      <c r="M94" s="96">
        <v>23952</v>
      </c>
      <c r="N94" s="96">
        <v>13</v>
      </c>
      <c r="O94" s="96">
        <v>31137.599999999999</v>
      </c>
      <c r="P94" s="96">
        <v>9</v>
      </c>
      <c r="Q94" s="96">
        <v>21556.799999999999</v>
      </c>
      <c r="R94" s="96">
        <v>15</v>
      </c>
      <c r="S94" s="96">
        <v>35928</v>
      </c>
      <c r="T94" s="96">
        <v>8</v>
      </c>
      <c r="U94" s="96">
        <v>19161.599999999999</v>
      </c>
      <c r="V94" s="96">
        <v>6</v>
      </c>
      <c r="W94" s="96">
        <v>14371.199999999999</v>
      </c>
      <c r="X94" s="96">
        <v>8</v>
      </c>
      <c r="Y94" s="96">
        <v>19161.599999999999</v>
      </c>
      <c r="Z94" s="96">
        <v>10</v>
      </c>
      <c r="AA94" s="96">
        <v>23952</v>
      </c>
      <c r="AB94" s="96">
        <v>5</v>
      </c>
      <c r="AC94" s="96">
        <v>11976</v>
      </c>
      <c r="AD94" s="96">
        <v>5</v>
      </c>
      <c r="AE94" s="96">
        <v>11976</v>
      </c>
      <c r="AF94" s="96">
        <v>6</v>
      </c>
      <c r="AG94" s="96">
        <v>14371.199999999999</v>
      </c>
      <c r="AH94" s="96">
        <v>7</v>
      </c>
      <c r="AI94" s="96">
        <v>16766.399999999998</v>
      </c>
      <c r="AJ94" s="96">
        <v>3</v>
      </c>
      <c r="AK94" s="96">
        <v>7185.5999999999995</v>
      </c>
      <c r="AL94" s="96">
        <v>3</v>
      </c>
      <c r="AM94" s="96">
        <v>7185.5999999999995</v>
      </c>
      <c r="AN94" s="96">
        <v>4</v>
      </c>
      <c r="AO94" s="96">
        <v>9580.7999999999993</v>
      </c>
      <c r="AP94" s="96">
        <v>4</v>
      </c>
      <c r="AQ94" s="96">
        <v>9580.7999999999993</v>
      </c>
      <c r="AR94" s="96">
        <v>4</v>
      </c>
      <c r="AS94" s="96">
        <v>9580.7999999999993</v>
      </c>
      <c r="AT94" s="96">
        <v>4</v>
      </c>
      <c r="AU94" s="96">
        <v>9580.7999999999993</v>
      </c>
      <c r="AV94" s="96">
        <v>4</v>
      </c>
      <c r="AW94" s="96">
        <v>9580.7999999999993</v>
      </c>
      <c r="AX94" s="96">
        <v>3</v>
      </c>
      <c r="AY94" s="96">
        <v>7185.5999999999995</v>
      </c>
      <c r="AZ94" s="96">
        <v>4</v>
      </c>
      <c r="BA94" s="96">
        <v>9580.7999999999993</v>
      </c>
      <c r="BB94" s="96">
        <v>3</v>
      </c>
      <c r="BC94" s="96">
        <v>7185.5999999999995</v>
      </c>
      <c r="BD94" s="96">
        <v>5</v>
      </c>
      <c r="BE94" s="96">
        <v>11976</v>
      </c>
      <c r="BF94" s="96">
        <v>4</v>
      </c>
      <c r="BG94" s="96">
        <v>9580.7999999999993</v>
      </c>
      <c r="BH94" s="96">
        <v>12</v>
      </c>
      <c r="BI94" s="96">
        <v>28742.399999999998</v>
      </c>
      <c r="BJ94" s="96">
        <v>11</v>
      </c>
      <c r="BK94" s="96">
        <v>26347.199999999997</v>
      </c>
      <c r="BL94" s="96">
        <v>15</v>
      </c>
      <c r="BM94" s="96">
        <v>35928</v>
      </c>
      <c r="BN94" s="96">
        <v>15</v>
      </c>
      <c r="BO94" s="96">
        <v>35928</v>
      </c>
      <c r="BP94" s="96">
        <v>11</v>
      </c>
      <c r="BQ94" s="96">
        <v>26347.199999999997</v>
      </c>
      <c r="BR94" s="96">
        <v>9</v>
      </c>
      <c r="BS94" s="96">
        <v>21556.799999999999</v>
      </c>
      <c r="BT94" s="96">
        <v>6</v>
      </c>
      <c r="BU94" s="96">
        <v>14371.199999999999</v>
      </c>
      <c r="BV94" s="96">
        <v>11</v>
      </c>
      <c r="BW94" s="96">
        <v>26347.199999999997</v>
      </c>
      <c r="BX94" s="96">
        <v>7</v>
      </c>
      <c r="BY94" s="96">
        <v>16766.399999999998</v>
      </c>
      <c r="BZ94" s="96">
        <v>8</v>
      </c>
      <c r="CA94" s="96">
        <v>19161.599999999999</v>
      </c>
      <c r="CB94" s="96">
        <v>7</v>
      </c>
      <c r="CC94" s="96">
        <v>16766.399999999998</v>
      </c>
      <c r="CD94" s="96">
        <v>8</v>
      </c>
      <c r="CE94" s="96">
        <v>19161.599999999999</v>
      </c>
      <c r="CF94" s="96">
        <v>4</v>
      </c>
      <c r="CG94" s="96">
        <v>9580.7999999999993</v>
      </c>
      <c r="CH94" s="96">
        <v>5</v>
      </c>
      <c r="CI94" s="96">
        <v>11976</v>
      </c>
      <c r="CJ94" s="96">
        <v>3</v>
      </c>
      <c r="CK94" s="96">
        <v>7185.5999999999995</v>
      </c>
      <c r="CL94" s="96">
        <v>6</v>
      </c>
      <c r="CM94" s="96">
        <v>14371.199999999999</v>
      </c>
      <c r="CN94" s="96">
        <v>4</v>
      </c>
      <c r="CO94" s="96">
        <v>9580.7999999999993</v>
      </c>
      <c r="CP94" s="96">
        <v>3</v>
      </c>
      <c r="CQ94" s="96">
        <v>7185.5999999999995</v>
      </c>
      <c r="CR94" s="96">
        <v>4</v>
      </c>
      <c r="CS94" s="96">
        <v>9580.7999999999993</v>
      </c>
      <c r="CT94" s="96">
        <v>4</v>
      </c>
      <c r="CU94" s="96">
        <v>9580.7999999999993</v>
      </c>
    </row>
    <row r="95" spans="2:99">
      <c r="B95" s="95" t="s">
        <v>132</v>
      </c>
      <c r="C95" s="95" t="s">
        <v>260</v>
      </c>
      <c r="D95" s="96">
        <v>2</v>
      </c>
      <c r="E95" s="96">
        <v>3465.6</v>
      </c>
      <c r="F95" s="96">
        <v>4</v>
      </c>
      <c r="G95" s="96">
        <v>6931.2</v>
      </c>
      <c r="H95" s="96">
        <v>3</v>
      </c>
      <c r="I95" s="96">
        <v>5198.3999999999996</v>
      </c>
      <c r="J95" s="96">
        <v>2</v>
      </c>
      <c r="K95" s="96">
        <v>3465.6</v>
      </c>
      <c r="L95" s="96">
        <v>4</v>
      </c>
      <c r="M95" s="96">
        <v>6931.2</v>
      </c>
      <c r="N95" s="96">
        <v>4</v>
      </c>
      <c r="O95" s="96">
        <v>6931.2</v>
      </c>
      <c r="P95" s="96">
        <v>6</v>
      </c>
      <c r="Q95" s="96">
        <v>10396.799999999999</v>
      </c>
      <c r="R95" s="96">
        <v>6</v>
      </c>
      <c r="S95" s="96">
        <v>10396.799999999999</v>
      </c>
      <c r="T95" s="96">
        <v>7</v>
      </c>
      <c r="U95" s="96">
        <v>12129.6</v>
      </c>
      <c r="V95" s="96">
        <v>7</v>
      </c>
      <c r="W95" s="96">
        <v>12129.6</v>
      </c>
      <c r="X95" s="96">
        <v>7</v>
      </c>
      <c r="Y95" s="96">
        <v>12129.6</v>
      </c>
      <c r="Z95" s="96">
        <v>7</v>
      </c>
      <c r="AA95" s="96">
        <v>12129.6</v>
      </c>
      <c r="AB95" s="96">
        <v>12</v>
      </c>
      <c r="AC95" s="96">
        <v>20793.599999999999</v>
      </c>
      <c r="AD95" s="96">
        <v>7</v>
      </c>
      <c r="AE95" s="96">
        <v>12129.6</v>
      </c>
      <c r="AF95" s="96">
        <v>8</v>
      </c>
      <c r="AG95" s="96">
        <v>13862.4</v>
      </c>
      <c r="AH95" s="96">
        <v>7</v>
      </c>
      <c r="AI95" s="96">
        <v>12129.6</v>
      </c>
      <c r="AJ95" s="96">
        <v>14</v>
      </c>
      <c r="AK95" s="96">
        <v>24259.200000000001</v>
      </c>
      <c r="AL95" s="96">
        <v>13</v>
      </c>
      <c r="AM95" s="96">
        <v>22526.399999999998</v>
      </c>
      <c r="AN95" s="96">
        <v>18</v>
      </c>
      <c r="AO95" s="96">
        <v>31190.399999999998</v>
      </c>
      <c r="AP95" s="96">
        <v>14</v>
      </c>
      <c r="AQ95" s="96">
        <v>24259.200000000001</v>
      </c>
      <c r="AR95" s="96">
        <v>5</v>
      </c>
      <c r="AS95" s="96">
        <v>8664</v>
      </c>
      <c r="AT95" s="96">
        <v>4</v>
      </c>
      <c r="AU95" s="96">
        <v>6931.2</v>
      </c>
      <c r="AV95" s="96">
        <v>3</v>
      </c>
      <c r="AW95" s="96">
        <v>5198.3999999999996</v>
      </c>
      <c r="AX95" s="96">
        <v>3</v>
      </c>
      <c r="AY95" s="96">
        <v>5198.3999999999996</v>
      </c>
      <c r="AZ95" s="96">
        <v>4</v>
      </c>
      <c r="BA95" s="96">
        <v>6931.2</v>
      </c>
      <c r="BB95" s="96">
        <v>4</v>
      </c>
      <c r="BC95" s="96">
        <v>6931.2</v>
      </c>
      <c r="BD95" s="96">
        <v>3</v>
      </c>
      <c r="BE95" s="96">
        <v>5198.3999999999996</v>
      </c>
      <c r="BF95" s="96">
        <v>4</v>
      </c>
      <c r="BG95" s="96">
        <v>6931.2</v>
      </c>
      <c r="BH95" s="96">
        <v>4</v>
      </c>
      <c r="BI95" s="96">
        <v>6931.2</v>
      </c>
      <c r="BJ95" s="96">
        <v>3</v>
      </c>
      <c r="BK95" s="96">
        <v>5198.3999999999996</v>
      </c>
      <c r="BL95" s="96">
        <v>5</v>
      </c>
      <c r="BM95" s="96">
        <v>8664</v>
      </c>
      <c r="BN95" s="96">
        <v>4</v>
      </c>
      <c r="BO95" s="96">
        <v>6931.2</v>
      </c>
      <c r="BP95" s="96">
        <v>6</v>
      </c>
      <c r="BQ95" s="96">
        <v>10396.799999999999</v>
      </c>
      <c r="BR95" s="96">
        <v>6</v>
      </c>
      <c r="BS95" s="96">
        <v>10396.799999999999</v>
      </c>
      <c r="BT95" s="96">
        <v>8</v>
      </c>
      <c r="BU95" s="96">
        <v>13862.4</v>
      </c>
      <c r="BV95" s="96">
        <v>8</v>
      </c>
      <c r="BW95" s="96">
        <v>13862.4</v>
      </c>
      <c r="BX95" s="96">
        <v>7</v>
      </c>
      <c r="BY95" s="96">
        <v>12129.6</v>
      </c>
      <c r="BZ95" s="96">
        <v>11</v>
      </c>
      <c r="CA95" s="96">
        <v>19060.8</v>
      </c>
      <c r="CB95" s="96">
        <v>9</v>
      </c>
      <c r="CC95" s="96">
        <v>15595.199999999999</v>
      </c>
      <c r="CD95" s="96">
        <v>7</v>
      </c>
      <c r="CE95" s="96">
        <v>12129.6</v>
      </c>
      <c r="CF95" s="96">
        <v>18</v>
      </c>
      <c r="CG95" s="96">
        <v>31190.399999999998</v>
      </c>
      <c r="CH95" s="96">
        <v>11</v>
      </c>
      <c r="CI95" s="96">
        <v>19060.8</v>
      </c>
      <c r="CJ95" s="96">
        <v>11</v>
      </c>
      <c r="CK95" s="96">
        <v>19060.8</v>
      </c>
      <c r="CL95" s="96">
        <v>17</v>
      </c>
      <c r="CM95" s="96">
        <v>29457.599999999999</v>
      </c>
      <c r="CN95" s="96">
        <v>4</v>
      </c>
      <c r="CO95" s="96">
        <v>6931.2</v>
      </c>
      <c r="CP95" s="96">
        <v>5</v>
      </c>
      <c r="CQ95" s="96">
        <v>8664</v>
      </c>
      <c r="CR95" s="96">
        <v>5</v>
      </c>
      <c r="CS95" s="96">
        <v>8664</v>
      </c>
      <c r="CT95" s="96">
        <v>4</v>
      </c>
      <c r="CU95" s="96">
        <v>6931.2</v>
      </c>
    </row>
    <row r="96" spans="2:99">
      <c r="C96" s="95" t="s">
        <v>261</v>
      </c>
      <c r="D96" s="96">
        <v>2</v>
      </c>
      <c r="E96" s="96">
        <v>1646.3999999999999</v>
      </c>
      <c r="F96" s="96">
        <v>4</v>
      </c>
      <c r="G96" s="96">
        <v>3292.7999999999997</v>
      </c>
      <c r="H96" s="96">
        <v>3</v>
      </c>
      <c r="I96" s="96">
        <v>2469.6</v>
      </c>
      <c r="J96" s="96">
        <v>3</v>
      </c>
      <c r="K96" s="96">
        <v>2469.6</v>
      </c>
      <c r="L96" s="96">
        <v>4</v>
      </c>
      <c r="M96" s="96">
        <v>3292.7999999999997</v>
      </c>
      <c r="N96" s="96">
        <v>4</v>
      </c>
      <c r="O96" s="96">
        <v>3292.7999999999997</v>
      </c>
      <c r="P96" s="96">
        <v>5</v>
      </c>
      <c r="Q96" s="96">
        <v>4116</v>
      </c>
      <c r="R96" s="96">
        <v>6</v>
      </c>
      <c r="S96" s="96">
        <v>4939.2</v>
      </c>
      <c r="T96" s="96">
        <v>9</v>
      </c>
      <c r="U96" s="96">
        <v>7408.7999999999993</v>
      </c>
      <c r="V96" s="96">
        <v>7</v>
      </c>
      <c r="W96" s="96">
        <v>5762.4</v>
      </c>
      <c r="X96" s="96">
        <v>9</v>
      </c>
      <c r="Y96" s="96">
        <v>7408.7999999999993</v>
      </c>
      <c r="Z96" s="96">
        <v>6</v>
      </c>
      <c r="AA96" s="96">
        <v>4939.2</v>
      </c>
      <c r="AB96" s="96">
        <v>12</v>
      </c>
      <c r="AC96" s="96">
        <v>9878.4</v>
      </c>
      <c r="AD96" s="96">
        <v>8</v>
      </c>
      <c r="AE96" s="96">
        <v>6585.5999999999995</v>
      </c>
      <c r="AF96" s="96">
        <v>9</v>
      </c>
      <c r="AG96" s="96">
        <v>7408.7999999999993</v>
      </c>
      <c r="AH96" s="96">
        <v>8</v>
      </c>
      <c r="AI96" s="96">
        <v>6585.5999999999995</v>
      </c>
      <c r="AJ96" s="96">
        <v>18</v>
      </c>
      <c r="AK96" s="96">
        <v>14817.599999999999</v>
      </c>
      <c r="AL96" s="96">
        <v>13</v>
      </c>
      <c r="AM96" s="96">
        <v>10701.599999999999</v>
      </c>
      <c r="AN96" s="96">
        <v>21</v>
      </c>
      <c r="AO96" s="96">
        <v>17287.199999999997</v>
      </c>
      <c r="AP96" s="96">
        <v>15</v>
      </c>
      <c r="AQ96" s="96">
        <v>12347.999999999998</v>
      </c>
      <c r="AR96" s="96">
        <v>5</v>
      </c>
      <c r="AS96" s="96">
        <v>4116</v>
      </c>
      <c r="AT96" s="96">
        <v>4</v>
      </c>
      <c r="AU96" s="96">
        <v>3292.7999999999997</v>
      </c>
      <c r="AV96" s="96">
        <v>3</v>
      </c>
      <c r="AW96" s="96">
        <v>2469.6</v>
      </c>
      <c r="AX96" s="96">
        <v>3</v>
      </c>
      <c r="AY96" s="96">
        <v>2469.6</v>
      </c>
      <c r="AZ96" s="96">
        <v>4</v>
      </c>
      <c r="BA96" s="96">
        <v>3292.7999999999997</v>
      </c>
      <c r="BB96" s="96">
        <v>4</v>
      </c>
      <c r="BC96" s="96">
        <v>3292.7999999999997</v>
      </c>
      <c r="BD96" s="96">
        <v>3</v>
      </c>
      <c r="BE96" s="96">
        <v>2469.6</v>
      </c>
      <c r="BF96" s="96">
        <v>4</v>
      </c>
      <c r="BG96" s="96">
        <v>3292.7999999999997</v>
      </c>
      <c r="BH96" s="96">
        <v>4</v>
      </c>
      <c r="BI96" s="96">
        <v>3292.7999999999997</v>
      </c>
      <c r="BJ96" s="96">
        <v>4</v>
      </c>
      <c r="BK96" s="96">
        <v>3292.7999999999997</v>
      </c>
      <c r="BL96" s="96">
        <v>5</v>
      </c>
      <c r="BM96" s="96">
        <v>4116</v>
      </c>
      <c r="BN96" s="96">
        <v>4</v>
      </c>
      <c r="BO96" s="96">
        <v>3292.7999999999997</v>
      </c>
      <c r="BP96" s="96">
        <v>6</v>
      </c>
      <c r="BQ96" s="96">
        <v>4939.2</v>
      </c>
      <c r="BR96" s="96">
        <v>7</v>
      </c>
      <c r="BS96" s="96">
        <v>5762.4</v>
      </c>
      <c r="BT96" s="96">
        <v>9</v>
      </c>
      <c r="BU96" s="96">
        <v>7408.7999999999993</v>
      </c>
      <c r="BV96" s="96">
        <v>9</v>
      </c>
      <c r="BW96" s="96">
        <v>7408.7999999999993</v>
      </c>
      <c r="BX96" s="96">
        <v>6</v>
      </c>
      <c r="BY96" s="96">
        <v>4939.2</v>
      </c>
      <c r="BZ96" s="96">
        <v>13</v>
      </c>
      <c r="CA96" s="96">
        <v>10701.599999999999</v>
      </c>
      <c r="CB96" s="96">
        <v>10</v>
      </c>
      <c r="CC96" s="96">
        <v>8232</v>
      </c>
      <c r="CD96" s="96">
        <v>7</v>
      </c>
      <c r="CE96" s="96">
        <v>5762.4</v>
      </c>
      <c r="CF96" s="96">
        <v>23</v>
      </c>
      <c r="CG96" s="96">
        <v>18933.599999999999</v>
      </c>
      <c r="CH96" s="96">
        <v>12</v>
      </c>
      <c r="CI96" s="96">
        <v>9878.4</v>
      </c>
      <c r="CJ96" s="96">
        <v>15</v>
      </c>
      <c r="CK96" s="96">
        <v>12347.999999999998</v>
      </c>
      <c r="CL96" s="96">
        <v>22</v>
      </c>
      <c r="CM96" s="96">
        <v>18110.399999999998</v>
      </c>
      <c r="CN96" s="96">
        <v>4</v>
      </c>
      <c r="CO96" s="96">
        <v>3292.7999999999997</v>
      </c>
      <c r="CP96" s="96">
        <v>5</v>
      </c>
      <c r="CQ96" s="96">
        <v>4116</v>
      </c>
      <c r="CR96" s="96">
        <v>5</v>
      </c>
      <c r="CS96" s="96">
        <v>4116</v>
      </c>
      <c r="CT96" s="96">
        <v>4</v>
      </c>
      <c r="CU96" s="96">
        <v>3292.7999999999997</v>
      </c>
    </row>
    <row r="97" spans="2:99">
      <c r="C97" s="95" t="s">
        <v>262</v>
      </c>
      <c r="D97" s="96">
        <v>2</v>
      </c>
      <c r="E97" s="96">
        <v>3657.6</v>
      </c>
      <c r="F97" s="96">
        <v>4</v>
      </c>
      <c r="G97" s="96">
        <v>7315.2</v>
      </c>
      <c r="H97" s="96">
        <v>3</v>
      </c>
      <c r="I97" s="96">
        <v>5486.4</v>
      </c>
      <c r="J97" s="96">
        <v>2</v>
      </c>
      <c r="K97" s="96">
        <v>3657.6</v>
      </c>
      <c r="L97" s="96">
        <v>3</v>
      </c>
      <c r="M97" s="96">
        <v>5486.4</v>
      </c>
      <c r="N97" s="96">
        <v>4</v>
      </c>
      <c r="O97" s="96">
        <v>7315.2</v>
      </c>
      <c r="P97" s="96">
        <v>5</v>
      </c>
      <c r="Q97" s="96">
        <v>9144</v>
      </c>
      <c r="R97" s="96">
        <v>5</v>
      </c>
      <c r="S97" s="96">
        <v>9144</v>
      </c>
      <c r="T97" s="96">
        <v>7</v>
      </c>
      <c r="U97" s="96">
        <v>12801.6</v>
      </c>
      <c r="V97" s="96">
        <v>6</v>
      </c>
      <c r="W97" s="96">
        <v>10972.8</v>
      </c>
      <c r="X97" s="96">
        <v>7</v>
      </c>
      <c r="Y97" s="96">
        <v>12801.6</v>
      </c>
      <c r="Z97" s="96">
        <v>7</v>
      </c>
      <c r="AA97" s="96">
        <v>12801.6</v>
      </c>
      <c r="AB97" s="96">
        <v>13</v>
      </c>
      <c r="AC97" s="96">
        <v>23774.399999999998</v>
      </c>
      <c r="AD97" s="96">
        <v>8</v>
      </c>
      <c r="AE97" s="96">
        <v>14630.4</v>
      </c>
      <c r="AF97" s="96">
        <v>8</v>
      </c>
      <c r="AG97" s="96">
        <v>14630.4</v>
      </c>
      <c r="AH97" s="96">
        <v>7</v>
      </c>
      <c r="AI97" s="96">
        <v>12801.6</v>
      </c>
      <c r="AJ97" s="96">
        <v>15</v>
      </c>
      <c r="AK97" s="96">
        <v>27432</v>
      </c>
      <c r="AL97" s="96">
        <v>12</v>
      </c>
      <c r="AM97" s="96">
        <v>21945.599999999999</v>
      </c>
      <c r="AN97" s="96">
        <v>20</v>
      </c>
      <c r="AO97" s="96">
        <v>36576</v>
      </c>
      <c r="AP97" s="96">
        <v>14</v>
      </c>
      <c r="AQ97" s="96">
        <v>25603.200000000001</v>
      </c>
      <c r="AR97" s="96">
        <v>5</v>
      </c>
      <c r="AS97" s="96">
        <v>9144</v>
      </c>
      <c r="AT97" s="96">
        <v>4</v>
      </c>
      <c r="AU97" s="96">
        <v>7315.2</v>
      </c>
      <c r="AV97" s="96">
        <v>3</v>
      </c>
      <c r="AW97" s="96">
        <v>5486.4</v>
      </c>
      <c r="AX97" s="96">
        <v>3</v>
      </c>
      <c r="AY97" s="96">
        <v>5486.4</v>
      </c>
      <c r="AZ97" s="96">
        <v>4</v>
      </c>
      <c r="BA97" s="96">
        <v>7315.2</v>
      </c>
      <c r="BB97" s="96">
        <v>4</v>
      </c>
      <c r="BC97" s="96">
        <v>7315.2</v>
      </c>
      <c r="BD97" s="96">
        <v>3</v>
      </c>
      <c r="BE97" s="96">
        <v>5486.4</v>
      </c>
      <c r="BF97" s="96">
        <v>4</v>
      </c>
      <c r="BG97" s="96">
        <v>7315.2</v>
      </c>
      <c r="BH97" s="96">
        <v>4</v>
      </c>
      <c r="BI97" s="96">
        <v>7315.2</v>
      </c>
      <c r="BJ97" s="96">
        <v>3</v>
      </c>
      <c r="BK97" s="96">
        <v>5486.4</v>
      </c>
      <c r="BL97" s="96">
        <v>5</v>
      </c>
      <c r="BM97" s="96">
        <v>9144</v>
      </c>
      <c r="BN97" s="96">
        <v>4</v>
      </c>
      <c r="BO97" s="96">
        <v>7315.2</v>
      </c>
      <c r="BP97" s="96">
        <v>6</v>
      </c>
      <c r="BQ97" s="96">
        <v>10972.8</v>
      </c>
      <c r="BR97" s="96">
        <v>6</v>
      </c>
      <c r="BS97" s="96">
        <v>10972.8</v>
      </c>
      <c r="BT97" s="96">
        <v>7</v>
      </c>
      <c r="BU97" s="96">
        <v>12801.6</v>
      </c>
      <c r="BV97" s="96">
        <v>9</v>
      </c>
      <c r="BW97" s="96">
        <v>16459.2</v>
      </c>
      <c r="BX97" s="96">
        <v>6</v>
      </c>
      <c r="BY97" s="96">
        <v>10972.8</v>
      </c>
      <c r="BZ97" s="96">
        <v>12</v>
      </c>
      <c r="CA97" s="96">
        <v>21945.599999999999</v>
      </c>
      <c r="CB97" s="96">
        <v>7</v>
      </c>
      <c r="CC97" s="96">
        <v>12801.6</v>
      </c>
      <c r="CD97" s="96">
        <v>6</v>
      </c>
      <c r="CE97" s="96">
        <v>10972.8</v>
      </c>
      <c r="CF97" s="96">
        <v>20</v>
      </c>
      <c r="CG97" s="96">
        <v>36576</v>
      </c>
      <c r="CH97" s="96">
        <v>11</v>
      </c>
      <c r="CI97" s="96">
        <v>20116.8</v>
      </c>
      <c r="CJ97" s="96">
        <v>13</v>
      </c>
      <c r="CK97" s="96">
        <v>23774.399999999998</v>
      </c>
      <c r="CL97" s="96">
        <v>17</v>
      </c>
      <c r="CM97" s="96">
        <v>31089.599999999999</v>
      </c>
      <c r="CN97" s="96">
        <v>4</v>
      </c>
      <c r="CO97" s="96">
        <v>7315.2</v>
      </c>
      <c r="CP97" s="96">
        <v>5</v>
      </c>
      <c r="CQ97" s="96">
        <v>9144</v>
      </c>
      <c r="CR97" s="96">
        <v>5</v>
      </c>
      <c r="CS97" s="96">
        <v>9144</v>
      </c>
      <c r="CT97" s="96">
        <v>4</v>
      </c>
      <c r="CU97" s="96">
        <v>7315.2</v>
      </c>
    </row>
    <row r="98" spans="2:99">
      <c r="C98" s="95" t="s">
        <v>263</v>
      </c>
      <c r="D98" s="96">
        <v>2</v>
      </c>
      <c r="E98" s="96">
        <v>2527.1999999999998</v>
      </c>
      <c r="F98" s="96">
        <v>4</v>
      </c>
      <c r="G98" s="96">
        <v>5054.3999999999996</v>
      </c>
      <c r="H98" s="96">
        <v>3</v>
      </c>
      <c r="I98" s="96">
        <v>3790.7999999999997</v>
      </c>
      <c r="J98" s="96">
        <v>2</v>
      </c>
      <c r="K98" s="96">
        <v>2527.1999999999998</v>
      </c>
      <c r="L98" s="96">
        <v>3</v>
      </c>
      <c r="M98" s="96">
        <v>3790.7999999999997</v>
      </c>
      <c r="N98" s="96">
        <v>5</v>
      </c>
      <c r="O98" s="96">
        <v>6318</v>
      </c>
      <c r="P98" s="96">
        <v>6</v>
      </c>
      <c r="Q98" s="96">
        <v>7581.5999999999995</v>
      </c>
      <c r="R98" s="96">
        <v>6</v>
      </c>
      <c r="S98" s="96">
        <v>7581.5999999999995</v>
      </c>
      <c r="T98" s="96">
        <v>8</v>
      </c>
      <c r="U98" s="96">
        <v>10108.799999999999</v>
      </c>
      <c r="V98" s="96">
        <v>6</v>
      </c>
      <c r="W98" s="96">
        <v>7581.5999999999995</v>
      </c>
      <c r="X98" s="96">
        <v>8</v>
      </c>
      <c r="Y98" s="96">
        <v>10108.799999999999</v>
      </c>
      <c r="Z98" s="96">
        <v>6</v>
      </c>
      <c r="AA98" s="96">
        <v>7581.5999999999995</v>
      </c>
      <c r="AB98" s="96">
        <v>13</v>
      </c>
      <c r="AC98" s="96">
        <v>16426.8</v>
      </c>
      <c r="AD98" s="96">
        <v>7</v>
      </c>
      <c r="AE98" s="96">
        <v>8845.1999999999989</v>
      </c>
      <c r="AF98" s="96">
        <v>8</v>
      </c>
      <c r="AG98" s="96">
        <v>10108.799999999999</v>
      </c>
      <c r="AH98" s="96">
        <v>7</v>
      </c>
      <c r="AI98" s="96">
        <v>8845.1999999999989</v>
      </c>
      <c r="AJ98" s="96">
        <v>14</v>
      </c>
      <c r="AK98" s="96">
        <v>17690.399999999998</v>
      </c>
      <c r="AL98" s="96">
        <v>13</v>
      </c>
      <c r="AM98" s="96">
        <v>16426.8</v>
      </c>
      <c r="AN98" s="96">
        <v>20</v>
      </c>
      <c r="AO98" s="96">
        <v>25272</v>
      </c>
      <c r="AP98" s="96">
        <v>13</v>
      </c>
      <c r="AQ98" s="96">
        <v>16426.8</v>
      </c>
      <c r="AR98" s="96">
        <v>4</v>
      </c>
      <c r="AS98" s="96">
        <v>5054.3999999999996</v>
      </c>
      <c r="AT98" s="96">
        <v>4</v>
      </c>
      <c r="AU98" s="96">
        <v>5054.3999999999996</v>
      </c>
      <c r="AV98" s="96">
        <v>4</v>
      </c>
      <c r="AW98" s="96">
        <v>5054.3999999999996</v>
      </c>
      <c r="AX98" s="96">
        <v>3</v>
      </c>
      <c r="AY98" s="96">
        <v>3790.7999999999997</v>
      </c>
      <c r="AZ98" s="96">
        <v>4</v>
      </c>
      <c r="BA98" s="96">
        <v>5054.3999999999996</v>
      </c>
      <c r="BB98" s="96">
        <v>4</v>
      </c>
      <c r="BC98" s="96">
        <v>5054.3999999999996</v>
      </c>
      <c r="BD98" s="96">
        <v>3</v>
      </c>
      <c r="BE98" s="96">
        <v>3790.7999999999997</v>
      </c>
      <c r="BF98" s="96">
        <v>4</v>
      </c>
      <c r="BG98" s="96">
        <v>5054.3999999999996</v>
      </c>
      <c r="BH98" s="96">
        <v>4</v>
      </c>
      <c r="BI98" s="96">
        <v>5054.3999999999996</v>
      </c>
      <c r="BJ98" s="96">
        <v>3</v>
      </c>
      <c r="BK98" s="96">
        <v>3790.7999999999997</v>
      </c>
      <c r="BL98" s="96">
        <v>5</v>
      </c>
      <c r="BM98" s="96">
        <v>6318</v>
      </c>
      <c r="BN98" s="96">
        <v>4</v>
      </c>
      <c r="BO98" s="96">
        <v>5054.3999999999996</v>
      </c>
      <c r="BP98" s="96">
        <v>6</v>
      </c>
      <c r="BQ98" s="96">
        <v>7581.5999999999995</v>
      </c>
      <c r="BR98" s="96">
        <v>7</v>
      </c>
      <c r="BS98" s="96">
        <v>8845.1999999999989</v>
      </c>
      <c r="BT98" s="96">
        <v>7</v>
      </c>
      <c r="BU98" s="96">
        <v>8845.1999999999989</v>
      </c>
      <c r="BV98" s="96">
        <v>9</v>
      </c>
      <c r="BW98" s="96">
        <v>11372.4</v>
      </c>
      <c r="BX98" s="96">
        <v>7</v>
      </c>
      <c r="BY98" s="96">
        <v>8845.1999999999989</v>
      </c>
      <c r="BZ98" s="96">
        <v>14</v>
      </c>
      <c r="CA98" s="96">
        <v>17690.399999999998</v>
      </c>
      <c r="CB98" s="96">
        <v>8</v>
      </c>
      <c r="CC98" s="96">
        <v>10108.799999999999</v>
      </c>
      <c r="CD98" s="96">
        <v>7</v>
      </c>
      <c r="CE98" s="96">
        <v>8845.1999999999989</v>
      </c>
      <c r="CF98" s="96">
        <v>19</v>
      </c>
      <c r="CG98" s="96">
        <v>24008.399999999998</v>
      </c>
      <c r="CH98" s="96">
        <v>11</v>
      </c>
      <c r="CI98" s="96">
        <v>13899.599999999999</v>
      </c>
      <c r="CJ98" s="96">
        <v>14</v>
      </c>
      <c r="CK98" s="96">
        <v>17690.399999999998</v>
      </c>
      <c r="CL98" s="96">
        <v>21</v>
      </c>
      <c r="CM98" s="96">
        <v>26535.599999999999</v>
      </c>
      <c r="CN98" s="96">
        <v>4</v>
      </c>
      <c r="CO98" s="96">
        <v>5054.3999999999996</v>
      </c>
      <c r="CP98" s="96">
        <v>4</v>
      </c>
      <c r="CQ98" s="96">
        <v>5054.3999999999996</v>
      </c>
      <c r="CR98" s="96">
        <v>5</v>
      </c>
      <c r="CS98" s="96">
        <v>6318</v>
      </c>
      <c r="CT98" s="96">
        <v>4</v>
      </c>
      <c r="CU98" s="96">
        <v>5054.3999999999996</v>
      </c>
    </row>
    <row r="99" spans="2:99">
      <c r="C99" s="95" t="s">
        <v>264</v>
      </c>
      <c r="D99" s="96">
        <v>2</v>
      </c>
      <c r="E99" s="96">
        <v>10963.199999999999</v>
      </c>
      <c r="F99" s="96">
        <v>3</v>
      </c>
      <c r="G99" s="96">
        <v>16444.8</v>
      </c>
      <c r="H99" s="96">
        <v>3</v>
      </c>
      <c r="I99" s="96">
        <v>16444.8</v>
      </c>
      <c r="J99" s="96">
        <v>2</v>
      </c>
      <c r="K99" s="96">
        <v>10963.199999999999</v>
      </c>
      <c r="L99" s="96">
        <v>3</v>
      </c>
      <c r="M99" s="96">
        <v>16444.8</v>
      </c>
      <c r="N99" s="96">
        <v>4</v>
      </c>
      <c r="O99" s="96">
        <v>21926.399999999998</v>
      </c>
      <c r="P99" s="96">
        <v>4</v>
      </c>
      <c r="Q99" s="96">
        <v>21926.399999999998</v>
      </c>
      <c r="R99" s="96">
        <v>5</v>
      </c>
      <c r="S99" s="96">
        <v>27407.999999999996</v>
      </c>
      <c r="T99" s="96">
        <v>6</v>
      </c>
      <c r="U99" s="96">
        <v>32889.599999999999</v>
      </c>
      <c r="V99" s="96">
        <v>5</v>
      </c>
      <c r="W99" s="96">
        <v>27407.999999999996</v>
      </c>
      <c r="X99" s="96">
        <v>5</v>
      </c>
      <c r="Y99" s="96">
        <v>27407.999999999996</v>
      </c>
      <c r="Z99" s="96">
        <v>5</v>
      </c>
      <c r="AA99" s="96">
        <v>27407.999999999996</v>
      </c>
      <c r="AB99" s="96">
        <v>9</v>
      </c>
      <c r="AC99" s="96">
        <v>49334.399999999994</v>
      </c>
      <c r="AD99" s="96">
        <v>6</v>
      </c>
      <c r="AE99" s="96">
        <v>32889.599999999999</v>
      </c>
      <c r="AF99" s="96">
        <v>6</v>
      </c>
      <c r="AG99" s="96">
        <v>32889.599999999999</v>
      </c>
      <c r="AH99" s="96">
        <v>4</v>
      </c>
      <c r="AI99" s="96">
        <v>21926.399999999998</v>
      </c>
      <c r="AJ99" s="96">
        <v>11</v>
      </c>
      <c r="AK99" s="96">
        <v>60297.599999999991</v>
      </c>
      <c r="AL99" s="96">
        <v>9</v>
      </c>
      <c r="AM99" s="96">
        <v>49334.399999999994</v>
      </c>
      <c r="AN99" s="96">
        <v>12</v>
      </c>
      <c r="AO99" s="96">
        <v>65779.199999999997</v>
      </c>
      <c r="AP99" s="96">
        <v>9</v>
      </c>
      <c r="AQ99" s="96">
        <v>49334.399999999994</v>
      </c>
      <c r="AR99" s="96">
        <v>4</v>
      </c>
      <c r="AS99" s="96">
        <v>21926.399999999998</v>
      </c>
      <c r="AT99" s="96">
        <v>3</v>
      </c>
      <c r="AU99" s="96">
        <v>16444.8</v>
      </c>
      <c r="AV99" s="96">
        <v>2</v>
      </c>
      <c r="AW99" s="96">
        <v>10963.199999999999</v>
      </c>
      <c r="AX99" s="96">
        <v>3</v>
      </c>
      <c r="AY99" s="96">
        <v>16444.8</v>
      </c>
      <c r="AZ99" s="96">
        <v>3</v>
      </c>
      <c r="BA99" s="96">
        <v>16444.8</v>
      </c>
      <c r="BB99" s="96">
        <v>3</v>
      </c>
      <c r="BC99" s="96">
        <v>16444.8</v>
      </c>
      <c r="BD99" s="96">
        <v>2</v>
      </c>
      <c r="BE99" s="96">
        <v>10963.199999999999</v>
      </c>
      <c r="BF99" s="96">
        <v>3</v>
      </c>
      <c r="BG99" s="96">
        <v>16444.8</v>
      </c>
      <c r="BH99" s="96">
        <v>3</v>
      </c>
      <c r="BI99" s="96">
        <v>16444.8</v>
      </c>
      <c r="BJ99" s="96">
        <v>3</v>
      </c>
      <c r="BK99" s="96">
        <v>16444.8</v>
      </c>
      <c r="BL99" s="96">
        <v>4</v>
      </c>
      <c r="BM99" s="96">
        <v>21926.399999999998</v>
      </c>
      <c r="BN99" s="96">
        <v>3</v>
      </c>
      <c r="BO99" s="96">
        <v>16444.8</v>
      </c>
      <c r="BP99" s="96">
        <v>5</v>
      </c>
      <c r="BQ99" s="96">
        <v>27407.999999999996</v>
      </c>
      <c r="BR99" s="96">
        <v>5</v>
      </c>
      <c r="BS99" s="96">
        <v>27407.999999999996</v>
      </c>
      <c r="BT99" s="96">
        <v>5</v>
      </c>
      <c r="BU99" s="96">
        <v>27407.999999999996</v>
      </c>
      <c r="BV99" s="96">
        <v>7</v>
      </c>
      <c r="BW99" s="96">
        <v>38371.199999999997</v>
      </c>
      <c r="BX99" s="96">
        <v>5</v>
      </c>
      <c r="BY99" s="96">
        <v>27407.999999999996</v>
      </c>
      <c r="BZ99" s="96">
        <v>9</v>
      </c>
      <c r="CA99" s="96">
        <v>49334.399999999994</v>
      </c>
      <c r="CB99" s="96">
        <v>5</v>
      </c>
      <c r="CC99" s="96">
        <v>27407.999999999996</v>
      </c>
      <c r="CD99" s="96">
        <v>5</v>
      </c>
      <c r="CE99" s="96">
        <v>27407.999999999996</v>
      </c>
      <c r="CF99" s="96">
        <v>14</v>
      </c>
      <c r="CG99" s="96">
        <v>76742.399999999994</v>
      </c>
      <c r="CH99" s="96">
        <v>8</v>
      </c>
      <c r="CI99" s="96">
        <v>43852.799999999996</v>
      </c>
      <c r="CJ99" s="96">
        <v>8</v>
      </c>
      <c r="CK99" s="96">
        <v>43852.799999999996</v>
      </c>
      <c r="CL99" s="96">
        <v>12</v>
      </c>
      <c r="CM99" s="96">
        <v>65779.199999999997</v>
      </c>
      <c r="CN99" s="96">
        <v>3</v>
      </c>
      <c r="CO99" s="96">
        <v>16444.8</v>
      </c>
      <c r="CP99" s="96">
        <v>4</v>
      </c>
      <c r="CQ99" s="96">
        <v>21926.399999999998</v>
      </c>
      <c r="CR99" s="96">
        <v>4</v>
      </c>
      <c r="CS99" s="96">
        <v>21926.399999999998</v>
      </c>
      <c r="CT99" s="96">
        <v>3</v>
      </c>
      <c r="CU99" s="96">
        <v>16444.8</v>
      </c>
    </row>
    <row r="100" spans="2:99">
      <c r="C100" s="95" t="s">
        <v>265</v>
      </c>
      <c r="D100" s="96">
        <v>2</v>
      </c>
      <c r="E100" s="96">
        <v>3244.7999999999997</v>
      </c>
      <c r="F100" s="96">
        <v>4</v>
      </c>
      <c r="G100" s="96">
        <v>6489.5999999999995</v>
      </c>
      <c r="H100" s="96">
        <v>3</v>
      </c>
      <c r="I100" s="96">
        <v>4867.2</v>
      </c>
      <c r="J100" s="96">
        <v>3</v>
      </c>
      <c r="K100" s="96">
        <v>4867.2</v>
      </c>
      <c r="L100" s="96">
        <v>3</v>
      </c>
      <c r="M100" s="96">
        <v>4867.2</v>
      </c>
      <c r="N100" s="96">
        <v>4</v>
      </c>
      <c r="O100" s="96">
        <v>6489.5999999999995</v>
      </c>
      <c r="P100" s="96">
        <v>6</v>
      </c>
      <c r="Q100" s="96">
        <v>9734.4</v>
      </c>
      <c r="R100" s="96">
        <v>6</v>
      </c>
      <c r="S100" s="96">
        <v>9734.4</v>
      </c>
      <c r="T100" s="96">
        <v>7</v>
      </c>
      <c r="U100" s="96">
        <v>11356.8</v>
      </c>
      <c r="V100" s="96">
        <v>6</v>
      </c>
      <c r="W100" s="96">
        <v>9734.4</v>
      </c>
      <c r="X100" s="96">
        <v>8</v>
      </c>
      <c r="Y100" s="96">
        <v>12979.199999999999</v>
      </c>
      <c r="Z100" s="96">
        <v>6</v>
      </c>
      <c r="AA100" s="96">
        <v>9734.4</v>
      </c>
      <c r="AB100" s="96">
        <v>13</v>
      </c>
      <c r="AC100" s="96">
        <v>21091.199999999997</v>
      </c>
      <c r="AD100" s="96">
        <v>7</v>
      </c>
      <c r="AE100" s="96">
        <v>11356.8</v>
      </c>
      <c r="AF100" s="96">
        <v>7</v>
      </c>
      <c r="AG100" s="96">
        <v>11356.8</v>
      </c>
      <c r="AH100" s="96">
        <v>7</v>
      </c>
      <c r="AI100" s="96">
        <v>11356.8</v>
      </c>
      <c r="AJ100" s="96">
        <v>15</v>
      </c>
      <c r="AK100" s="96">
        <v>24335.999999999996</v>
      </c>
      <c r="AL100" s="96">
        <v>13</v>
      </c>
      <c r="AM100" s="96">
        <v>21091.199999999997</v>
      </c>
      <c r="AN100" s="96">
        <v>20</v>
      </c>
      <c r="AO100" s="96">
        <v>32447.999999999996</v>
      </c>
      <c r="AP100" s="96">
        <v>14</v>
      </c>
      <c r="AQ100" s="96">
        <v>22713.599999999999</v>
      </c>
      <c r="AR100" s="96">
        <v>5</v>
      </c>
      <c r="AS100" s="96">
        <v>8111.9999999999991</v>
      </c>
      <c r="AT100" s="96">
        <v>4</v>
      </c>
      <c r="AU100" s="96">
        <v>6489.5999999999995</v>
      </c>
      <c r="AV100" s="96">
        <v>4</v>
      </c>
      <c r="AW100" s="96">
        <v>6489.5999999999995</v>
      </c>
      <c r="AX100" s="96">
        <v>3</v>
      </c>
      <c r="AY100" s="96">
        <v>4867.2</v>
      </c>
      <c r="AZ100" s="96">
        <v>4</v>
      </c>
      <c r="BA100" s="96">
        <v>6489.5999999999995</v>
      </c>
      <c r="BB100" s="96">
        <v>4</v>
      </c>
      <c r="BC100" s="96">
        <v>6489.5999999999995</v>
      </c>
      <c r="BD100" s="96">
        <v>3</v>
      </c>
      <c r="BE100" s="96">
        <v>4867.2</v>
      </c>
      <c r="BF100" s="96">
        <v>4</v>
      </c>
      <c r="BG100" s="96">
        <v>6489.5999999999995</v>
      </c>
      <c r="BH100" s="96">
        <v>4</v>
      </c>
      <c r="BI100" s="96">
        <v>6489.5999999999995</v>
      </c>
      <c r="BJ100" s="96">
        <v>3</v>
      </c>
      <c r="BK100" s="96">
        <v>4867.2</v>
      </c>
      <c r="BL100" s="96">
        <v>4</v>
      </c>
      <c r="BM100" s="96">
        <v>6489.5999999999995</v>
      </c>
      <c r="BN100" s="96">
        <v>5</v>
      </c>
      <c r="BO100" s="96">
        <v>8111.9999999999991</v>
      </c>
      <c r="BP100" s="96">
        <v>6</v>
      </c>
      <c r="BQ100" s="96">
        <v>9734.4</v>
      </c>
      <c r="BR100" s="96">
        <v>6</v>
      </c>
      <c r="BS100" s="96">
        <v>9734.4</v>
      </c>
      <c r="BT100" s="96">
        <v>8</v>
      </c>
      <c r="BU100" s="96">
        <v>12979.199999999999</v>
      </c>
      <c r="BV100" s="96">
        <v>9</v>
      </c>
      <c r="BW100" s="96">
        <v>14601.599999999999</v>
      </c>
      <c r="BX100" s="96">
        <v>7</v>
      </c>
      <c r="BY100" s="96">
        <v>11356.8</v>
      </c>
      <c r="BZ100" s="96">
        <v>13</v>
      </c>
      <c r="CA100" s="96">
        <v>21091.199999999997</v>
      </c>
      <c r="CB100" s="96">
        <v>9</v>
      </c>
      <c r="CC100" s="96">
        <v>14601.599999999999</v>
      </c>
      <c r="CD100" s="96">
        <v>7</v>
      </c>
      <c r="CE100" s="96">
        <v>11356.8</v>
      </c>
      <c r="CF100" s="96">
        <v>18</v>
      </c>
      <c r="CG100" s="96">
        <v>29203.199999999997</v>
      </c>
      <c r="CH100" s="96">
        <v>11</v>
      </c>
      <c r="CI100" s="96">
        <v>17846.399999999998</v>
      </c>
      <c r="CJ100" s="96">
        <v>13</v>
      </c>
      <c r="CK100" s="96">
        <v>21091.199999999997</v>
      </c>
      <c r="CL100" s="96">
        <v>21</v>
      </c>
      <c r="CM100" s="96">
        <v>34070.399999999994</v>
      </c>
      <c r="CN100" s="96">
        <v>4</v>
      </c>
      <c r="CO100" s="96">
        <v>6489.5999999999995</v>
      </c>
      <c r="CP100" s="96">
        <v>4</v>
      </c>
      <c r="CQ100" s="96">
        <v>6489.5999999999995</v>
      </c>
      <c r="CR100" s="96">
        <v>5</v>
      </c>
      <c r="CS100" s="96">
        <v>8111.9999999999991</v>
      </c>
      <c r="CT100" s="96">
        <v>4</v>
      </c>
      <c r="CU100" s="96">
        <v>6489.5999999999995</v>
      </c>
    </row>
    <row r="101" spans="2:99">
      <c r="C101" s="95" t="s">
        <v>266</v>
      </c>
      <c r="D101" s="96">
        <v>2</v>
      </c>
      <c r="E101" s="96">
        <v>2380.7999999999997</v>
      </c>
      <c r="F101" s="96">
        <v>4</v>
      </c>
      <c r="G101" s="96">
        <v>4761.5999999999995</v>
      </c>
      <c r="H101" s="96">
        <v>3</v>
      </c>
      <c r="I101" s="96">
        <v>3571.2</v>
      </c>
      <c r="J101" s="96">
        <v>3</v>
      </c>
      <c r="K101" s="96">
        <v>3571.2</v>
      </c>
      <c r="L101" s="96">
        <v>3</v>
      </c>
      <c r="M101" s="96">
        <v>3571.2</v>
      </c>
      <c r="N101" s="96">
        <v>5</v>
      </c>
      <c r="O101" s="96">
        <v>5951.9999999999991</v>
      </c>
      <c r="P101" s="96">
        <v>6</v>
      </c>
      <c r="Q101" s="96">
        <v>7142.4</v>
      </c>
      <c r="R101" s="96">
        <v>6</v>
      </c>
      <c r="S101" s="96">
        <v>7142.4</v>
      </c>
      <c r="T101" s="96">
        <v>8</v>
      </c>
      <c r="U101" s="96">
        <v>9523.1999999999989</v>
      </c>
      <c r="V101" s="96">
        <v>6</v>
      </c>
      <c r="W101" s="96">
        <v>7142.4</v>
      </c>
      <c r="X101" s="96">
        <v>7</v>
      </c>
      <c r="Y101" s="96">
        <v>8332.7999999999993</v>
      </c>
      <c r="Z101" s="96">
        <v>7</v>
      </c>
      <c r="AA101" s="96">
        <v>8332.7999999999993</v>
      </c>
      <c r="AB101" s="96">
        <v>13</v>
      </c>
      <c r="AC101" s="96">
        <v>15475.199999999999</v>
      </c>
      <c r="AD101" s="96">
        <v>7</v>
      </c>
      <c r="AE101" s="96">
        <v>8332.7999999999993</v>
      </c>
      <c r="AF101" s="96">
        <v>8</v>
      </c>
      <c r="AG101" s="96">
        <v>9523.1999999999989</v>
      </c>
      <c r="AH101" s="96">
        <v>8</v>
      </c>
      <c r="AI101" s="96">
        <v>9523.1999999999989</v>
      </c>
      <c r="AJ101" s="96">
        <v>16</v>
      </c>
      <c r="AK101" s="96">
        <v>19046.399999999998</v>
      </c>
      <c r="AL101" s="96">
        <v>14</v>
      </c>
      <c r="AM101" s="96">
        <v>16665.599999999999</v>
      </c>
      <c r="AN101" s="96">
        <v>19</v>
      </c>
      <c r="AO101" s="96">
        <v>22617.599999999999</v>
      </c>
      <c r="AP101" s="96">
        <v>13</v>
      </c>
      <c r="AQ101" s="96">
        <v>15475.199999999999</v>
      </c>
      <c r="AR101" s="96">
        <v>5</v>
      </c>
      <c r="AS101" s="96">
        <v>5951.9999999999991</v>
      </c>
      <c r="AT101" s="96">
        <v>4</v>
      </c>
      <c r="AU101" s="96">
        <v>4761.5999999999995</v>
      </c>
      <c r="AV101" s="96">
        <v>3</v>
      </c>
      <c r="AW101" s="96">
        <v>3571.2</v>
      </c>
      <c r="AX101" s="96">
        <v>3</v>
      </c>
      <c r="AY101" s="96">
        <v>3571.2</v>
      </c>
      <c r="AZ101" s="96">
        <v>3</v>
      </c>
      <c r="BA101" s="96">
        <v>3571.2</v>
      </c>
      <c r="BB101" s="96">
        <v>4</v>
      </c>
      <c r="BC101" s="96">
        <v>4761.5999999999995</v>
      </c>
      <c r="BD101" s="96">
        <v>3</v>
      </c>
      <c r="BE101" s="96">
        <v>3571.2</v>
      </c>
      <c r="BF101" s="96">
        <v>4</v>
      </c>
      <c r="BG101" s="96">
        <v>4761.5999999999995</v>
      </c>
      <c r="BH101" s="96">
        <v>4</v>
      </c>
      <c r="BI101" s="96">
        <v>4761.5999999999995</v>
      </c>
      <c r="BJ101" s="96">
        <v>3</v>
      </c>
      <c r="BK101" s="96">
        <v>3571.2</v>
      </c>
      <c r="BL101" s="96">
        <v>4</v>
      </c>
      <c r="BM101" s="96">
        <v>4761.5999999999995</v>
      </c>
      <c r="BN101" s="96">
        <v>5</v>
      </c>
      <c r="BO101" s="96">
        <v>5951.9999999999991</v>
      </c>
      <c r="BP101" s="96">
        <v>7</v>
      </c>
      <c r="BQ101" s="96">
        <v>8332.7999999999993</v>
      </c>
      <c r="BR101" s="96">
        <v>6</v>
      </c>
      <c r="BS101" s="96">
        <v>7142.4</v>
      </c>
      <c r="BT101" s="96">
        <v>7</v>
      </c>
      <c r="BU101" s="96">
        <v>8332.7999999999993</v>
      </c>
      <c r="BV101" s="96">
        <v>8</v>
      </c>
      <c r="BW101" s="96">
        <v>9523.1999999999989</v>
      </c>
      <c r="BX101" s="96">
        <v>7</v>
      </c>
      <c r="BY101" s="96">
        <v>8332.7999999999993</v>
      </c>
      <c r="BZ101" s="96">
        <v>14</v>
      </c>
      <c r="CA101" s="96">
        <v>16665.599999999999</v>
      </c>
      <c r="CB101" s="96">
        <v>9</v>
      </c>
      <c r="CC101" s="96">
        <v>10713.599999999999</v>
      </c>
      <c r="CD101" s="96">
        <v>7</v>
      </c>
      <c r="CE101" s="96">
        <v>8332.7999999999993</v>
      </c>
      <c r="CF101" s="96">
        <v>22</v>
      </c>
      <c r="CG101" s="96">
        <v>26188.799999999996</v>
      </c>
      <c r="CH101" s="96">
        <v>13</v>
      </c>
      <c r="CI101" s="96">
        <v>15475.199999999999</v>
      </c>
      <c r="CJ101" s="96">
        <v>13</v>
      </c>
      <c r="CK101" s="96">
        <v>15475.199999999999</v>
      </c>
      <c r="CL101" s="96">
        <v>18</v>
      </c>
      <c r="CM101" s="96">
        <v>21427.199999999997</v>
      </c>
      <c r="CN101" s="96">
        <v>4</v>
      </c>
      <c r="CO101" s="96">
        <v>4761.5999999999995</v>
      </c>
      <c r="CP101" s="96">
        <v>4</v>
      </c>
      <c r="CQ101" s="96">
        <v>4761.5999999999995</v>
      </c>
      <c r="CR101" s="96">
        <v>5</v>
      </c>
      <c r="CS101" s="96">
        <v>5951.9999999999991</v>
      </c>
      <c r="CT101" s="96">
        <v>4</v>
      </c>
      <c r="CU101" s="96">
        <v>4761.5999999999995</v>
      </c>
    </row>
    <row r="102" spans="2:99">
      <c r="C102" s="95" t="s">
        <v>267</v>
      </c>
      <c r="D102" s="96">
        <v>2</v>
      </c>
      <c r="E102" s="96">
        <v>3878.3999999999996</v>
      </c>
      <c r="F102" s="96">
        <v>4</v>
      </c>
      <c r="G102" s="96">
        <v>7756.7999999999993</v>
      </c>
      <c r="H102" s="96">
        <v>3</v>
      </c>
      <c r="I102" s="96">
        <v>5817.5999999999995</v>
      </c>
      <c r="J102" s="96">
        <v>2</v>
      </c>
      <c r="K102" s="96">
        <v>3878.3999999999996</v>
      </c>
      <c r="L102" s="96">
        <v>3</v>
      </c>
      <c r="M102" s="96">
        <v>5817.5999999999995</v>
      </c>
      <c r="N102" s="96">
        <v>4</v>
      </c>
      <c r="O102" s="96">
        <v>7756.7999999999993</v>
      </c>
      <c r="P102" s="96">
        <v>6</v>
      </c>
      <c r="Q102" s="96">
        <v>11635.199999999999</v>
      </c>
      <c r="R102" s="96">
        <v>6</v>
      </c>
      <c r="S102" s="96">
        <v>11635.199999999999</v>
      </c>
      <c r="T102" s="96">
        <v>7</v>
      </c>
      <c r="U102" s="96">
        <v>13574.399999999998</v>
      </c>
      <c r="V102" s="96">
        <v>6</v>
      </c>
      <c r="W102" s="96">
        <v>11635.199999999999</v>
      </c>
      <c r="X102" s="96">
        <v>8</v>
      </c>
      <c r="Y102" s="96">
        <v>15513.599999999999</v>
      </c>
      <c r="Z102" s="96">
        <v>6</v>
      </c>
      <c r="AA102" s="96">
        <v>11635.199999999999</v>
      </c>
      <c r="AB102" s="96">
        <v>11</v>
      </c>
      <c r="AC102" s="96">
        <v>21331.199999999997</v>
      </c>
      <c r="AD102" s="96">
        <v>7</v>
      </c>
      <c r="AE102" s="96">
        <v>13574.399999999998</v>
      </c>
      <c r="AF102" s="96">
        <v>8</v>
      </c>
      <c r="AG102" s="96">
        <v>15513.599999999999</v>
      </c>
      <c r="AH102" s="96">
        <v>6</v>
      </c>
      <c r="AI102" s="96">
        <v>11635.199999999999</v>
      </c>
      <c r="AJ102" s="96">
        <v>15</v>
      </c>
      <c r="AK102" s="96">
        <v>29087.999999999996</v>
      </c>
      <c r="AL102" s="96">
        <v>13</v>
      </c>
      <c r="AM102" s="96">
        <v>25209.599999999999</v>
      </c>
      <c r="AN102" s="96">
        <v>19</v>
      </c>
      <c r="AO102" s="96">
        <v>36844.799999999996</v>
      </c>
      <c r="AP102" s="96">
        <v>14</v>
      </c>
      <c r="AQ102" s="96">
        <v>27148.799999999996</v>
      </c>
      <c r="AR102" s="96">
        <v>5</v>
      </c>
      <c r="AS102" s="96">
        <v>9696</v>
      </c>
      <c r="AT102" s="96">
        <v>3</v>
      </c>
      <c r="AU102" s="96">
        <v>5817.5999999999995</v>
      </c>
      <c r="AV102" s="96">
        <v>3</v>
      </c>
      <c r="AW102" s="96">
        <v>5817.5999999999995</v>
      </c>
      <c r="AX102" s="96">
        <v>3</v>
      </c>
      <c r="AY102" s="96">
        <v>5817.5999999999995</v>
      </c>
      <c r="AZ102" s="96">
        <v>3</v>
      </c>
      <c r="BA102" s="96">
        <v>5817.5999999999995</v>
      </c>
      <c r="BB102" s="96">
        <v>4</v>
      </c>
      <c r="BC102" s="96">
        <v>7756.7999999999993</v>
      </c>
      <c r="BD102" s="96">
        <v>3</v>
      </c>
      <c r="BE102" s="96">
        <v>5817.5999999999995</v>
      </c>
      <c r="BF102" s="96">
        <v>4</v>
      </c>
      <c r="BG102" s="96">
        <v>7756.7999999999993</v>
      </c>
      <c r="BH102" s="96">
        <v>4</v>
      </c>
      <c r="BI102" s="96">
        <v>7756.7999999999993</v>
      </c>
      <c r="BJ102" s="96">
        <v>3</v>
      </c>
      <c r="BK102" s="96">
        <v>5817.5999999999995</v>
      </c>
      <c r="BL102" s="96">
        <v>4</v>
      </c>
      <c r="BM102" s="96">
        <v>7756.7999999999993</v>
      </c>
      <c r="BN102" s="96">
        <v>4</v>
      </c>
      <c r="BO102" s="96">
        <v>7756.7999999999993</v>
      </c>
      <c r="BP102" s="96">
        <v>6</v>
      </c>
      <c r="BQ102" s="96">
        <v>11635.199999999999</v>
      </c>
      <c r="BR102" s="96">
        <v>6</v>
      </c>
      <c r="BS102" s="96">
        <v>11635.199999999999</v>
      </c>
      <c r="BT102" s="96">
        <v>7</v>
      </c>
      <c r="BU102" s="96">
        <v>13574.399999999998</v>
      </c>
      <c r="BV102" s="96">
        <v>8</v>
      </c>
      <c r="BW102" s="96">
        <v>15513.599999999999</v>
      </c>
      <c r="BX102" s="96">
        <v>6</v>
      </c>
      <c r="BY102" s="96">
        <v>11635.199999999999</v>
      </c>
      <c r="BZ102" s="96">
        <v>12</v>
      </c>
      <c r="CA102" s="96">
        <v>23270.399999999998</v>
      </c>
      <c r="CB102" s="96">
        <v>8</v>
      </c>
      <c r="CC102" s="96">
        <v>15513.599999999999</v>
      </c>
      <c r="CD102" s="96">
        <v>7</v>
      </c>
      <c r="CE102" s="96">
        <v>13574.399999999998</v>
      </c>
      <c r="CF102" s="96">
        <v>20</v>
      </c>
      <c r="CG102" s="96">
        <v>38784</v>
      </c>
      <c r="CH102" s="96">
        <v>10</v>
      </c>
      <c r="CI102" s="96">
        <v>19392</v>
      </c>
      <c r="CJ102" s="96">
        <v>13</v>
      </c>
      <c r="CK102" s="96">
        <v>25209.599999999999</v>
      </c>
      <c r="CL102" s="96">
        <v>20</v>
      </c>
      <c r="CM102" s="96">
        <v>38784</v>
      </c>
      <c r="CN102" s="96">
        <v>4</v>
      </c>
      <c r="CO102" s="96">
        <v>7756.7999999999993</v>
      </c>
      <c r="CP102" s="96">
        <v>4</v>
      </c>
      <c r="CQ102" s="96">
        <v>7756.7999999999993</v>
      </c>
      <c r="CR102" s="96">
        <v>5</v>
      </c>
      <c r="CS102" s="96">
        <v>9696</v>
      </c>
      <c r="CT102" s="96">
        <v>4</v>
      </c>
      <c r="CU102" s="96">
        <v>7756.7999999999993</v>
      </c>
    </row>
    <row r="103" spans="2:99">
      <c r="C103" s="95" t="s">
        <v>268</v>
      </c>
      <c r="D103" s="96">
        <v>2</v>
      </c>
      <c r="E103" s="96">
        <v>4056</v>
      </c>
      <c r="F103" s="96">
        <v>4</v>
      </c>
      <c r="G103" s="96">
        <v>8112</v>
      </c>
      <c r="H103" s="96">
        <v>3</v>
      </c>
      <c r="I103" s="96">
        <v>6084</v>
      </c>
      <c r="J103" s="96">
        <v>2</v>
      </c>
      <c r="K103" s="96">
        <v>4056</v>
      </c>
      <c r="L103" s="96">
        <v>3</v>
      </c>
      <c r="M103" s="96">
        <v>6084</v>
      </c>
      <c r="N103" s="96">
        <v>4</v>
      </c>
      <c r="O103" s="96">
        <v>8112</v>
      </c>
      <c r="P103" s="96">
        <v>6</v>
      </c>
      <c r="Q103" s="96">
        <v>12168</v>
      </c>
      <c r="R103" s="96">
        <v>5</v>
      </c>
      <c r="S103" s="96">
        <v>10140</v>
      </c>
      <c r="T103" s="96">
        <v>8</v>
      </c>
      <c r="U103" s="96">
        <v>16224</v>
      </c>
      <c r="V103" s="96">
        <v>5</v>
      </c>
      <c r="W103" s="96">
        <v>10140</v>
      </c>
      <c r="X103" s="96">
        <v>8</v>
      </c>
      <c r="Y103" s="96">
        <v>16224</v>
      </c>
      <c r="Z103" s="96">
        <v>6</v>
      </c>
      <c r="AA103" s="96">
        <v>12168</v>
      </c>
      <c r="AB103" s="96">
        <v>13</v>
      </c>
      <c r="AC103" s="96">
        <v>26364</v>
      </c>
      <c r="AD103" s="96">
        <v>7</v>
      </c>
      <c r="AE103" s="96">
        <v>14196</v>
      </c>
      <c r="AF103" s="96">
        <v>8</v>
      </c>
      <c r="AG103" s="96">
        <v>16224</v>
      </c>
      <c r="AH103" s="96">
        <v>7</v>
      </c>
      <c r="AI103" s="96">
        <v>14196</v>
      </c>
      <c r="AJ103" s="96">
        <v>16</v>
      </c>
      <c r="AK103" s="96">
        <v>32448</v>
      </c>
      <c r="AL103" s="96">
        <v>12</v>
      </c>
      <c r="AM103" s="96">
        <v>24336</v>
      </c>
      <c r="AN103" s="96">
        <v>20</v>
      </c>
      <c r="AO103" s="96">
        <v>40560</v>
      </c>
      <c r="AP103" s="96">
        <v>13</v>
      </c>
      <c r="AQ103" s="96">
        <v>26364</v>
      </c>
      <c r="AR103" s="96">
        <v>4</v>
      </c>
      <c r="AS103" s="96">
        <v>8112</v>
      </c>
      <c r="AT103" s="96">
        <v>3</v>
      </c>
      <c r="AU103" s="96">
        <v>6084</v>
      </c>
      <c r="AV103" s="96">
        <v>3</v>
      </c>
      <c r="AW103" s="96">
        <v>6084</v>
      </c>
      <c r="AX103" s="96">
        <v>3</v>
      </c>
      <c r="AY103" s="96">
        <v>6084</v>
      </c>
      <c r="AZ103" s="96">
        <v>4</v>
      </c>
      <c r="BA103" s="96">
        <v>8112</v>
      </c>
      <c r="BB103" s="96">
        <v>4</v>
      </c>
      <c r="BC103" s="96">
        <v>8112</v>
      </c>
      <c r="BD103" s="96">
        <v>3</v>
      </c>
      <c r="BE103" s="96">
        <v>6084</v>
      </c>
      <c r="BF103" s="96">
        <v>4</v>
      </c>
      <c r="BG103" s="96">
        <v>8112</v>
      </c>
      <c r="BH103" s="96">
        <v>4</v>
      </c>
      <c r="BI103" s="96">
        <v>8112</v>
      </c>
      <c r="BJ103" s="96">
        <v>3</v>
      </c>
      <c r="BK103" s="96">
        <v>6084</v>
      </c>
      <c r="BL103" s="96">
        <v>4</v>
      </c>
      <c r="BM103" s="96">
        <v>8112</v>
      </c>
      <c r="BN103" s="96">
        <v>4</v>
      </c>
      <c r="BO103" s="96">
        <v>8112</v>
      </c>
      <c r="BP103" s="96">
        <v>7</v>
      </c>
      <c r="BQ103" s="96">
        <v>14196</v>
      </c>
      <c r="BR103" s="96">
        <v>6</v>
      </c>
      <c r="BS103" s="96">
        <v>12168</v>
      </c>
      <c r="BT103" s="96">
        <v>7</v>
      </c>
      <c r="BU103" s="96">
        <v>14196</v>
      </c>
      <c r="BV103" s="96">
        <v>8</v>
      </c>
      <c r="BW103" s="96">
        <v>16224</v>
      </c>
      <c r="BX103" s="96">
        <v>6</v>
      </c>
      <c r="BY103" s="96">
        <v>12168</v>
      </c>
      <c r="BZ103" s="96">
        <v>12</v>
      </c>
      <c r="CA103" s="96">
        <v>24336</v>
      </c>
      <c r="CB103" s="96">
        <v>7</v>
      </c>
      <c r="CC103" s="96">
        <v>14196</v>
      </c>
      <c r="CD103" s="96">
        <v>6</v>
      </c>
      <c r="CE103" s="96">
        <v>12168</v>
      </c>
      <c r="CF103" s="96">
        <v>19</v>
      </c>
      <c r="CG103" s="96">
        <v>38532</v>
      </c>
      <c r="CH103" s="96">
        <v>10</v>
      </c>
      <c r="CI103" s="96">
        <v>20280</v>
      </c>
      <c r="CJ103" s="96">
        <v>12</v>
      </c>
      <c r="CK103" s="96">
        <v>24336</v>
      </c>
      <c r="CL103" s="96">
        <v>18</v>
      </c>
      <c r="CM103" s="96">
        <v>36504</v>
      </c>
      <c r="CN103" s="96">
        <v>4</v>
      </c>
      <c r="CO103" s="96">
        <v>8112</v>
      </c>
      <c r="CP103" s="96">
        <v>4</v>
      </c>
      <c r="CQ103" s="96">
        <v>8112</v>
      </c>
      <c r="CR103" s="96">
        <v>5</v>
      </c>
      <c r="CS103" s="96">
        <v>10140</v>
      </c>
      <c r="CT103" s="96">
        <v>4</v>
      </c>
      <c r="CU103" s="96">
        <v>8112</v>
      </c>
    </row>
    <row r="104" spans="2:99">
      <c r="C104" s="95" t="s">
        <v>269</v>
      </c>
      <c r="D104" s="96">
        <v>2</v>
      </c>
      <c r="E104" s="96">
        <v>4144.8</v>
      </c>
      <c r="F104" s="96">
        <v>4</v>
      </c>
      <c r="G104" s="96">
        <v>8289.6</v>
      </c>
      <c r="H104" s="96">
        <v>3</v>
      </c>
      <c r="I104" s="96">
        <v>6217.2000000000007</v>
      </c>
      <c r="J104" s="96">
        <v>2</v>
      </c>
      <c r="K104" s="96">
        <v>4144.8</v>
      </c>
      <c r="L104" s="96">
        <v>3</v>
      </c>
      <c r="M104" s="96">
        <v>6217.2000000000007</v>
      </c>
      <c r="N104" s="96">
        <v>4</v>
      </c>
      <c r="O104" s="96">
        <v>8289.6</v>
      </c>
      <c r="P104" s="96">
        <v>5</v>
      </c>
      <c r="Q104" s="96">
        <v>10362</v>
      </c>
      <c r="R104" s="96">
        <v>6</v>
      </c>
      <c r="S104" s="96">
        <v>12434.400000000001</v>
      </c>
      <c r="T104" s="96">
        <v>8</v>
      </c>
      <c r="U104" s="96">
        <v>16579.2</v>
      </c>
      <c r="V104" s="96">
        <v>6</v>
      </c>
      <c r="W104" s="96">
        <v>12434.400000000001</v>
      </c>
      <c r="X104" s="96">
        <v>8</v>
      </c>
      <c r="Y104" s="96">
        <v>16579.2</v>
      </c>
      <c r="Z104" s="96">
        <v>5</v>
      </c>
      <c r="AA104" s="96">
        <v>10362</v>
      </c>
      <c r="AB104" s="96">
        <v>11</v>
      </c>
      <c r="AC104" s="96">
        <v>22796.400000000001</v>
      </c>
      <c r="AD104" s="96">
        <v>7</v>
      </c>
      <c r="AE104" s="96">
        <v>14506.800000000001</v>
      </c>
      <c r="AF104" s="96">
        <v>7</v>
      </c>
      <c r="AG104" s="96">
        <v>14506.800000000001</v>
      </c>
      <c r="AH104" s="96">
        <v>7</v>
      </c>
      <c r="AI104" s="96">
        <v>14506.800000000001</v>
      </c>
      <c r="AJ104" s="96">
        <v>16</v>
      </c>
      <c r="AK104" s="96">
        <v>33158.400000000001</v>
      </c>
      <c r="AL104" s="96">
        <v>12</v>
      </c>
      <c r="AM104" s="96">
        <v>24868.800000000003</v>
      </c>
      <c r="AN104" s="96">
        <v>20</v>
      </c>
      <c r="AO104" s="96">
        <v>41448</v>
      </c>
      <c r="AP104" s="96">
        <v>14</v>
      </c>
      <c r="AQ104" s="96">
        <v>29013.600000000002</v>
      </c>
      <c r="AR104" s="96">
        <v>4</v>
      </c>
      <c r="AS104" s="96">
        <v>8289.6</v>
      </c>
      <c r="AT104" s="96">
        <v>4</v>
      </c>
      <c r="AU104" s="96">
        <v>8289.6</v>
      </c>
      <c r="AV104" s="96">
        <v>3</v>
      </c>
      <c r="AW104" s="96">
        <v>6217.2000000000007</v>
      </c>
      <c r="AX104" s="96">
        <v>3</v>
      </c>
      <c r="AY104" s="96">
        <v>6217.2000000000007</v>
      </c>
      <c r="AZ104" s="96">
        <v>4</v>
      </c>
      <c r="BA104" s="96">
        <v>8289.6</v>
      </c>
      <c r="BB104" s="96">
        <v>4</v>
      </c>
      <c r="BC104" s="96">
        <v>8289.6</v>
      </c>
      <c r="BD104" s="96">
        <v>3</v>
      </c>
      <c r="BE104" s="96">
        <v>6217.2000000000007</v>
      </c>
      <c r="BF104" s="96">
        <v>4</v>
      </c>
      <c r="BG104" s="96">
        <v>8289.6</v>
      </c>
      <c r="BH104" s="96">
        <v>4</v>
      </c>
      <c r="BI104" s="96">
        <v>8289.6</v>
      </c>
      <c r="BJ104" s="96">
        <v>3</v>
      </c>
      <c r="BK104" s="96">
        <v>6217.2000000000007</v>
      </c>
      <c r="BL104" s="96">
        <v>5</v>
      </c>
      <c r="BM104" s="96">
        <v>10362</v>
      </c>
      <c r="BN104" s="96">
        <v>5</v>
      </c>
      <c r="BO104" s="96">
        <v>10362</v>
      </c>
      <c r="BP104" s="96">
        <v>6</v>
      </c>
      <c r="BQ104" s="96">
        <v>12434.400000000001</v>
      </c>
      <c r="BR104" s="96">
        <v>6</v>
      </c>
      <c r="BS104" s="96">
        <v>12434.400000000001</v>
      </c>
      <c r="BT104" s="96">
        <v>8</v>
      </c>
      <c r="BU104" s="96">
        <v>16579.2</v>
      </c>
      <c r="BV104" s="96">
        <v>8</v>
      </c>
      <c r="BW104" s="96">
        <v>16579.2</v>
      </c>
      <c r="BX104" s="96">
        <v>6</v>
      </c>
      <c r="BY104" s="96">
        <v>12434.400000000001</v>
      </c>
      <c r="BZ104" s="96">
        <v>11</v>
      </c>
      <c r="CA104" s="96">
        <v>22796.400000000001</v>
      </c>
      <c r="CB104" s="96">
        <v>7</v>
      </c>
      <c r="CC104" s="96">
        <v>14506.800000000001</v>
      </c>
      <c r="CD104" s="96">
        <v>6</v>
      </c>
      <c r="CE104" s="96">
        <v>12434.400000000001</v>
      </c>
      <c r="CF104" s="96">
        <v>18</v>
      </c>
      <c r="CG104" s="96">
        <v>37303.200000000004</v>
      </c>
      <c r="CH104" s="96">
        <v>11</v>
      </c>
      <c r="CI104" s="96">
        <v>22796.400000000001</v>
      </c>
      <c r="CJ104" s="96">
        <v>12</v>
      </c>
      <c r="CK104" s="96">
        <v>24868.800000000003</v>
      </c>
      <c r="CL104" s="96">
        <v>17</v>
      </c>
      <c r="CM104" s="96">
        <v>35230.800000000003</v>
      </c>
      <c r="CN104" s="96">
        <v>4</v>
      </c>
      <c r="CO104" s="96">
        <v>8289.6</v>
      </c>
      <c r="CP104" s="96">
        <v>5</v>
      </c>
      <c r="CQ104" s="96">
        <v>10362</v>
      </c>
      <c r="CR104" s="96">
        <v>5</v>
      </c>
      <c r="CS104" s="96">
        <v>10362</v>
      </c>
      <c r="CT104" s="96">
        <v>4</v>
      </c>
      <c r="CU104" s="96">
        <v>8289.6</v>
      </c>
    </row>
    <row r="105" spans="2:99">
      <c r="C105" s="95" t="s">
        <v>270</v>
      </c>
      <c r="D105" s="96">
        <v>2</v>
      </c>
      <c r="E105" s="96">
        <v>3996</v>
      </c>
      <c r="F105" s="96">
        <v>4</v>
      </c>
      <c r="G105" s="96">
        <v>7992</v>
      </c>
      <c r="H105" s="96">
        <v>3</v>
      </c>
      <c r="I105" s="96">
        <v>5994</v>
      </c>
      <c r="J105" s="96">
        <v>2</v>
      </c>
      <c r="K105" s="96">
        <v>3996</v>
      </c>
      <c r="L105" s="96">
        <v>3</v>
      </c>
      <c r="M105" s="96">
        <v>5994</v>
      </c>
      <c r="N105" s="96">
        <v>4</v>
      </c>
      <c r="O105" s="96">
        <v>7992</v>
      </c>
      <c r="P105" s="96">
        <v>5</v>
      </c>
      <c r="Q105" s="96">
        <v>9990</v>
      </c>
      <c r="R105" s="96">
        <v>6</v>
      </c>
      <c r="S105" s="96">
        <v>11988</v>
      </c>
      <c r="T105" s="96">
        <v>8</v>
      </c>
      <c r="U105" s="96">
        <v>15984</v>
      </c>
      <c r="V105" s="96">
        <v>6</v>
      </c>
      <c r="W105" s="96">
        <v>11988</v>
      </c>
      <c r="X105" s="96">
        <v>8</v>
      </c>
      <c r="Y105" s="96">
        <v>15984</v>
      </c>
      <c r="Z105" s="96">
        <v>6</v>
      </c>
      <c r="AA105" s="96">
        <v>11988</v>
      </c>
      <c r="AB105" s="96">
        <v>12</v>
      </c>
      <c r="AC105" s="96">
        <v>23976</v>
      </c>
      <c r="AD105" s="96">
        <v>7</v>
      </c>
      <c r="AE105" s="96">
        <v>13986</v>
      </c>
      <c r="AF105" s="96">
        <v>7</v>
      </c>
      <c r="AG105" s="96">
        <v>13986</v>
      </c>
      <c r="AH105" s="96">
        <v>7</v>
      </c>
      <c r="AI105" s="96">
        <v>13986</v>
      </c>
      <c r="AJ105" s="96">
        <v>16</v>
      </c>
      <c r="AK105" s="96">
        <v>31968</v>
      </c>
      <c r="AL105" s="96">
        <v>11</v>
      </c>
      <c r="AM105" s="96">
        <v>21978</v>
      </c>
      <c r="AN105" s="96">
        <v>18</v>
      </c>
      <c r="AO105" s="96">
        <v>35964</v>
      </c>
      <c r="AP105" s="96">
        <v>13</v>
      </c>
      <c r="AQ105" s="96">
        <v>25974</v>
      </c>
      <c r="AR105" s="96">
        <v>5</v>
      </c>
      <c r="AS105" s="96">
        <v>9990</v>
      </c>
      <c r="AT105" s="96">
        <v>3</v>
      </c>
      <c r="AU105" s="96">
        <v>5994</v>
      </c>
      <c r="AV105" s="96">
        <v>3</v>
      </c>
      <c r="AW105" s="96">
        <v>5994</v>
      </c>
      <c r="AX105" s="96">
        <v>3</v>
      </c>
      <c r="AY105" s="96">
        <v>5994</v>
      </c>
      <c r="AZ105" s="96">
        <v>3</v>
      </c>
      <c r="BA105" s="96">
        <v>5994</v>
      </c>
      <c r="BB105" s="96">
        <v>4</v>
      </c>
      <c r="BC105" s="96">
        <v>7992</v>
      </c>
      <c r="BD105" s="96">
        <v>2</v>
      </c>
      <c r="BE105" s="96">
        <v>3996</v>
      </c>
      <c r="BF105" s="96">
        <v>4</v>
      </c>
      <c r="BG105" s="96">
        <v>7992</v>
      </c>
      <c r="BH105" s="96">
        <v>4</v>
      </c>
      <c r="BI105" s="96">
        <v>7992</v>
      </c>
      <c r="BJ105" s="96">
        <v>3</v>
      </c>
      <c r="BK105" s="96">
        <v>5994</v>
      </c>
      <c r="BL105" s="96">
        <v>5</v>
      </c>
      <c r="BM105" s="96">
        <v>9990</v>
      </c>
      <c r="BN105" s="96">
        <v>4</v>
      </c>
      <c r="BO105" s="96">
        <v>7992</v>
      </c>
      <c r="BP105" s="96">
        <v>6</v>
      </c>
      <c r="BQ105" s="96">
        <v>11988</v>
      </c>
      <c r="BR105" s="96">
        <v>6</v>
      </c>
      <c r="BS105" s="96">
        <v>11988</v>
      </c>
      <c r="BT105" s="96">
        <v>7</v>
      </c>
      <c r="BU105" s="96">
        <v>13986</v>
      </c>
      <c r="BV105" s="96">
        <v>9</v>
      </c>
      <c r="BW105" s="96">
        <v>17982</v>
      </c>
      <c r="BX105" s="96">
        <v>6</v>
      </c>
      <c r="BY105" s="96">
        <v>11988</v>
      </c>
      <c r="BZ105" s="96">
        <v>13</v>
      </c>
      <c r="CA105" s="96">
        <v>25974</v>
      </c>
      <c r="CB105" s="96">
        <v>8</v>
      </c>
      <c r="CC105" s="96">
        <v>15984</v>
      </c>
      <c r="CD105" s="96">
        <v>6</v>
      </c>
      <c r="CE105" s="96">
        <v>11988</v>
      </c>
      <c r="CF105" s="96">
        <v>18</v>
      </c>
      <c r="CG105" s="96">
        <v>35964</v>
      </c>
      <c r="CH105" s="96">
        <v>11</v>
      </c>
      <c r="CI105" s="96">
        <v>21978</v>
      </c>
      <c r="CJ105" s="96">
        <v>13</v>
      </c>
      <c r="CK105" s="96">
        <v>25974</v>
      </c>
      <c r="CL105" s="96">
        <v>17</v>
      </c>
      <c r="CM105" s="96">
        <v>33966</v>
      </c>
      <c r="CN105" s="96">
        <v>4</v>
      </c>
      <c r="CO105" s="96">
        <v>7992</v>
      </c>
      <c r="CP105" s="96">
        <v>5</v>
      </c>
      <c r="CQ105" s="96">
        <v>9990</v>
      </c>
      <c r="CR105" s="96">
        <v>5</v>
      </c>
      <c r="CS105" s="96">
        <v>9990</v>
      </c>
      <c r="CT105" s="96">
        <v>4</v>
      </c>
      <c r="CU105" s="96">
        <v>7992</v>
      </c>
    </row>
    <row r="107" spans="2:99">
      <c r="B107" s="100" t="s">
        <v>275</v>
      </c>
    </row>
    <row r="108" spans="2:99">
      <c r="C108" s="95" t="s">
        <v>276</v>
      </c>
      <c r="D108" s="95" t="s">
        <v>92</v>
      </c>
      <c r="E108" s="95" t="s">
        <v>93</v>
      </c>
      <c r="F108" s="95" t="s">
        <v>94</v>
      </c>
      <c r="G108" s="95" t="s">
        <v>95</v>
      </c>
      <c r="H108" s="95" t="s">
        <v>96</v>
      </c>
      <c r="I108" s="95" t="s">
        <v>97</v>
      </c>
      <c r="J108" s="95" t="s">
        <v>98</v>
      </c>
      <c r="K108" s="95" t="s">
        <v>99</v>
      </c>
      <c r="L108" s="95" t="s">
        <v>100</v>
      </c>
      <c r="M108" s="95" t="s">
        <v>101</v>
      </c>
      <c r="N108" s="95" t="s">
        <v>102</v>
      </c>
      <c r="O108" s="95" t="s">
        <v>103</v>
      </c>
    </row>
    <row r="109" spans="2:99">
      <c r="C109" s="95" t="s">
        <v>126</v>
      </c>
      <c r="D109" s="96">
        <f>SUM(D$6:D$19)+SUM(F$6:F$19)+SUM(H$6:H$19)+SUM(J$6:J$19)</f>
        <v>130</v>
      </c>
      <c r="E109" s="96">
        <f>SUM(L$6:L$19)+SUM(N$6:N$19)+SUM(P$6:P$19)+SUM(R$6:R$19)</f>
        <v>218</v>
      </c>
      <c r="F109" s="96">
        <f>SUM(T$6:T$19)+SUM(V$6:V$19)+SUM(X$6:X$19)+SUM(Z$6:Z$19)</f>
        <v>298</v>
      </c>
      <c r="G109" s="96">
        <f>SUM(AB$6:AB$19)+SUM(AD$6:AD$19)+SUM(AF$6:AF$19)+SUM(AH$6:AH$19)</f>
        <v>424</v>
      </c>
      <c r="H109" s="96">
        <f>SUM(AJ$6:AJ$19)+SUM(AL$6:AL$19)+SUM(AN$6:AN$19)+SUM(AP$6:AP$19)</f>
        <v>820</v>
      </c>
      <c r="I109" s="96">
        <f>SUM(AR$6:AR$19)+SUM(AT$6:AT$19)+SUM(AV$6:AV$19)+SUM(AX$6:AX$19)</f>
        <v>175</v>
      </c>
      <c r="J109" s="96">
        <f>SUM(AZ$6:AZ$19)+SUM(BB$6:BB$19)+SUM(BD$6:BD$19)+SUM(BF$6:BF$19)</f>
        <v>190</v>
      </c>
      <c r="K109" s="96">
        <f>SUM(BH$6:BH$19)+SUM(BJ$6:BJ$19)+SUM(BL$6:BL$19)+SUM(BN$6:BN$19)</f>
        <v>201</v>
      </c>
      <c r="L109" s="96">
        <f>SUM(BP$6:BP$19)+SUM(BR$6:BR$19)+SUM(BT$6:BT$19)+SUM(BV$6:BV$19)</f>
        <v>371</v>
      </c>
      <c r="M109" s="96">
        <f>SUM(BX$6:BX$19)+SUM(BZ$6:BZ$19)+SUM(CB$6:CB$19)+SUM(CD$6:CD$19)</f>
        <v>654</v>
      </c>
      <c r="N109" s="96">
        <f>SUM(CF$6:CF$19)+SUM(CH$6:CH$19)+SUM(CJ$6:CJ$19)+SUM(CL$6:CL$19)</f>
        <v>839</v>
      </c>
      <c r="O109" s="96">
        <f>SUM(CN$6:CN$19)+SUM(CP$6:CP$19)+SUM(CR$6:CR$19)+SUM(CT$6:CT$19)</f>
        <v>259</v>
      </c>
    </row>
    <row r="110" spans="2:99">
      <c r="C110" s="95" t="s">
        <v>127</v>
      </c>
      <c r="D110" s="96">
        <f>SUM(D$20:D$36)+SUM(F$20:F$36)+SUM(H$20:H$36)+SUM(J$20:J$36)</f>
        <v>373</v>
      </c>
      <c r="E110" s="96">
        <f>SUM(L$20:L$36)+SUM(N$20:N$36)+SUM(P$20:P$36)+SUM(R$20:R$36)</f>
        <v>1430</v>
      </c>
      <c r="F110" s="96">
        <f>SUM(T$20:T$36)+SUM(V$20:V$36)+SUM(X$20:X$36)+SUM(Z$20:Z$36)</f>
        <v>802</v>
      </c>
      <c r="G110" s="96">
        <f>SUM(AB$20:AB$36)+SUM(AD$20:AD$36)+SUM(AF$20:AF$36)+SUM(AH$20:AH$36)</f>
        <v>549</v>
      </c>
      <c r="H110" s="96">
        <f>SUM(AJ$20:AJ$36)+SUM(AL$20:AL$36)+SUM(AN$20:AN$36)+SUM(AP$20:AP$36)</f>
        <v>429</v>
      </c>
      <c r="I110" s="96">
        <f>SUM(AR$20:AR$36)+SUM(AT$20:AT$36)+SUM(AV$20:AV$36)+SUM(AX$20:AX$36)</f>
        <v>360</v>
      </c>
      <c r="J110" s="96">
        <f>SUM(AZ$20:AZ$36)+SUM(BB$20:BB$36)+SUM(BD$20:BD$36)+SUM(BF$20:BF$36)</f>
        <v>396</v>
      </c>
      <c r="K110" s="96">
        <f>SUM(BH$20:BH$36)+SUM(BJ$20:BJ$36)+SUM(BL$20:BL$36)+SUM(BN$20:BN$36)</f>
        <v>1481</v>
      </c>
      <c r="L110" s="96">
        <f>SUM(BP$20:BP$36)+SUM(BR$20:BR$36)+SUM(BT$20:BT$36)+SUM(BV$20:BV$36)</f>
        <v>909</v>
      </c>
      <c r="M110" s="96">
        <f>SUM(BX$20:BX$36)+SUM(BZ$20:BZ$36)+SUM(CB$20:CB$36)+SUM(CD$20:CD$36)</f>
        <v>646</v>
      </c>
      <c r="N110" s="96">
        <f>SUM(CF$20:CF$36)+SUM(CH$20:CH$36)+SUM(CJ$20:CJ$36)+SUM(CL$20:CL$36)</f>
        <v>430</v>
      </c>
      <c r="O110" s="96">
        <f>SUM(CN$20:CN$36)+SUM(CP$20:CP$36)+SUM(CR$20:CR$36)+SUM(CT$20:CT$36)</f>
        <v>308</v>
      </c>
    </row>
    <row r="111" spans="2:99">
      <c r="C111" s="95" t="s">
        <v>128</v>
      </c>
      <c r="D111" s="96">
        <f>SUM(D$37:D$48)+SUM(F$37:F$48)+SUM(H$37:H$48)+SUM(J$37:J$48)</f>
        <v>152</v>
      </c>
      <c r="E111" s="96">
        <f>SUM(L$37:L$48)+SUM(N$37:N$48)+SUM(P$37:P$48)+SUM(R$37:R$48)</f>
        <v>194</v>
      </c>
      <c r="F111" s="96">
        <f>SUM(T$37:T$48)+SUM(V$37:V$48)+SUM(X$37:X$48)+SUM(Z$37:Z$48)</f>
        <v>379</v>
      </c>
      <c r="G111" s="96">
        <f>SUM(AB$37:AB$48)+SUM(AD$37:AD$48)+SUM(AF$37:AF$48)+SUM(AH$37:AH$48)</f>
        <v>540</v>
      </c>
      <c r="H111" s="96">
        <f>SUM(AJ$37:AJ$48)+SUM(AL$37:AL$48)+SUM(AN$37:AN$48)+SUM(AP$37:AP$48)</f>
        <v>921</v>
      </c>
      <c r="I111" s="96">
        <f>SUM(AR$37:AR$48)+SUM(AT$37:AT$48)+SUM(AV$37:AV$48)+SUM(AX$37:AX$48)</f>
        <v>235</v>
      </c>
      <c r="J111" s="96">
        <f>SUM(AZ$37:AZ$48)+SUM(BB$37:BB$48)+SUM(BD$37:BD$48)+SUM(BF$37:BF$48)</f>
        <v>175</v>
      </c>
      <c r="K111" s="96">
        <f>SUM(BH$37:BH$48)+SUM(BJ$37:BJ$48)+SUM(BL$37:BL$48)+SUM(BN$37:BN$48)</f>
        <v>267</v>
      </c>
      <c r="L111" s="96">
        <f>SUM(BP$37:BP$48)+SUM(BR$37:BR$48)+SUM(BT$37:BT$48)+SUM(BV$37:BV$48)</f>
        <v>405</v>
      </c>
      <c r="M111" s="96">
        <f>SUM(BX$37:BX$48)+SUM(BZ$37:BZ$48)+SUM(CB$37:CB$48)+SUM(CD$37:CD$48)</f>
        <v>571</v>
      </c>
      <c r="N111" s="96">
        <f>SUM(CF$37:CF$48)+SUM(CH$37:CH$48)+SUM(CJ$37:CJ$48)+SUM(CL$37:CL$48)</f>
        <v>930</v>
      </c>
      <c r="O111" s="96">
        <f>SUM(CN$37:CN$48)+SUM(CP$37:CP$48)+SUM(CR$37:CR$48)+SUM(CT$37:CT$48)</f>
        <v>218</v>
      </c>
    </row>
    <row r="112" spans="2:99">
      <c r="C112" s="95" t="s">
        <v>129</v>
      </c>
      <c r="D112" s="96">
        <f>SUM(D$49:D$70)+SUM(F$49:F$70)+SUM(H$49:H$70)+SUM(J$49:J$70)</f>
        <v>342</v>
      </c>
      <c r="E112" s="96">
        <f>SUM(L$49:L$70)+SUM(N$49:N$70)+SUM(P$49:P$70)+SUM(R$49:R$70)</f>
        <v>1580</v>
      </c>
      <c r="F112" s="96">
        <f>SUM(T$49:T$70)+SUM(V$49:V$70)+SUM(X$49:X$70)+SUM(Z$49:Z$70)</f>
        <v>859</v>
      </c>
      <c r="G112" s="96">
        <f>SUM(AB$49:AB$70)+SUM(AD$49:AD$70)+SUM(AF$49:AF$70)+SUM(AH$49:AH$70)</f>
        <v>607</v>
      </c>
      <c r="H112" s="96">
        <f>SUM(AJ$49:AJ$70)+SUM(AL$49:AL$70)+SUM(AN$49:AN$70)+SUM(AP$49:AP$70)</f>
        <v>407</v>
      </c>
      <c r="I112" s="96">
        <f>SUM(AR$49:AR$70)+SUM(AT$49:AT$70)+SUM(AV$49:AV$70)+SUM(AX$49:AX$70)</f>
        <v>253</v>
      </c>
      <c r="J112" s="96">
        <f>SUM(AZ$49:AZ$70)+SUM(BB$49:BB$70)+SUM(BD$49:BD$70)+SUM(BF$49:BF$70)</f>
        <v>363</v>
      </c>
      <c r="K112" s="96">
        <f>SUM(BH$49:BH$70)+SUM(BJ$49:BJ$70)+SUM(BL$49:BL$70)+SUM(BN$49:BN$70)</f>
        <v>1402</v>
      </c>
      <c r="L112" s="96">
        <f>SUM(BP$49:BP$70)+SUM(BR$49:BR$70)+SUM(BT$49:BT$70)+SUM(BV$49:BV$70)</f>
        <v>786</v>
      </c>
      <c r="M112" s="96">
        <f>SUM(BX$49:BX$70)+SUM(BZ$49:BZ$70)+SUM(CB$49:CB$70)+SUM(CD$49:CD$70)</f>
        <v>514</v>
      </c>
      <c r="N112" s="96">
        <f>SUM(CF$49:CF$70)+SUM(CH$49:CH$70)+SUM(CJ$49:CJ$70)+SUM(CL$49:CL$70)</f>
        <v>381</v>
      </c>
      <c r="O112" s="96">
        <f>SUM(CN$49:CN$70)+SUM(CP$49:CP$70)+SUM(CR$49:CR$70)+SUM(CT$49:CT$70)</f>
        <v>306</v>
      </c>
    </row>
    <row r="113" spans="2:15">
      <c r="C113" s="95" t="s">
        <v>130</v>
      </c>
      <c r="D113" s="96">
        <f>SUM(D$71:D$86)+SUM(F$71:F$86)+SUM(H$71:H$86)+SUM(J$71:J$86)</f>
        <v>160</v>
      </c>
      <c r="E113" s="96">
        <f>SUM(L$71:L$86)+SUM(N$71:N$86)+SUM(P$71:P$86)+SUM(R$71:R$86)</f>
        <v>203</v>
      </c>
      <c r="F113" s="96">
        <f>SUM(T$71:T$86)+SUM(V$71:V$86)+SUM(X$71:X$86)+SUM(Z$71:Z$86)</f>
        <v>337</v>
      </c>
      <c r="G113" s="96">
        <f>SUM(AB$71:AB$86)+SUM(AD$71:AD$86)+SUM(AF$71:AF$86)+SUM(AH$71:AH$86)</f>
        <v>519</v>
      </c>
      <c r="H113" s="96">
        <f>SUM(AJ$71:AJ$86)+SUM(AL$71:AL$86)+SUM(AN$71:AN$86)+SUM(AP$71:AP$86)</f>
        <v>756</v>
      </c>
      <c r="I113" s="96">
        <f>SUM(AR$71:AR$86)+SUM(AT$71:AT$86)+SUM(AV$71:AV$86)+SUM(AX$71:AX$86)</f>
        <v>205</v>
      </c>
      <c r="J113" s="96">
        <f>SUM(AZ$71:AZ$86)+SUM(BB$71:BB$86)+SUM(BD$71:BD$86)+SUM(BF$71:BF$86)</f>
        <v>167</v>
      </c>
      <c r="K113" s="96">
        <f>SUM(BH$71:BH$86)+SUM(BJ$71:BJ$86)+SUM(BL$71:BL$86)+SUM(BN$71:BN$86)</f>
        <v>207</v>
      </c>
      <c r="L113" s="96">
        <f>SUM(BP$71:BP$86)+SUM(BR$71:BR$86)+SUM(BT$71:BT$86)+SUM(BV$71:BV$86)</f>
        <v>343</v>
      </c>
      <c r="M113" s="96">
        <f>SUM(BX$71:BX$86)+SUM(BZ$71:BZ$86)+SUM(CB$71:CB$86)+SUM(CD$71:CD$86)</f>
        <v>494</v>
      </c>
      <c r="N113" s="96">
        <f>SUM(CF$71:CF$86)+SUM(CH$71:CH$86)+SUM(CJ$71:CJ$86)+SUM(CL$71:CL$86)</f>
        <v>878</v>
      </c>
      <c r="O113" s="96">
        <f>SUM(CN$71:CN$86)+SUM(CP$71:CP$86)+SUM(CR$71:CR$86)+SUM(CT$71:CT$86)</f>
        <v>183</v>
      </c>
    </row>
    <row r="114" spans="2:15">
      <c r="C114" s="95" t="s">
        <v>131</v>
      </c>
      <c r="D114" s="96">
        <f>SUM(D$87:D$94)+SUM(F$87:F$94)+SUM(H$87:H$94)+SUM(J$87:J$94)</f>
        <v>123</v>
      </c>
      <c r="E114" s="96">
        <f>SUM(L$87:L$94)+SUM(N$87:N$94)+SUM(P$87:P$94)+SUM(R$87:R$94)</f>
        <v>396</v>
      </c>
      <c r="F114" s="96">
        <f>SUM(T$87:T$94)+SUM(V$87:V$94)+SUM(X$87:X$94)+SUM(Z$87:Z$94)</f>
        <v>263</v>
      </c>
      <c r="G114" s="96">
        <f>SUM(AB$87:AB$94)+SUM(AD$87:AD$94)+SUM(AF$87:AF$94)+SUM(AH$87:AH$94)</f>
        <v>198</v>
      </c>
      <c r="H114" s="96">
        <f>SUM(AJ$87:AJ$94)+SUM(AL$87:AL$94)+SUM(AN$87:AN$94)+SUM(AP$87:AP$94)</f>
        <v>114</v>
      </c>
      <c r="I114" s="96">
        <f>SUM(AR$87:AR$94)+SUM(AT$87:AT$94)+SUM(AV$87:AV$94)+SUM(AX$87:AX$94)</f>
        <v>124</v>
      </c>
      <c r="J114" s="96">
        <f>SUM(AZ$87:AZ$94)+SUM(BB$87:BB$94)+SUM(BD$87:BD$94)+SUM(BF$87:BF$94)</f>
        <v>131</v>
      </c>
      <c r="K114" s="96">
        <f>SUM(BH$87:BH$94)+SUM(BJ$87:BJ$94)+SUM(BL$87:BL$94)+SUM(BN$87:BN$94)</f>
        <v>428</v>
      </c>
      <c r="L114" s="96">
        <f>SUM(BP$87:BP$94)+SUM(BR$87:BR$94)+SUM(BT$87:BT$94)+SUM(BV$87:BV$94)</f>
        <v>314</v>
      </c>
      <c r="M114" s="96">
        <f>SUM(BX$87:BX$94)+SUM(BZ$87:BZ$94)+SUM(CB$87:CB$94)+SUM(CD$87:CD$94)</f>
        <v>247</v>
      </c>
      <c r="N114" s="96">
        <f>SUM(CF$87:CF$94)+SUM(CH$87:CH$94)+SUM(CJ$87:CJ$94)+SUM(CL$87:CL$94)</f>
        <v>149</v>
      </c>
      <c r="O114" s="96">
        <f>SUM(CN$87:CN$94)+SUM(CP$87:CP$94)+SUM(CR$87:CR$94)+SUM(CT$87:CT$94)</f>
        <v>125</v>
      </c>
    </row>
    <row r="115" spans="2:15">
      <c r="C115" s="95" t="s">
        <v>132</v>
      </c>
      <c r="D115" s="96">
        <f>SUM(D$95:D$105)+SUM(F$95:F$105)+SUM(H$95:H$105)+SUM(J$95:J$105)</f>
        <v>123</v>
      </c>
      <c r="E115" s="96">
        <f>SUM(L$95:L$105)+SUM(N$95:N$105)+SUM(P$95:P$105)+SUM(R$95:R$105)</f>
        <v>204</v>
      </c>
      <c r="F115" s="96">
        <f>SUM(T$95:T$105)+SUM(V$95:V$105)+SUM(X$95:X$105)+SUM(Z$95:Z$105)</f>
        <v>299</v>
      </c>
      <c r="G115" s="96">
        <f>SUM(AB$95:AB$105)+SUM(AD$95:AD$105)+SUM(AF$95:AF$105)+SUM(AH$95:AH$105)</f>
        <v>369</v>
      </c>
      <c r="H115" s="96">
        <f>SUM(AJ$95:AJ$105)+SUM(AL$95:AL$105)+SUM(AN$95:AN$105)+SUM(AP$95:AP$105)</f>
        <v>654</v>
      </c>
      <c r="I115" s="96">
        <f>SUM(AR$95:AR$105)+SUM(AT$95:AT$105)+SUM(AV$95:AV$105)+SUM(AX$95:AX$105)</f>
        <v>158</v>
      </c>
      <c r="J115" s="96">
        <f>SUM(AZ$95:AZ$105)+SUM(BB$95:BB$105)+SUM(BD$95:BD$105)+SUM(BF$95:BF$105)</f>
        <v>157</v>
      </c>
      <c r="K115" s="96">
        <f>SUM(BH$95:BH$105)+SUM(BJ$95:BJ$105)+SUM(BL$95:BL$105)+SUM(BN$95:BN$105)</f>
        <v>173</v>
      </c>
      <c r="L115" s="96">
        <f>SUM(BP$95:BP$105)+SUM(BR$95:BR$105)+SUM(BT$95:BT$105)+SUM(BV$95:BV$105)</f>
        <v>306</v>
      </c>
      <c r="M115" s="96">
        <f>SUM(BX$95:BX$105)+SUM(BZ$95:BZ$105)+SUM(CB$95:CB$105)+SUM(CD$95:CD$105)</f>
        <v>361</v>
      </c>
      <c r="N115" s="96">
        <f>SUM(CF$95:CF$105)+SUM(CH$95:CH$105)+SUM(CJ$95:CJ$105)+SUM(CL$95:CL$105)</f>
        <v>665</v>
      </c>
      <c r="O115" s="96">
        <f>SUM(CN$95:CN$105)+SUM(CP$95:CP$105)+SUM(CR$95:CR$105)+SUM(CT$95:CT$105)</f>
        <v>189</v>
      </c>
    </row>
    <row r="116" spans="2:15">
      <c r="C116" s="95" t="s">
        <v>277</v>
      </c>
      <c r="D116" s="96">
        <f t="shared" ref="D116:O116" si="0">SUM(D$109:D$115)</f>
        <v>1403</v>
      </c>
      <c r="E116" s="96">
        <f t="shared" si="0"/>
        <v>4225</v>
      </c>
      <c r="F116" s="96">
        <f t="shared" si="0"/>
        <v>3237</v>
      </c>
      <c r="G116" s="96">
        <f t="shared" si="0"/>
        <v>3206</v>
      </c>
      <c r="H116" s="96">
        <f t="shared" si="0"/>
        <v>4101</v>
      </c>
      <c r="I116" s="96">
        <f t="shared" si="0"/>
        <v>1510</v>
      </c>
      <c r="J116" s="96">
        <f t="shared" si="0"/>
        <v>1579</v>
      </c>
      <c r="K116" s="96">
        <f t="shared" si="0"/>
        <v>4159</v>
      </c>
      <c r="L116" s="96">
        <f t="shared" si="0"/>
        <v>3434</v>
      </c>
      <c r="M116" s="96">
        <f t="shared" si="0"/>
        <v>3487</v>
      </c>
      <c r="N116" s="96">
        <f t="shared" si="0"/>
        <v>4272</v>
      </c>
      <c r="O116" s="96">
        <f t="shared" si="0"/>
        <v>1588</v>
      </c>
    </row>
    <row r="118" spans="2:15">
      <c r="B118" s="99" t="s">
        <v>278</v>
      </c>
    </row>
    <row r="119" spans="2:15">
      <c r="C119" s="95" t="s">
        <v>276</v>
      </c>
      <c r="D119" s="95" t="s">
        <v>92</v>
      </c>
      <c r="E119" s="95" t="s">
        <v>93</v>
      </c>
      <c r="F119" s="95" t="s">
        <v>94</v>
      </c>
      <c r="G119" s="95" t="s">
        <v>95</v>
      </c>
      <c r="H119" s="95" t="s">
        <v>96</v>
      </c>
      <c r="I119" s="95" t="s">
        <v>97</v>
      </c>
      <c r="J119" s="95" t="s">
        <v>98</v>
      </c>
      <c r="K119" s="95" t="s">
        <v>99</v>
      </c>
      <c r="L119" s="95" t="s">
        <v>100</v>
      </c>
      <c r="M119" s="95" t="s">
        <v>101</v>
      </c>
      <c r="N119" s="95" t="s">
        <v>102</v>
      </c>
      <c r="O119" s="95" t="s">
        <v>103</v>
      </c>
    </row>
    <row r="120" spans="2:15">
      <c r="C120" s="95" t="s">
        <v>126</v>
      </c>
      <c r="D120" s="96">
        <f>D109*pricing!D6*2000</f>
        <v>1040000</v>
      </c>
      <c r="E120" s="96">
        <f>E109*pricing!E6*2000</f>
        <v>1526000</v>
      </c>
      <c r="F120" s="96">
        <f>F109*pricing!F6*2000</f>
        <v>1788000</v>
      </c>
      <c r="G120" s="96">
        <f>G109*pricing!G6*2000</f>
        <v>2120000</v>
      </c>
      <c r="H120" s="96">
        <f>H109*pricing!H6*2000</f>
        <v>3280000</v>
      </c>
      <c r="I120" s="96">
        <f>I109*pricing!I6*2000</f>
        <v>1295000</v>
      </c>
      <c r="J120" s="96">
        <f>J109*pricing!J6*2000</f>
        <v>1520000</v>
      </c>
      <c r="K120" s="96">
        <f>K109*pricing!K6*2000</f>
        <v>1407000</v>
      </c>
      <c r="L120" s="96">
        <f>L109*pricing!L6*2000</f>
        <v>2226000</v>
      </c>
      <c r="M120" s="96">
        <f>M109*pricing!M6*2000</f>
        <v>3270000</v>
      </c>
      <c r="N120" s="96">
        <f>N109*pricing!N6*2000</f>
        <v>3356000</v>
      </c>
      <c r="O120" s="96">
        <f>O109*pricing!O6*2000</f>
        <v>1916600.0000000002</v>
      </c>
    </row>
    <row r="121" spans="2:15">
      <c r="C121" s="95" t="s">
        <v>127</v>
      </c>
      <c r="D121" s="96">
        <f>D110*pricing!D7*2000</f>
        <v>2760200.0000000005</v>
      </c>
      <c r="E121" s="96">
        <f>E110*pricing!E7*2000</f>
        <v>5720000</v>
      </c>
      <c r="F121" s="96">
        <f>F110*pricing!F7*2000</f>
        <v>4010000</v>
      </c>
      <c r="G121" s="96">
        <f>G110*pricing!G7*2000</f>
        <v>3294000</v>
      </c>
      <c r="H121" s="96">
        <f>H110*pricing!H7*2000</f>
        <v>3003000</v>
      </c>
      <c r="I121" s="96">
        <f>I110*pricing!I7*2000</f>
        <v>2880000</v>
      </c>
      <c r="J121" s="96">
        <f>J110*pricing!J7*2000</f>
        <v>2930400</v>
      </c>
      <c r="K121" s="96">
        <f>K110*pricing!K7*2000</f>
        <v>5924000</v>
      </c>
      <c r="L121" s="96">
        <f>L110*pricing!L7*2000</f>
        <v>4545000</v>
      </c>
      <c r="M121" s="96">
        <f>M110*pricing!M7*2000</f>
        <v>3876000</v>
      </c>
      <c r="N121" s="96">
        <f>N110*pricing!N7*2000</f>
        <v>3010000</v>
      </c>
      <c r="O121" s="96">
        <f>O110*pricing!O7*2000</f>
        <v>2464000</v>
      </c>
    </row>
    <row r="122" spans="2:15">
      <c r="C122" s="95" t="s">
        <v>128</v>
      </c>
      <c r="D122" s="96">
        <f>D111*pricing!D8*2000</f>
        <v>1216000</v>
      </c>
      <c r="E122" s="96">
        <f>E111*pricing!E8*2000</f>
        <v>1358000</v>
      </c>
      <c r="F122" s="96">
        <f>F111*pricing!F8*2000</f>
        <v>2274000</v>
      </c>
      <c r="G122" s="96">
        <f>G111*pricing!G8*2000</f>
        <v>2700000</v>
      </c>
      <c r="H122" s="96">
        <f>H111*pricing!H8*2000</f>
        <v>3684000</v>
      </c>
      <c r="I122" s="96">
        <f>I111*pricing!I8*2000</f>
        <v>1739000</v>
      </c>
      <c r="J122" s="96">
        <f>J111*pricing!J8*2000</f>
        <v>1400000</v>
      </c>
      <c r="K122" s="96">
        <f>K111*pricing!K8*2000</f>
        <v>1869000</v>
      </c>
      <c r="L122" s="96">
        <f>L111*pricing!L8*2000</f>
        <v>2430000</v>
      </c>
      <c r="M122" s="96">
        <f>M111*pricing!M8*2000</f>
        <v>2855000</v>
      </c>
      <c r="N122" s="96">
        <f>N111*pricing!N8*2000</f>
        <v>3720000</v>
      </c>
      <c r="O122" s="96">
        <f>O111*pricing!O8*2000</f>
        <v>1613200</v>
      </c>
    </row>
    <row r="123" spans="2:15">
      <c r="C123" s="95" t="s">
        <v>129</v>
      </c>
      <c r="D123" s="96">
        <f>D112*pricing!D9*2000</f>
        <v>2530800</v>
      </c>
      <c r="E123" s="96">
        <f>E112*pricing!E9*2000</f>
        <v>6320000</v>
      </c>
      <c r="F123" s="96">
        <f>F112*pricing!F9*2000</f>
        <v>4295000</v>
      </c>
      <c r="G123" s="96">
        <f>G112*pricing!G9*2000</f>
        <v>3642000</v>
      </c>
      <c r="H123" s="96">
        <f>H112*pricing!H9*2000</f>
        <v>2849000</v>
      </c>
      <c r="I123" s="96">
        <f>I112*pricing!I9*2000</f>
        <v>2024000</v>
      </c>
      <c r="J123" s="96">
        <f>J112*pricing!J9*2000</f>
        <v>2686200.0000000005</v>
      </c>
      <c r="K123" s="96">
        <f>K112*pricing!K9*2000</f>
        <v>5608000</v>
      </c>
      <c r="L123" s="96">
        <f>L112*pricing!L9*2000</f>
        <v>3930000</v>
      </c>
      <c r="M123" s="96">
        <f>M112*pricing!M9*2000</f>
        <v>3084000</v>
      </c>
      <c r="N123" s="96">
        <f>N112*pricing!N9*2000</f>
        <v>2667000</v>
      </c>
      <c r="O123" s="96">
        <f>O112*pricing!O9*2000</f>
        <v>2448000</v>
      </c>
    </row>
    <row r="124" spans="2:15">
      <c r="C124" s="95" t="s">
        <v>130</v>
      </c>
      <c r="D124" s="96">
        <f>D113*pricing!D10*2000</f>
        <v>1280000</v>
      </c>
      <c r="E124" s="96">
        <f>E113*pricing!E10*2000</f>
        <v>1421000</v>
      </c>
      <c r="F124" s="96">
        <f>F113*pricing!F10*2000</f>
        <v>2022000</v>
      </c>
      <c r="G124" s="96">
        <f>G113*pricing!G10*2000</f>
        <v>2595000</v>
      </c>
      <c r="H124" s="96">
        <f>H113*pricing!H10*2000</f>
        <v>3024000</v>
      </c>
      <c r="I124" s="96">
        <f>I113*pricing!I10*2000</f>
        <v>1517000</v>
      </c>
      <c r="J124" s="96">
        <f>J113*pricing!J10*2000</f>
        <v>1336000</v>
      </c>
      <c r="K124" s="96">
        <f>K113*pricing!K10*2000</f>
        <v>1449000</v>
      </c>
      <c r="L124" s="96">
        <f>L113*pricing!L10*2000</f>
        <v>2058000</v>
      </c>
      <c r="M124" s="96">
        <f>M113*pricing!M10*2000</f>
        <v>2470000</v>
      </c>
      <c r="N124" s="96">
        <f>N113*pricing!N10*2000</f>
        <v>3512000</v>
      </c>
      <c r="O124" s="96">
        <f>O113*pricing!O10*2000</f>
        <v>1354200</v>
      </c>
    </row>
    <row r="125" spans="2:15">
      <c r="C125" s="95" t="s">
        <v>131</v>
      </c>
      <c r="D125" s="96">
        <f>D114*pricing!D11*2000</f>
        <v>910200</v>
      </c>
      <c r="E125" s="96">
        <f>E114*pricing!E11*2000</f>
        <v>1584000</v>
      </c>
      <c r="F125" s="96">
        <f>F114*pricing!F11*2000</f>
        <v>1315000</v>
      </c>
      <c r="G125" s="96">
        <f>G114*pricing!G11*2000</f>
        <v>1188000</v>
      </c>
      <c r="H125" s="96">
        <f>H114*pricing!H11*2000</f>
        <v>798000</v>
      </c>
      <c r="I125" s="96">
        <f>I114*pricing!I11*2000</f>
        <v>992000</v>
      </c>
      <c r="J125" s="96">
        <f>J114*pricing!J11*2000</f>
        <v>969400.00000000012</v>
      </c>
      <c r="K125" s="96">
        <f>K114*pricing!K11*2000</f>
        <v>1712000</v>
      </c>
      <c r="L125" s="96">
        <f>L114*pricing!L11*2000</f>
        <v>1570000</v>
      </c>
      <c r="M125" s="96">
        <f>M114*pricing!M11*2000</f>
        <v>1482000</v>
      </c>
      <c r="N125" s="96">
        <f>N114*pricing!N11*2000</f>
        <v>1043000</v>
      </c>
      <c r="O125" s="96">
        <f>O114*pricing!O11*2000</f>
        <v>1000000</v>
      </c>
    </row>
    <row r="126" spans="2:15">
      <c r="C126" s="95" t="s">
        <v>132</v>
      </c>
      <c r="D126" s="96">
        <f>D115*pricing!D12*2000</f>
        <v>984000</v>
      </c>
      <c r="E126" s="96">
        <f>E115*pricing!E12*2000</f>
        <v>1428000</v>
      </c>
      <c r="F126" s="96">
        <f>F115*pricing!F12*2000</f>
        <v>1794000</v>
      </c>
      <c r="G126" s="96">
        <f>G115*pricing!G12*2000</f>
        <v>1845000</v>
      </c>
      <c r="H126" s="96">
        <f>H115*pricing!H12*2000</f>
        <v>2616000</v>
      </c>
      <c r="I126" s="96">
        <f>I115*pricing!I12*2000</f>
        <v>1169200</v>
      </c>
      <c r="J126" s="96">
        <f>J115*pricing!J12*2000</f>
        <v>1256000</v>
      </c>
      <c r="K126" s="96">
        <f>K115*pricing!K12*2000</f>
        <v>1211000</v>
      </c>
      <c r="L126" s="96">
        <f>L115*pricing!L12*2000</f>
        <v>1836000</v>
      </c>
      <c r="M126" s="96">
        <f>M115*pricing!M12*2000</f>
        <v>1805000</v>
      </c>
      <c r="N126" s="96">
        <f>N115*pricing!N12*2000</f>
        <v>2660000</v>
      </c>
      <c r="O126" s="96">
        <f>O115*pricing!O12*2000</f>
        <v>1398600.0000000002</v>
      </c>
    </row>
    <row r="127" spans="2:15">
      <c r="C127" s="95" t="s">
        <v>277</v>
      </c>
      <c r="D127" s="96">
        <f t="shared" ref="D127:O127" si="1">SUM(D$120:D$126)</f>
        <v>10721200</v>
      </c>
      <c r="E127" s="96">
        <f t="shared" si="1"/>
        <v>19357000</v>
      </c>
      <c r="F127" s="96">
        <f t="shared" si="1"/>
        <v>17498000</v>
      </c>
      <c r="G127" s="96">
        <f t="shared" si="1"/>
        <v>17384000</v>
      </c>
      <c r="H127" s="96">
        <f t="shared" si="1"/>
        <v>19254000</v>
      </c>
      <c r="I127" s="96">
        <f t="shared" si="1"/>
        <v>11616200</v>
      </c>
      <c r="J127" s="96">
        <f t="shared" si="1"/>
        <v>12098000</v>
      </c>
      <c r="K127" s="96">
        <f t="shared" si="1"/>
        <v>19180000</v>
      </c>
      <c r="L127" s="96">
        <f t="shared" si="1"/>
        <v>18595000</v>
      </c>
      <c r="M127" s="96">
        <f t="shared" si="1"/>
        <v>18842000</v>
      </c>
      <c r="N127" s="96">
        <f t="shared" si="1"/>
        <v>19968000</v>
      </c>
      <c r="O127" s="96">
        <f t="shared" si="1"/>
        <v>12194600</v>
      </c>
    </row>
    <row r="129" spans="2:15">
      <c r="B129" s="99" t="s">
        <v>279</v>
      </c>
    </row>
    <row r="130" spans="2:15">
      <c r="C130" s="101" t="s">
        <v>276</v>
      </c>
      <c r="D130" s="101" t="s">
        <v>92</v>
      </c>
      <c r="E130" s="101" t="s">
        <v>93</v>
      </c>
      <c r="F130" s="101" t="s">
        <v>94</v>
      </c>
      <c r="G130" s="101" t="s">
        <v>95</v>
      </c>
      <c r="H130" s="101" t="s">
        <v>96</v>
      </c>
      <c r="I130" s="101" t="s">
        <v>97</v>
      </c>
      <c r="J130" s="101" t="s">
        <v>98</v>
      </c>
      <c r="K130" s="101" t="s">
        <v>99</v>
      </c>
      <c r="L130" s="101" t="s">
        <v>100</v>
      </c>
      <c r="M130" s="101" t="s">
        <v>101</v>
      </c>
      <c r="N130" s="101" t="s">
        <v>102</v>
      </c>
      <c r="O130" s="101" t="s">
        <v>103</v>
      </c>
    </row>
    <row r="131" spans="2:15">
      <c r="C131" s="101" t="s">
        <v>126</v>
      </c>
      <c r="D131" s="102">
        <f>SUM(E$6:E$19)+SUM(G$6:G$19)+SUM(I$6:I$19)+SUM(K$6:K$19)</f>
        <v>65204.399999999994</v>
      </c>
      <c r="E131" s="102">
        <f>SUM(M$6:M$19)+SUM(O$6:O$19)+SUM(Q$6:Q$19)+SUM(S$6:S$19)</f>
        <v>109578.00000000001</v>
      </c>
      <c r="F131" s="102">
        <f>SUM(U$6:U$19)+SUM(W$6:W$19)+SUM(Y$6:Y$19)+SUM(AA$6:AA$19)</f>
        <v>150093.6</v>
      </c>
      <c r="G131" s="102">
        <f>SUM(AC$6:AC$19)+SUM(AE$6:AE$19)+SUM(AG$6:AG$19)+SUM(AI$6:AI$19)</f>
        <v>214088.39999999997</v>
      </c>
      <c r="H131" s="102">
        <f>SUM(AK$6:AK$19)+SUM(AM$6:AM$19)+SUM(AO$6:AO$19)+SUM(AQ$6:AQ$19)</f>
        <v>413383.19999999995</v>
      </c>
      <c r="I131" s="102">
        <f>SUM(AS$6:AS$19)+SUM(AU$6:AU$19)+SUM(AW$6:AW$19)+SUM(AY$6:AY$19)</f>
        <v>87970.799999999988</v>
      </c>
      <c r="J131" s="102">
        <f>SUM(BA$6:BA$19)+SUM(BC$6:BC$19)+SUM(BE$6:BE$19)+SUM(BG$6:BG$19)</f>
        <v>96058.799999999988</v>
      </c>
      <c r="K131" s="102">
        <f>SUM(BI$6:BI$19)+SUM(BK$6:BK$19)+SUM(BM$6:BM$19)+SUM(BO$6:BO$19)</f>
        <v>102151.20000000001</v>
      </c>
      <c r="L131" s="102">
        <f>SUM(BQ$6:BQ$19)+SUM(BS$6:BS$19)+SUM(BU$6:BU$19)+SUM(BW$6:BW$19)</f>
        <v>186486</v>
      </c>
      <c r="M131" s="102">
        <f>SUM(BY$6:BY$19)+SUM(CA$6:CA$19)+SUM(CC$6:CC$19)+SUM(CE$6:CE$19)</f>
        <v>329742</v>
      </c>
      <c r="N131" s="102">
        <f>SUM(CG$6:CG$19)+SUM(CI$6:CI$19)+SUM(CK$6:CK$19)+SUM(CM$6:CM$19)</f>
        <v>422793.6</v>
      </c>
      <c r="O131" s="102">
        <f>SUM(CO$6:CO$19)+SUM(CQ$6:CQ$19)+SUM(CS$6:CS$19)+SUM(CU$6:CU$19)</f>
        <v>130338</v>
      </c>
    </row>
    <row r="132" spans="2:15">
      <c r="C132" s="101" t="s">
        <v>127</v>
      </c>
      <c r="D132" s="102">
        <f>SUM(E$20:E$36)+SUM(G$20:G$36)+SUM(I$20:I$36)+SUM(K$20:K$36)</f>
        <v>158662.80000000002</v>
      </c>
      <c r="E132" s="102">
        <f>SUM(M$20:M$36)+SUM(O$20:O$36)+SUM(Q$20:Q$36)+SUM(S$20:S$36)</f>
        <v>611638.79999999993</v>
      </c>
      <c r="F132" s="102">
        <f>SUM(U$20:U$36)+SUM(W$20:W$36)+SUM(Y$20:Y$36)+SUM(AA$20:AA$36)</f>
        <v>341299.19999999995</v>
      </c>
      <c r="G132" s="102">
        <f>SUM(AC$20:AC$36)+SUM(AE$20:AE$36)+SUM(AG$20:AG$36)+SUM(AI$20:AI$36)</f>
        <v>235310.40000000002</v>
      </c>
      <c r="H132" s="102">
        <f>SUM(AK$20:AK$36)+SUM(AM$20:AM$36)+SUM(AO$20:AO$36)+SUM(AQ$20:AQ$36)</f>
        <v>184156.80000000002</v>
      </c>
      <c r="I132" s="102">
        <f>SUM(AS$20:AS$36)+SUM(AU$20:AU$36)+SUM(AW$20:AW$36)+SUM(AY$20:AY$36)</f>
        <v>154216.79999999999</v>
      </c>
      <c r="J132" s="102">
        <f>SUM(BA$20:BA$36)+SUM(BC$20:BC$36)+SUM(BE$20:BE$36)+SUM(BG$20:BG$36)</f>
        <v>170774.39999999999</v>
      </c>
      <c r="K132" s="102">
        <f>SUM(BI$20:BI$36)+SUM(BK$20:BK$36)+SUM(BM$20:BM$36)+SUM(BO$20:BO$36)</f>
        <v>630128.4</v>
      </c>
      <c r="L132" s="102">
        <f>SUM(BQ$20:BQ$36)+SUM(BS$20:BS$36)+SUM(BU$20:BU$36)+SUM(BW$20:BW$36)</f>
        <v>388934.40000000002</v>
      </c>
      <c r="M132" s="102">
        <f>SUM(BY$20:BY$36)+SUM(CA$20:CA$36)+SUM(CC$20:CC$36)+SUM(CE$20:CE$36)</f>
        <v>275929.19999999995</v>
      </c>
      <c r="N132" s="102">
        <f>SUM(CG$20:CG$36)+SUM(CI$20:CI$36)+SUM(CK$20:CK$36)+SUM(CM$20:CM$36)</f>
        <v>183586.8</v>
      </c>
      <c r="O132" s="102">
        <f>SUM(CO$20:CO$36)+SUM(CQ$20:CQ$36)+SUM(CS$20:CS$36)+SUM(CU$20:CU$36)</f>
        <v>131386.79999999999</v>
      </c>
    </row>
    <row r="133" spans="2:15">
      <c r="C133" s="101" t="s">
        <v>128</v>
      </c>
      <c r="D133" s="102">
        <f>SUM(E$37:E$48)+SUM(G$37:G$48)+SUM(I$37:I$48)+SUM(K$37:K$48)</f>
        <v>159099.6</v>
      </c>
      <c r="E133" s="102">
        <f>SUM(M$37:M$48)+SUM(O$37:O$48)+SUM(Q$37:Q$48)+SUM(S$37:S$48)</f>
        <v>203336.4</v>
      </c>
      <c r="F133" s="102">
        <f>SUM(U$37:U$48)+SUM(W$37:W$48)+SUM(Y$37:Y$48)+SUM(AA$37:AA$48)</f>
        <v>396423.6</v>
      </c>
      <c r="G133" s="102">
        <f>SUM(AC$37:AC$48)+SUM(AE$37:AE$48)+SUM(AG$37:AG$48)+SUM(AI$37:AI$48)</f>
        <v>567782.40000000002</v>
      </c>
      <c r="H133" s="102">
        <f>SUM(AK$37:AK$48)+SUM(AM$37:AM$48)+SUM(AO$37:AO$48)+SUM(AQ$37:AQ$48)</f>
        <v>965426.39999999991</v>
      </c>
      <c r="I133" s="102">
        <f>SUM(AS$37:AS$48)+SUM(AU$37:AU$48)+SUM(AW$37:AW$48)+SUM(AY$37:AY$48)</f>
        <v>245703.60000000003</v>
      </c>
      <c r="J133" s="102">
        <f>SUM(BA$37:BA$48)+SUM(BC$37:BC$48)+SUM(BE$37:BE$48)+SUM(BG$37:BG$48)</f>
        <v>184078.8</v>
      </c>
      <c r="K133" s="102">
        <f>SUM(BI$37:BI$48)+SUM(BK$37:BK$48)+SUM(BM$37:BM$48)+SUM(BO$37:BO$48)</f>
        <v>280260</v>
      </c>
      <c r="L133" s="102">
        <f>SUM(BQ$37:BQ$48)+SUM(BS$37:BS$48)+SUM(BU$37:BU$48)+SUM(BW$37:BW$48)</f>
        <v>424505.99999999994</v>
      </c>
      <c r="M133" s="102">
        <f>SUM(BY$37:BY$48)+SUM(CA$37:CA$48)+SUM(CC$37:CC$48)+SUM(CE$37:CE$48)</f>
        <v>600262.80000000005</v>
      </c>
      <c r="N133" s="102">
        <f>SUM(CG$37:CG$48)+SUM(CI$37:CI$48)+SUM(CK$37:CK$48)+SUM(CM$37:CM$48)</f>
        <v>969729.6</v>
      </c>
      <c r="O133" s="102">
        <f>SUM(CO$37:CO$48)+SUM(CQ$37:CQ$48)+SUM(CS$37:CS$48)+SUM(CU$37:CU$48)</f>
        <v>229078.8</v>
      </c>
    </row>
    <row r="134" spans="2:15">
      <c r="C134" s="101" t="s">
        <v>129</v>
      </c>
      <c r="D134" s="102">
        <f>SUM(E$49:E$70)+SUM(G$49:G$70)+SUM(I$49:I$70)+SUM(K$49:K$70)</f>
        <v>291321.60000000009</v>
      </c>
      <c r="E134" s="102">
        <f>SUM(M$49:M$70)+SUM(O$49:O$70)+SUM(Q$49:Q$70)+SUM(S$49:S$70)</f>
        <v>1329898.8</v>
      </c>
      <c r="F134" s="102">
        <f>SUM(U$49:U$70)+SUM(W$49:W$70)+SUM(Y$49:Y$70)+SUM(AA$49:AA$70)</f>
        <v>726536.39999999991</v>
      </c>
      <c r="G134" s="102">
        <f>SUM(AC$49:AC$70)+SUM(AE$49:AE$70)+SUM(AG$49:AG$70)+SUM(AI$49:AI$70)</f>
        <v>513028.79999999993</v>
      </c>
      <c r="H134" s="102">
        <f>SUM(AK$49:AK$70)+SUM(AM$49:AM$70)+SUM(AO$49:AO$70)+SUM(AQ$49:AQ$70)</f>
        <v>347608.80000000005</v>
      </c>
      <c r="I134" s="102">
        <f>SUM(AS$49:AS$70)+SUM(AU$49:AU$70)+SUM(AW$49:AW$70)+SUM(AY$49:AY$70)</f>
        <v>213872.40000000002</v>
      </c>
      <c r="J134" s="102">
        <f>SUM(BA$49:BA$70)+SUM(BC$49:BC$70)+SUM(BE$49:BE$70)+SUM(BG$49:BG$70)</f>
        <v>308961.60000000003</v>
      </c>
      <c r="K134" s="102">
        <f>SUM(BI$49:BI$70)+SUM(BK$49:BK$70)+SUM(BM$49:BM$70)+SUM(BO$49:BO$70)</f>
        <v>1179438.0000000002</v>
      </c>
      <c r="L134" s="102">
        <f>SUM(BQ$49:BQ$70)+SUM(BS$49:BS$70)+SUM(BU$49:BU$70)+SUM(BW$49:BW$70)</f>
        <v>664413.6</v>
      </c>
      <c r="M134" s="102">
        <f>SUM(BY$49:BY$70)+SUM(CA$49:CA$70)+SUM(CC$49:CC$70)+SUM(CE$49:CE$70)</f>
        <v>437680.79999999993</v>
      </c>
      <c r="N134" s="102">
        <f>SUM(CG$49:CG$70)+SUM(CI$49:CI$70)+SUM(CK$49:CK$70)+SUM(CM$49:CM$70)</f>
        <v>325270.8</v>
      </c>
      <c r="O134" s="102">
        <f>SUM(CO$49:CO$70)+SUM(CQ$49:CQ$70)+SUM(CS$49:CS$70)+SUM(CU$49:CU$70)</f>
        <v>257214.00000000006</v>
      </c>
    </row>
    <row r="135" spans="2:15">
      <c r="C135" s="101" t="s">
        <v>130</v>
      </c>
      <c r="D135" s="102">
        <f>SUM(E$71:E$86)+SUM(G$71:G$86)+SUM(I$71:I$86)+SUM(K$71:K$86)</f>
        <v>90096</v>
      </c>
      <c r="E135" s="102">
        <f>SUM(M$71:M$86)+SUM(O$71:O$86)+SUM(Q$71:Q$86)+SUM(S$71:S$86)</f>
        <v>113928</v>
      </c>
      <c r="F135" s="102">
        <f>SUM(U$71:U$86)+SUM(W$71:W$86)+SUM(Y$71:Y$86)+SUM(AA$71:AA$86)</f>
        <v>187828.80000000002</v>
      </c>
      <c r="G135" s="102">
        <f>SUM(AC$71:AC$86)+SUM(AE$71:AE$86)+SUM(AG$71:AG$86)+SUM(AI$71:AI$86)</f>
        <v>290332.79999999999</v>
      </c>
      <c r="H135" s="102">
        <f>SUM(AK$71:AK$86)+SUM(AM$71:AM$86)+SUM(AO$71:AO$86)+SUM(AQ$71:AQ$86)</f>
        <v>419920.8</v>
      </c>
      <c r="I135" s="102">
        <f>SUM(AS$71:AS$86)+SUM(AU$71:AU$86)+SUM(AW$71:AW$86)+SUM(AY$71:AY$86)</f>
        <v>115251.59999999999</v>
      </c>
      <c r="J135" s="102">
        <f>SUM(BA$71:BA$86)+SUM(BC$71:BC$86)+SUM(BE$71:BE$86)+SUM(BG$71:BG$86)</f>
        <v>93418.8</v>
      </c>
      <c r="K135" s="102">
        <f>SUM(BI$71:BI$86)+SUM(BK$71:BK$86)+SUM(BM$71:BM$86)+SUM(BO$71:BO$86)</f>
        <v>116560.8</v>
      </c>
      <c r="L135" s="102">
        <f>SUM(BQ$71:BQ$86)+SUM(BS$71:BS$86)+SUM(BU$71:BU$86)+SUM(BW$71:BW$86)</f>
        <v>190927.19999999998</v>
      </c>
      <c r="M135" s="102">
        <f>SUM(BY$71:BY$86)+SUM(CA$71:CA$86)+SUM(CC$71:CC$86)+SUM(CE$71:CE$86)</f>
        <v>274709.99999999994</v>
      </c>
      <c r="N135" s="102">
        <f>SUM(CG$71:CG$86)+SUM(CI$71:CI$86)+SUM(CK$71:CK$86)+SUM(CM$71:CM$86)</f>
        <v>488444.39999999997</v>
      </c>
      <c r="O135" s="102">
        <f>SUM(CO$71:CO$86)+SUM(CQ$71:CQ$86)+SUM(CS$71:CS$86)+SUM(CU$71:CU$86)</f>
        <v>102890.40000000001</v>
      </c>
    </row>
    <row r="136" spans="2:15">
      <c r="C136" s="101" t="s">
        <v>131</v>
      </c>
      <c r="D136" s="102">
        <f>SUM(E$87:E$94)+SUM(G$87:G$94)+SUM(I$87:I$94)+SUM(K$87:K$94)</f>
        <v>249435.59999999998</v>
      </c>
      <c r="E136" s="102">
        <f>SUM(M$87:M$94)+SUM(O$87:O$94)+SUM(Q$87:Q$94)+SUM(S$87:S$94)</f>
        <v>802377.6</v>
      </c>
      <c r="F136" s="102">
        <f>SUM(U$87:U$94)+SUM(W$87:W$94)+SUM(Y$87:Y$94)+SUM(AA$87:AA$94)</f>
        <v>535532.4</v>
      </c>
      <c r="G136" s="102">
        <f>SUM(AC$87:AC$94)+SUM(AE$87:AE$94)+SUM(AG$87:AG$94)+SUM(AI$87:AI$94)</f>
        <v>402754.8</v>
      </c>
      <c r="H136" s="102">
        <f>SUM(AK$87:AK$94)+SUM(AM$87:AM$94)+SUM(AO$87:AO$94)+SUM(AQ$87:AQ$94)</f>
        <v>232347.59999999998</v>
      </c>
      <c r="I136" s="102">
        <f>SUM(AS$87:AS$94)+SUM(AU$87:AU$94)+SUM(AW$87:AW$94)+SUM(AY$87:AY$94)</f>
        <v>253267.19999999995</v>
      </c>
      <c r="J136" s="102">
        <f>SUM(BA$87:BA$94)+SUM(BC$87:BC$94)+SUM(BE$87:BE$94)+SUM(BG$87:BG$94)</f>
        <v>266496</v>
      </c>
      <c r="K136" s="102">
        <f>SUM(BI$87:BI$94)+SUM(BK$87:BK$94)+SUM(BM$87:BM$94)+SUM(BO$87:BO$94)</f>
        <v>869317.2</v>
      </c>
      <c r="L136" s="102">
        <f>SUM(BQ$87:BQ$94)+SUM(BS$87:BS$94)+SUM(BU$87:BU$94)+SUM(BW$87:BW$94)</f>
        <v>637418.39999999991</v>
      </c>
      <c r="M136" s="102">
        <f>SUM(BY$87:BY$94)+SUM(CA$87:CA$94)+SUM(CC$87:CC$94)+SUM(CE$87:CE$94)</f>
        <v>501653.99999999994</v>
      </c>
      <c r="N136" s="102">
        <f>SUM(CG$87:CG$94)+SUM(CI$87:CI$94)+SUM(CK$87:CK$94)+SUM(CM$87:CM$94)</f>
        <v>302259.59999999998</v>
      </c>
      <c r="O136" s="102">
        <f>SUM(CO$87:CO$94)+SUM(CQ$87:CQ$94)+SUM(CS$87:CS$94)+SUM(CU$87:CU$94)</f>
        <v>254588.39999999997</v>
      </c>
    </row>
    <row r="137" spans="2:15">
      <c r="C137" s="101" t="s">
        <v>132</v>
      </c>
      <c r="D137" s="102">
        <f>SUM(E$95:E$105)+SUM(G$95:G$105)+SUM(I$95:I$105)+SUM(K$95:K$105)</f>
        <v>239938.8</v>
      </c>
      <c r="E137" s="102">
        <f>SUM(M$95:M$105)+SUM(O$95:O$105)+SUM(Q$95:Q$105)+SUM(S$95:S$105)</f>
        <v>395613.6</v>
      </c>
      <c r="F137" s="102">
        <f>SUM(U$95:U$105)+SUM(W$95:W$105)+SUM(Y$95:Y$105)+SUM(AA$95:AA$105)</f>
        <v>570058.80000000005</v>
      </c>
      <c r="G137" s="102">
        <f>SUM(AC$95:AC$105)+SUM(AE$95:AE$105)+SUM(AG$95:AG$105)+SUM(AI$95:AI$105)</f>
        <v>699777.6</v>
      </c>
      <c r="H137" s="102">
        <f>SUM(AK$95:AK$105)+SUM(AM$95:AM$105)+SUM(AO$95:AO$105)+SUM(AQ$95:AQ$105)</f>
        <v>1230273.6000000001</v>
      </c>
      <c r="I137" s="102">
        <f>SUM(AS$95:AS$105)+SUM(AU$95:AU$105)+SUM(AW$95:AW$105)+SUM(AY$95:AY$105)</f>
        <v>304818</v>
      </c>
      <c r="J137" s="102">
        <f>SUM(BA$95:BA$105)+SUM(BC$95:BC$105)+SUM(BE$95:BE$105)+SUM(BG$95:BG$105)</f>
        <v>300654</v>
      </c>
      <c r="K137" s="102">
        <f>SUM(BI$95:BI$105)+SUM(BK$95:BK$105)+SUM(BM$95:BM$105)+SUM(BO$95:BO$105)</f>
        <v>334170</v>
      </c>
      <c r="L137" s="102">
        <f>SUM(BQ$95:BQ$105)+SUM(BS$95:BS$105)+SUM(BU$95:BU$105)+SUM(BW$95:BW$105)</f>
        <v>585977.99999999988</v>
      </c>
      <c r="M137" s="102">
        <f>SUM(BY$95:BY$105)+SUM(CA$95:CA$105)+SUM(CC$95:CC$105)+SUM(CE$95:CE$105)</f>
        <v>679710</v>
      </c>
      <c r="N137" s="102">
        <f>SUM(CG$95:CG$105)+SUM(CI$95:CI$105)+SUM(CK$95:CK$105)+SUM(CM$95:CM$105)</f>
        <v>1242638.4000000001</v>
      </c>
      <c r="O137" s="102">
        <f>SUM(CO$95:CO$105)+SUM(CQ$95:CQ$105)+SUM(CS$95:CS$105)+SUM(CU$95:CU$105)</f>
        <v>365677.19999999995</v>
      </c>
    </row>
    <row r="138" spans="2:15">
      <c r="C138" s="101" t="s">
        <v>277</v>
      </c>
      <c r="D138" s="96">
        <f t="shared" ref="D138:O138" si="2">SUM(D$131:D$137)</f>
        <v>1253758.8</v>
      </c>
      <c r="E138" s="96">
        <f t="shared" si="2"/>
        <v>3566371.2</v>
      </c>
      <c r="F138" s="96">
        <f t="shared" si="2"/>
        <v>2907772.8</v>
      </c>
      <c r="G138" s="96">
        <f t="shared" si="2"/>
        <v>2923075.2</v>
      </c>
      <c r="H138" s="96">
        <f t="shared" si="2"/>
        <v>3793117.2</v>
      </c>
      <c r="I138" s="96">
        <f t="shared" si="2"/>
        <v>1375100.4</v>
      </c>
      <c r="J138" s="96">
        <f t="shared" si="2"/>
        <v>1420442.4</v>
      </c>
      <c r="K138" s="96">
        <f t="shared" si="2"/>
        <v>3512025.6000000006</v>
      </c>
      <c r="L138" s="96">
        <f t="shared" si="2"/>
        <v>3078663.5999999996</v>
      </c>
      <c r="M138" s="96">
        <f t="shared" si="2"/>
        <v>3099688.8</v>
      </c>
      <c r="N138" s="96">
        <f t="shared" si="2"/>
        <v>3934723.2</v>
      </c>
      <c r="O138" s="96">
        <f t="shared" si="2"/>
        <v>1471173.6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6"/>
  </cols>
  <sheetData>
    <row r="2" spans="1:99">
      <c r="B2" s="98" t="s">
        <v>271</v>
      </c>
    </row>
    <row r="3" spans="1:99">
      <c r="B3" s="99" t="s">
        <v>281</v>
      </c>
    </row>
    <row r="4" spans="1:99">
      <c r="A4" s="97"/>
      <c r="B4" s="97"/>
      <c r="C4" s="95" t="s">
        <v>273</v>
      </c>
      <c r="D4" s="95" t="s">
        <v>92</v>
      </c>
      <c r="E4" s="97"/>
      <c r="F4" s="97"/>
      <c r="G4" s="97"/>
      <c r="H4" s="97"/>
      <c r="I4" s="97"/>
      <c r="J4" s="97"/>
      <c r="K4" s="97"/>
      <c r="L4" s="95" t="s">
        <v>93</v>
      </c>
      <c r="M4" s="97"/>
      <c r="N4" s="97"/>
      <c r="O4" s="97"/>
      <c r="P4" s="97"/>
      <c r="Q4" s="97"/>
      <c r="R4" s="97"/>
      <c r="S4" s="97"/>
      <c r="T4" s="95" t="s">
        <v>94</v>
      </c>
      <c r="U4" s="97"/>
      <c r="V4" s="97"/>
      <c r="W4" s="97"/>
      <c r="X4" s="97"/>
      <c r="Y4" s="97"/>
      <c r="Z4" s="97"/>
      <c r="AA4" s="97"/>
      <c r="AB4" s="95" t="s">
        <v>95</v>
      </c>
      <c r="AC4" s="97"/>
      <c r="AD4" s="97"/>
      <c r="AE4" s="97"/>
      <c r="AF4" s="97"/>
      <c r="AG4" s="97"/>
      <c r="AH4" s="97"/>
      <c r="AI4" s="97"/>
      <c r="AJ4" s="95" t="s">
        <v>96</v>
      </c>
      <c r="AK4" s="97"/>
      <c r="AL4" s="97"/>
      <c r="AM4" s="97"/>
      <c r="AN4" s="97"/>
      <c r="AO4" s="97"/>
      <c r="AP4" s="97"/>
      <c r="AQ4" s="97"/>
      <c r="AR4" s="95" t="s">
        <v>97</v>
      </c>
      <c r="AS4" s="97"/>
      <c r="AT4" s="97"/>
      <c r="AU4" s="97"/>
      <c r="AV4" s="97"/>
      <c r="AW4" s="97"/>
      <c r="AX4" s="97"/>
      <c r="AY4" s="97"/>
      <c r="AZ4" s="95" t="s">
        <v>98</v>
      </c>
      <c r="BA4" s="97"/>
      <c r="BB4" s="97"/>
      <c r="BC4" s="97"/>
      <c r="BD4" s="97"/>
      <c r="BE4" s="97"/>
      <c r="BF4" s="97"/>
      <c r="BG4" s="97"/>
      <c r="BH4" s="95" t="s">
        <v>99</v>
      </c>
      <c r="BI4" s="97"/>
      <c r="BJ4" s="97"/>
      <c r="BK4" s="97"/>
      <c r="BL4" s="97"/>
      <c r="BM4" s="97"/>
      <c r="BN4" s="97"/>
      <c r="BO4" s="97"/>
      <c r="BP4" s="95" t="s">
        <v>100</v>
      </c>
      <c r="BQ4" s="97"/>
      <c r="BR4" s="97"/>
      <c r="BS4" s="97"/>
      <c r="BT4" s="97"/>
      <c r="BU4" s="97"/>
      <c r="BV4" s="97"/>
      <c r="BW4" s="97"/>
      <c r="BX4" s="95" t="s">
        <v>101</v>
      </c>
      <c r="BY4" s="97"/>
      <c r="BZ4" s="97"/>
      <c r="CA4" s="97"/>
      <c r="CB4" s="97"/>
      <c r="CC4" s="97"/>
      <c r="CD4" s="97"/>
      <c r="CE4" s="97"/>
      <c r="CF4" s="95" t="s">
        <v>102</v>
      </c>
      <c r="CG4" s="97"/>
      <c r="CH4" s="97"/>
      <c r="CI4" s="97"/>
      <c r="CJ4" s="97"/>
      <c r="CK4" s="97"/>
      <c r="CL4" s="97"/>
      <c r="CM4" s="97"/>
      <c r="CN4" s="95" t="s">
        <v>103</v>
      </c>
      <c r="CO4" s="97"/>
      <c r="CP4" s="97"/>
      <c r="CQ4" s="97"/>
      <c r="CR4" s="97"/>
      <c r="CS4" s="97"/>
      <c r="CT4" s="97"/>
      <c r="CU4" s="97"/>
    </row>
    <row r="5" spans="1:99">
      <c r="B5" s="95" t="s">
        <v>166</v>
      </c>
      <c r="C5" s="95" t="s">
        <v>274</v>
      </c>
      <c r="D5" s="95">
        <v>1</v>
      </c>
      <c r="E5" s="95"/>
      <c r="F5" s="95">
        <v>2</v>
      </c>
      <c r="G5" s="95"/>
      <c r="H5" s="95">
        <v>3</v>
      </c>
      <c r="I5" s="95"/>
      <c r="J5" s="95">
        <v>4</v>
      </c>
      <c r="K5" s="95"/>
      <c r="L5" s="95">
        <v>1</v>
      </c>
      <c r="M5" s="95"/>
      <c r="N5" s="95">
        <v>2</v>
      </c>
      <c r="O5" s="95"/>
      <c r="P5" s="95">
        <v>3</v>
      </c>
      <c r="Q5" s="95"/>
      <c r="R5" s="95">
        <v>4</v>
      </c>
      <c r="S5" s="95"/>
      <c r="T5" s="95">
        <v>1</v>
      </c>
      <c r="U5" s="95"/>
      <c r="V5" s="95">
        <v>2</v>
      </c>
      <c r="W5" s="95"/>
      <c r="X5" s="95">
        <v>3</v>
      </c>
      <c r="Y5" s="95"/>
      <c r="Z5" s="95">
        <v>4</v>
      </c>
      <c r="AA5" s="95"/>
      <c r="AB5" s="95">
        <v>1</v>
      </c>
      <c r="AC5" s="95"/>
      <c r="AD5" s="95">
        <v>2</v>
      </c>
      <c r="AE5" s="95"/>
      <c r="AF5" s="95">
        <v>3</v>
      </c>
      <c r="AG5" s="95"/>
      <c r="AH5" s="95">
        <v>4</v>
      </c>
      <c r="AI5" s="95"/>
      <c r="AJ5" s="95">
        <v>1</v>
      </c>
      <c r="AK5" s="95"/>
      <c r="AL5" s="95">
        <v>2</v>
      </c>
      <c r="AM5" s="95"/>
      <c r="AN5" s="95">
        <v>3</v>
      </c>
      <c r="AO5" s="95"/>
      <c r="AP5" s="95">
        <v>4</v>
      </c>
      <c r="AQ5" s="95"/>
      <c r="AR5" s="95">
        <v>1</v>
      </c>
      <c r="AS5" s="95"/>
      <c r="AT5" s="95">
        <v>2</v>
      </c>
      <c r="AU5" s="95"/>
      <c r="AV5" s="95">
        <v>3</v>
      </c>
      <c r="AW5" s="95"/>
      <c r="AX5" s="95">
        <v>4</v>
      </c>
      <c r="AY5" s="95"/>
      <c r="AZ5" s="95">
        <v>1</v>
      </c>
      <c r="BA5" s="95"/>
      <c r="BB5" s="95">
        <v>2</v>
      </c>
      <c r="BC5" s="95"/>
      <c r="BD5" s="95">
        <v>3</v>
      </c>
      <c r="BE5" s="95"/>
      <c r="BF5" s="95">
        <v>4</v>
      </c>
      <c r="BG5" s="95"/>
      <c r="BH5" s="95">
        <v>1</v>
      </c>
      <c r="BI5" s="95"/>
      <c r="BJ5" s="95">
        <v>2</v>
      </c>
      <c r="BK5" s="95"/>
      <c r="BL5" s="95">
        <v>3</v>
      </c>
      <c r="BM5" s="95"/>
      <c r="BN5" s="95">
        <v>4</v>
      </c>
      <c r="BO5" s="95"/>
      <c r="BP5" s="95">
        <v>1</v>
      </c>
      <c r="BQ5" s="95"/>
      <c r="BR5" s="95">
        <v>2</v>
      </c>
      <c r="BS5" s="95"/>
      <c r="BT5" s="95">
        <v>3</v>
      </c>
      <c r="BU5" s="95"/>
      <c r="BV5" s="95">
        <v>4</v>
      </c>
      <c r="BW5" s="95"/>
      <c r="BX5" s="95">
        <v>1</v>
      </c>
      <c r="BY5" s="95"/>
      <c r="BZ5" s="95">
        <v>2</v>
      </c>
      <c r="CA5" s="95"/>
      <c r="CB5" s="95">
        <v>3</v>
      </c>
      <c r="CC5" s="95"/>
      <c r="CD5" s="95">
        <v>4</v>
      </c>
      <c r="CE5" s="95"/>
      <c r="CF5" s="95">
        <v>1</v>
      </c>
      <c r="CG5" s="95"/>
      <c r="CH5" s="95">
        <v>2</v>
      </c>
      <c r="CI5" s="95"/>
      <c r="CJ5" s="95">
        <v>3</v>
      </c>
      <c r="CK5" s="95"/>
      <c r="CL5" s="95">
        <v>4</v>
      </c>
      <c r="CM5" s="95"/>
      <c r="CN5" s="95">
        <v>1</v>
      </c>
      <c r="CO5" s="95"/>
      <c r="CP5" s="95">
        <v>2</v>
      </c>
      <c r="CQ5" s="95"/>
      <c r="CR5" s="95">
        <v>3</v>
      </c>
      <c r="CS5" s="95"/>
      <c r="CT5" s="95">
        <v>4</v>
      </c>
      <c r="CU5" s="95"/>
    </row>
    <row r="6" spans="1:99">
      <c r="B6" s="95" t="s">
        <v>126</v>
      </c>
      <c r="C6" s="95" t="s">
        <v>171</v>
      </c>
      <c r="D6" s="96">
        <v>0</v>
      </c>
      <c r="E6" s="96">
        <v>0</v>
      </c>
      <c r="F6" s="96">
        <v>0</v>
      </c>
      <c r="G6" s="96">
        <v>0</v>
      </c>
      <c r="H6" s="96">
        <v>7</v>
      </c>
      <c r="I6" s="96">
        <v>4048.7999999999997</v>
      </c>
      <c r="J6" s="96">
        <v>4</v>
      </c>
      <c r="K6" s="96">
        <v>2313.6</v>
      </c>
      <c r="L6" s="96">
        <v>9</v>
      </c>
      <c r="M6" s="96">
        <v>5205.5999999999995</v>
      </c>
      <c r="N6" s="96">
        <v>9</v>
      </c>
      <c r="O6" s="96">
        <v>5205.5999999999995</v>
      </c>
      <c r="P6" s="96">
        <v>8</v>
      </c>
      <c r="Q6" s="96">
        <v>4627.2</v>
      </c>
      <c r="R6" s="96">
        <v>11</v>
      </c>
      <c r="S6" s="96">
        <v>6362.4</v>
      </c>
      <c r="T6" s="96">
        <v>8</v>
      </c>
      <c r="U6" s="96">
        <v>4627.2</v>
      </c>
      <c r="V6" s="96">
        <v>13</v>
      </c>
      <c r="W6" s="96">
        <v>7519.2</v>
      </c>
      <c r="X6" s="96">
        <v>10</v>
      </c>
      <c r="Y6" s="96">
        <v>5784</v>
      </c>
      <c r="Z6" s="96">
        <v>8</v>
      </c>
      <c r="AA6" s="96">
        <v>4627.2</v>
      </c>
      <c r="AB6" s="96">
        <v>15</v>
      </c>
      <c r="AC6" s="96">
        <v>8676</v>
      </c>
      <c r="AD6" s="96">
        <v>18</v>
      </c>
      <c r="AE6" s="96">
        <v>10411.199999999999</v>
      </c>
      <c r="AF6" s="96">
        <v>13</v>
      </c>
      <c r="AG6" s="96">
        <v>7519.2</v>
      </c>
      <c r="AH6" s="96">
        <v>21</v>
      </c>
      <c r="AI6" s="96">
        <v>12146.4</v>
      </c>
      <c r="AJ6" s="96">
        <v>10</v>
      </c>
      <c r="AK6" s="96">
        <v>5784</v>
      </c>
      <c r="AL6" s="96">
        <v>9</v>
      </c>
      <c r="AM6" s="96">
        <v>5205.5999999999995</v>
      </c>
      <c r="AN6" s="96">
        <v>12</v>
      </c>
      <c r="AO6" s="96">
        <v>6940.7999999999993</v>
      </c>
      <c r="AP6" s="96">
        <v>16</v>
      </c>
      <c r="AQ6" s="96">
        <v>9254.4</v>
      </c>
      <c r="AR6" s="96">
        <v>8</v>
      </c>
      <c r="AS6" s="96">
        <v>4627.2</v>
      </c>
      <c r="AT6" s="96">
        <v>6</v>
      </c>
      <c r="AU6" s="96">
        <v>3470.3999999999996</v>
      </c>
      <c r="AV6" s="96">
        <v>7</v>
      </c>
      <c r="AW6" s="96">
        <v>4048.7999999999997</v>
      </c>
      <c r="AX6" s="96">
        <v>6</v>
      </c>
      <c r="AY6" s="96">
        <v>3470.3999999999996</v>
      </c>
      <c r="AZ6" s="96">
        <v>7</v>
      </c>
      <c r="BA6" s="96">
        <v>4048.7999999999997</v>
      </c>
      <c r="BB6" s="96">
        <v>7</v>
      </c>
      <c r="BC6" s="96">
        <v>4048.7999999999997</v>
      </c>
      <c r="BD6" s="96">
        <v>5</v>
      </c>
      <c r="BE6" s="96">
        <v>2892</v>
      </c>
      <c r="BF6" s="96">
        <v>7</v>
      </c>
      <c r="BG6" s="96">
        <v>4048.7999999999997</v>
      </c>
      <c r="BH6" s="96">
        <v>11</v>
      </c>
      <c r="BI6" s="96">
        <v>6362.4</v>
      </c>
      <c r="BJ6" s="96">
        <v>8</v>
      </c>
      <c r="BK6" s="96">
        <v>4627.2</v>
      </c>
      <c r="BL6" s="96">
        <v>9</v>
      </c>
      <c r="BM6" s="96">
        <v>5205.5999999999995</v>
      </c>
      <c r="BN6" s="96">
        <v>10</v>
      </c>
      <c r="BO6" s="96">
        <v>5784</v>
      </c>
      <c r="BP6" s="96">
        <v>9</v>
      </c>
      <c r="BQ6" s="96">
        <v>5205.5999999999995</v>
      </c>
      <c r="BR6" s="96">
        <v>15</v>
      </c>
      <c r="BS6" s="96">
        <v>8676</v>
      </c>
      <c r="BT6" s="96">
        <v>14</v>
      </c>
      <c r="BU6" s="96">
        <v>8097.5999999999995</v>
      </c>
      <c r="BV6" s="96">
        <v>15</v>
      </c>
      <c r="BW6" s="96">
        <v>8676</v>
      </c>
      <c r="BX6" s="96">
        <v>24</v>
      </c>
      <c r="BY6" s="96">
        <v>13881.599999999999</v>
      </c>
      <c r="BZ6" s="96">
        <v>14</v>
      </c>
      <c r="CA6" s="96">
        <v>8097.5999999999995</v>
      </c>
      <c r="CB6" s="96">
        <v>13</v>
      </c>
      <c r="CC6" s="96">
        <v>7519.2</v>
      </c>
      <c r="CD6" s="96">
        <v>23</v>
      </c>
      <c r="CE6" s="96">
        <v>13303.199999999999</v>
      </c>
      <c r="CF6" s="96">
        <v>12</v>
      </c>
      <c r="CG6" s="96">
        <v>6940.7999999999993</v>
      </c>
      <c r="CH6" s="96">
        <v>12</v>
      </c>
      <c r="CI6" s="96">
        <v>6940.7999999999993</v>
      </c>
      <c r="CJ6" s="96">
        <v>8</v>
      </c>
      <c r="CK6" s="96">
        <v>4627.2</v>
      </c>
      <c r="CL6" s="96">
        <v>12</v>
      </c>
      <c r="CM6" s="96">
        <v>6940.7999999999993</v>
      </c>
      <c r="CN6" s="96">
        <v>7</v>
      </c>
      <c r="CO6" s="96">
        <v>4048.7999999999997</v>
      </c>
      <c r="CP6" s="96">
        <v>7</v>
      </c>
      <c r="CQ6" s="96">
        <v>4048.7999999999997</v>
      </c>
      <c r="CR6" s="96">
        <v>9</v>
      </c>
      <c r="CS6" s="96">
        <v>5205.5999999999995</v>
      </c>
      <c r="CT6" s="96">
        <v>10</v>
      </c>
      <c r="CU6" s="96">
        <v>5784</v>
      </c>
    </row>
    <row r="7" spans="1:99">
      <c r="C7" s="95" t="s">
        <v>172</v>
      </c>
      <c r="D7" s="96">
        <v>0</v>
      </c>
      <c r="E7" s="96">
        <v>0</v>
      </c>
      <c r="F7" s="96">
        <v>0</v>
      </c>
      <c r="G7" s="96">
        <v>0</v>
      </c>
      <c r="H7" s="96">
        <v>7</v>
      </c>
      <c r="I7" s="96">
        <v>5518.8</v>
      </c>
      <c r="J7" s="96">
        <v>4</v>
      </c>
      <c r="K7" s="96">
        <v>3153.6</v>
      </c>
      <c r="L7" s="96">
        <v>9</v>
      </c>
      <c r="M7" s="96">
        <v>7095.5999999999995</v>
      </c>
      <c r="N7" s="96">
        <v>9</v>
      </c>
      <c r="O7" s="96">
        <v>7095.5999999999995</v>
      </c>
      <c r="P7" s="96">
        <v>7</v>
      </c>
      <c r="Q7" s="96">
        <v>5518.8</v>
      </c>
      <c r="R7" s="96">
        <v>11</v>
      </c>
      <c r="S7" s="96">
        <v>8672.4</v>
      </c>
      <c r="T7" s="96">
        <v>9</v>
      </c>
      <c r="U7" s="96">
        <v>7095.5999999999995</v>
      </c>
      <c r="V7" s="96">
        <v>13</v>
      </c>
      <c r="W7" s="96">
        <v>10249.199999999999</v>
      </c>
      <c r="X7" s="96">
        <v>8</v>
      </c>
      <c r="Y7" s="96">
        <v>6307.2</v>
      </c>
      <c r="Z7" s="96">
        <v>8</v>
      </c>
      <c r="AA7" s="96">
        <v>6307.2</v>
      </c>
      <c r="AB7" s="96">
        <v>14</v>
      </c>
      <c r="AC7" s="96">
        <v>11037.6</v>
      </c>
      <c r="AD7" s="96">
        <v>19</v>
      </c>
      <c r="AE7" s="96">
        <v>14979.6</v>
      </c>
      <c r="AF7" s="96">
        <v>14</v>
      </c>
      <c r="AG7" s="96">
        <v>11037.6</v>
      </c>
      <c r="AH7" s="96">
        <v>20</v>
      </c>
      <c r="AI7" s="96">
        <v>15768</v>
      </c>
      <c r="AJ7" s="96">
        <v>9</v>
      </c>
      <c r="AK7" s="96">
        <v>7095.5999999999995</v>
      </c>
      <c r="AL7" s="96">
        <v>10</v>
      </c>
      <c r="AM7" s="96">
        <v>7884</v>
      </c>
      <c r="AN7" s="96">
        <v>11</v>
      </c>
      <c r="AO7" s="96">
        <v>8672.4</v>
      </c>
      <c r="AP7" s="96">
        <v>14</v>
      </c>
      <c r="AQ7" s="96">
        <v>11037.6</v>
      </c>
      <c r="AR7" s="96">
        <v>7</v>
      </c>
      <c r="AS7" s="96">
        <v>5518.8</v>
      </c>
      <c r="AT7" s="96">
        <v>7</v>
      </c>
      <c r="AU7" s="96">
        <v>5518.8</v>
      </c>
      <c r="AV7" s="96">
        <v>7</v>
      </c>
      <c r="AW7" s="96">
        <v>5518.8</v>
      </c>
      <c r="AX7" s="96">
        <v>6</v>
      </c>
      <c r="AY7" s="96">
        <v>4730.3999999999996</v>
      </c>
      <c r="AZ7" s="96">
        <v>7</v>
      </c>
      <c r="BA7" s="96">
        <v>5518.8</v>
      </c>
      <c r="BB7" s="96">
        <v>7</v>
      </c>
      <c r="BC7" s="96">
        <v>5518.8</v>
      </c>
      <c r="BD7" s="96">
        <v>4</v>
      </c>
      <c r="BE7" s="96">
        <v>3153.6</v>
      </c>
      <c r="BF7" s="96">
        <v>7</v>
      </c>
      <c r="BG7" s="96">
        <v>5518.8</v>
      </c>
      <c r="BH7" s="96">
        <v>11</v>
      </c>
      <c r="BI7" s="96">
        <v>8672.4</v>
      </c>
      <c r="BJ7" s="96">
        <v>9</v>
      </c>
      <c r="BK7" s="96">
        <v>7095.5999999999995</v>
      </c>
      <c r="BL7" s="96">
        <v>9</v>
      </c>
      <c r="BM7" s="96">
        <v>7095.5999999999995</v>
      </c>
      <c r="BN7" s="96">
        <v>9</v>
      </c>
      <c r="BO7" s="96">
        <v>7095.5999999999995</v>
      </c>
      <c r="BP7" s="96">
        <v>9</v>
      </c>
      <c r="BQ7" s="96">
        <v>7095.5999999999995</v>
      </c>
      <c r="BR7" s="96">
        <v>16</v>
      </c>
      <c r="BS7" s="96">
        <v>12614.4</v>
      </c>
      <c r="BT7" s="96">
        <v>12</v>
      </c>
      <c r="BU7" s="96">
        <v>9460.7999999999993</v>
      </c>
      <c r="BV7" s="96">
        <v>15</v>
      </c>
      <c r="BW7" s="96">
        <v>11826</v>
      </c>
      <c r="BX7" s="96">
        <v>22</v>
      </c>
      <c r="BY7" s="96">
        <v>17344.8</v>
      </c>
      <c r="BZ7" s="96">
        <v>13</v>
      </c>
      <c r="CA7" s="96">
        <v>10249.199999999999</v>
      </c>
      <c r="CB7" s="96">
        <v>12</v>
      </c>
      <c r="CC7" s="96">
        <v>9460.7999999999993</v>
      </c>
      <c r="CD7" s="96">
        <v>21</v>
      </c>
      <c r="CE7" s="96">
        <v>16556.399999999998</v>
      </c>
      <c r="CF7" s="96">
        <v>12</v>
      </c>
      <c r="CG7" s="96">
        <v>9460.7999999999993</v>
      </c>
      <c r="CH7" s="96">
        <v>11</v>
      </c>
      <c r="CI7" s="96">
        <v>8672.4</v>
      </c>
      <c r="CJ7" s="96">
        <v>9</v>
      </c>
      <c r="CK7" s="96">
        <v>7095.5999999999995</v>
      </c>
      <c r="CL7" s="96">
        <v>12</v>
      </c>
      <c r="CM7" s="96">
        <v>9460.7999999999993</v>
      </c>
      <c r="CN7" s="96">
        <v>7</v>
      </c>
      <c r="CO7" s="96">
        <v>5518.8</v>
      </c>
      <c r="CP7" s="96">
        <v>7</v>
      </c>
      <c r="CQ7" s="96">
        <v>5518.8</v>
      </c>
      <c r="CR7" s="96">
        <v>8</v>
      </c>
      <c r="CS7" s="96">
        <v>6307.2</v>
      </c>
      <c r="CT7" s="96">
        <v>9</v>
      </c>
      <c r="CU7" s="96">
        <v>7095.5999999999995</v>
      </c>
    </row>
    <row r="8" spans="1:99">
      <c r="C8" s="95" t="s">
        <v>173</v>
      </c>
      <c r="D8" s="96">
        <v>0</v>
      </c>
      <c r="E8" s="96">
        <v>0</v>
      </c>
      <c r="F8" s="96">
        <v>0</v>
      </c>
      <c r="G8" s="96">
        <v>0</v>
      </c>
      <c r="H8" s="96">
        <v>7</v>
      </c>
      <c r="I8" s="96">
        <v>2167.1999999999998</v>
      </c>
      <c r="J8" s="96">
        <v>4</v>
      </c>
      <c r="K8" s="96">
        <v>1238.3999999999999</v>
      </c>
      <c r="L8" s="96">
        <v>10</v>
      </c>
      <c r="M8" s="96">
        <v>3095.9999999999995</v>
      </c>
      <c r="N8" s="96">
        <v>9</v>
      </c>
      <c r="O8" s="96">
        <v>2786.3999999999996</v>
      </c>
      <c r="P8" s="96">
        <v>7</v>
      </c>
      <c r="Q8" s="96">
        <v>2167.1999999999998</v>
      </c>
      <c r="R8" s="96">
        <v>10</v>
      </c>
      <c r="S8" s="96">
        <v>3095.9999999999995</v>
      </c>
      <c r="T8" s="96">
        <v>10</v>
      </c>
      <c r="U8" s="96">
        <v>3095.9999999999995</v>
      </c>
      <c r="V8" s="96">
        <v>11</v>
      </c>
      <c r="W8" s="96">
        <v>3405.5999999999995</v>
      </c>
      <c r="X8" s="96">
        <v>8</v>
      </c>
      <c r="Y8" s="96">
        <v>2476.7999999999997</v>
      </c>
      <c r="Z8" s="96">
        <v>9</v>
      </c>
      <c r="AA8" s="96">
        <v>2786.3999999999996</v>
      </c>
      <c r="AB8" s="96">
        <v>13</v>
      </c>
      <c r="AC8" s="96">
        <v>4024.7999999999997</v>
      </c>
      <c r="AD8" s="96">
        <v>20</v>
      </c>
      <c r="AE8" s="96">
        <v>6191.9999999999991</v>
      </c>
      <c r="AF8" s="96">
        <v>15</v>
      </c>
      <c r="AG8" s="96">
        <v>4643.9999999999991</v>
      </c>
      <c r="AH8" s="96">
        <v>18</v>
      </c>
      <c r="AI8" s="96">
        <v>5572.7999999999993</v>
      </c>
      <c r="AJ8" s="96">
        <v>10</v>
      </c>
      <c r="AK8" s="96">
        <v>3095.9999999999995</v>
      </c>
      <c r="AL8" s="96">
        <v>10</v>
      </c>
      <c r="AM8" s="96">
        <v>3095.9999999999995</v>
      </c>
      <c r="AN8" s="96">
        <v>12</v>
      </c>
      <c r="AO8" s="96">
        <v>3715.2</v>
      </c>
      <c r="AP8" s="96">
        <v>15</v>
      </c>
      <c r="AQ8" s="96">
        <v>4643.9999999999991</v>
      </c>
      <c r="AR8" s="96">
        <v>9</v>
      </c>
      <c r="AS8" s="96">
        <v>2786.3999999999996</v>
      </c>
      <c r="AT8" s="96">
        <v>8</v>
      </c>
      <c r="AU8" s="96">
        <v>2476.7999999999997</v>
      </c>
      <c r="AV8" s="96">
        <v>8</v>
      </c>
      <c r="AW8" s="96">
        <v>2476.7999999999997</v>
      </c>
      <c r="AX8" s="96">
        <v>7</v>
      </c>
      <c r="AY8" s="96">
        <v>2167.1999999999998</v>
      </c>
      <c r="AZ8" s="96">
        <v>7</v>
      </c>
      <c r="BA8" s="96">
        <v>2167.1999999999998</v>
      </c>
      <c r="BB8" s="96">
        <v>7</v>
      </c>
      <c r="BC8" s="96">
        <v>2167.1999999999998</v>
      </c>
      <c r="BD8" s="96">
        <v>5</v>
      </c>
      <c r="BE8" s="96">
        <v>1547.9999999999998</v>
      </c>
      <c r="BF8" s="96">
        <v>6</v>
      </c>
      <c r="BG8" s="96">
        <v>1857.6</v>
      </c>
      <c r="BH8" s="96">
        <v>10</v>
      </c>
      <c r="BI8" s="96">
        <v>3095.9999999999995</v>
      </c>
      <c r="BJ8" s="96">
        <v>9</v>
      </c>
      <c r="BK8" s="96">
        <v>2786.3999999999996</v>
      </c>
      <c r="BL8" s="96">
        <v>9</v>
      </c>
      <c r="BM8" s="96">
        <v>2786.3999999999996</v>
      </c>
      <c r="BN8" s="96">
        <v>10</v>
      </c>
      <c r="BO8" s="96">
        <v>3095.9999999999995</v>
      </c>
      <c r="BP8" s="96">
        <v>8</v>
      </c>
      <c r="BQ8" s="96">
        <v>2476.7999999999997</v>
      </c>
      <c r="BR8" s="96">
        <v>18</v>
      </c>
      <c r="BS8" s="96">
        <v>5572.7999999999993</v>
      </c>
      <c r="BT8" s="96">
        <v>12</v>
      </c>
      <c r="BU8" s="96">
        <v>3715.2</v>
      </c>
      <c r="BV8" s="96">
        <v>16</v>
      </c>
      <c r="BW8" s="96">
        <v>4953.5999999999995</v>
      </c>
      <c r="BX8" s="96">
        <v>24</v>
      </c>
      <c r="BY8" s="96">
        <v>7430.4</v>
      </c>
      <c r="BZ8" s="96">
        <v>14</v>
      </c>
      <c r="CA8" s="96">
        <v>4334.3999999999996</v>
      </c>
      <c r="CB8" s="96">
        <v>14</v>
      </c>
      <c r="CC8" s="96">
        <v>4334.3999999999996</v>
      </c>
      <c r="CD8" s="96">
        <v>21</v>
      </c>
      <c r="CE8" s="96">
        <v>6501.5999999999995</v>
      </c>
      <c r="CF8" s="96">
        <v>13</v>
      </c>
      <c r="CG8" s="96">
        <v>4024.7999999999997</v>
      </c>
      <c r="CH8" s="96">
        <v>12</v>
      </c>
      <c r="CI8" s="96">
        <v>3715.2</v>
      </c>
      <c r="CJ8" s="96">
        <v>9</v>
      </c>
      <c r="CK8" s="96">
        <v>2786.3999999999996</v>
      </c>
      <c r="CL8" s="96">
        <v>13</v>
      </c>
      <c r="CM8" s="96">
        <v>4024.7999999999997</v>
      </c>
      <c r="CN8" s="96">
        <v>8</v>
      </c>
      <c r="CO8" s="96">
        <v>2476.7999999999997</v>
      </c>
      <c r="CP8" s="96">
        <v>7</v>
      </c>
      <c r="CQ8" s="96">
        <v>2167.1999999999998</v>
      </c>
      <c r="CR8" s="96">
        <v>8</v>
      </c>
      <c r="CS8" s="96">
        <v>2476.7999999999997</v>
      </c>
      <c r="CT8" s="96">
        <v>9</v>
      </c>
      <c r="CU8" s="96">
        <v>2786.3999999999996</v>
      </c>
    </row>
    <row r="9" spans="1:99">
      <c r="C9" s="95" t="s">
        <v>174</v>
      </c>
      <c r="D9" s="96">
        <v>0</v>
      </c>
      <c r="E9" s="96">
        <v>0</v>
      </c>
      <c r="F9" s="96">
        <v>0</v>
      </c>
      <c r="G9" s="96">
        <v>0</v>
      </c>
      <c r="H9" s="96">
        <v>7</v>
      </c>
      <c r="I9" s="96">
        <v>4914</v>
      </c>
      <c r="J9" s="96">
        <v>4</v>
      </c>
      <c r="K9" s="96">
        <v>2808</v>
      </c>
      <c r="L9" s="96">
        <v>8</v>
      </c>
      <c r="M9" s="96">
        <v>5616</v>
      </c>
      <c r="N9" s="96">
        <v>8</v>
      </c>
      <c r="O9" s="96">
        <v>5616</v>
      </c>
      <c r="P9" s="96">
        <v>7</v>
      </c>
      <c r="Q9" s="96">
        <v>4914</v>
      </c>
      <c r="R9" s="96">
        <v>9</v>
      </c>
      <c r="S9" s="96">
        <v>6318</v>
      </c>
      <c r="T9" s="96">
        <v>9</v>
      </c>
      <c r="U9" s="96">
        <v>6318</v>
      </c>
      <c r="V9" s="96">
        <v>12</v>
      </c>
      <c r="W9" s="96">
        <v>8424</v>
      </c>
      <c r="X9" s="96">
        <v>9</v>
      </c>
      <c r="Y9" s="96">
        <v>6318</v>
      </c>
      <c r="Z9" s="96">
        <v>9</v>
      </c>
      <c r="AA9" s="96">
        <v>6318</v>
      </c>
      <c r="AB9" s="96">
        <v>14</v>
      </c>
      <c r="AC9" s="96">
        <v>9828</v>
      </c>
      <c r="AD9" s="96">
        <v>20</v>
      </c>
      <c r="AE9" s="96">
        <v>14040</v>
      </c>
      <c r="AF9" s="96">
        <v>14</v>
      </c>
      <c r="AG9" s="96">
        <v>9828</v>
      </c>
      <c r="AH9" s="96">
        <v>20</v>
      </c>
      <c r="AI9" s="96">
        <v>14040</v>
      </c>
      <c r="AJ9" s="96">
        <v>10</v>
      </c>
      <c r="AK9" s="96">
        <v>7020</v>
      </c>
      <c r="AL9" s="96">
        <v>10</v>
      </c>
      <c r="AM9" s="96">
        <v>7020</v>
      </c>
      <c r="AN9" s="96">
        <v>11</v>
      </c>
      <c r="AO9" s="96">
        <v>7722</v>
      </c>
      <c r="AP9" s="96">
        <v>13</v>
      </c>
      <c r="AQ9" s="96">
        <v>9126</v>
      </c>
      <c r="AR9" s="96">
        <v>9</v>
      </c>
      <c r="AS9" s="96">
        <v>6318</v>
      </c>
      <c r="AT9" s="96">
        <v>7</v>
      </c>
      <c r="AU9" s="96">
        <v>4914</v>
      </c>
      <c r="AV9" s="96">
        <v>8</v>
      </c>
      <c r="AW9" s="96">
        <v>5616</v>
      </c>
      <c r="AX9" s="96">
        <v>6</v>
      </c>
      <c r="AY9" s="96">
        <v>4212</v>
      </c>
      <c r="AZ9" s="96">
        <v>6</v>
      </c>
      <c r="BA9" s="96">
        <v>4212</v>
      </c>
      <c r="BB9" s="96">
        <v>7</v>
      </c>
      <c r="BC9" s="96">
        <v>4914</v>
      </c>
      <c r="BD9" s="96">
        <v>4</v>
      </c>
      <c r="BE9" s="96">
        <v>2808</v>
      </c>
      <c r="BF9" s="96">
        <v>7</v>
      </c>
      <c r="BG9" s="96">
        <v>4914</v>
      </c>
      <c r="BH9" s="96">
        <v>11</v>
      </c>
      <c r="BI9" s="96">
        <v>7722</v>
      </c>
      <c r="BJ9" s="96">
        <v>9</v>
      </c>
      <c r="BK9" s="96">
        <v>6318</v>
      </c>
      <c r="BL9" s="96">
        <v>9</v>
      </c>
      <c r="BM9" s="96">
        <v>6318</v>
      </c>
      <c r="BN9" s="96">
        <v>10</v>
      </c>
      <c r="BO9" s="96">
        <v>7020</v>
      </c>
      <c r="BP9" s="96">
        <v>10</v>
      </c>
      <c r="BQ9" s="96">
        <v>7020</v>
      </c>
      <c r="BR9" s="96">
        <v>18</v>
      </c>
      <c r="BS9" s="96">
        <v>12636</v>
      </c>
      <c r="BT9" s="96">
        <v>13</v>
      </c>
      <c r="BU9" s="96">
        <v>9126</v>
      </c>
      <c r="BV9" s="96">
        <v>16</v>
      </c>
      <c r="BW9" s="96">
        <v>11232</v>
      </c>
      <c r="BX9" s="96">
        <v>22</v>
      </c>
      <c r="BY9" s="96">
        <v>15444</v>
      </c>
      <c r="BZ9" s="96">
        <v>13</v>
      </c>
      <c r="CA9" s="96">
        <v>9126</v>
      </c>
      <c r="CB9" s="96">
        <v>13</v>
      </c>
      <c r="CC9" s="96">
        <v>9126</v>
      </c>
      <c r="CD9" s="96">
        <v>23</v>
      </c>
      <c r="CE9" s="96">
        <v>16146</v>
      </c>
      <c r="CF9" s="96">
        <v>12</v>
      </c>
      <c r="CG9" s="96">
        <v>8424</v>
      </c>
      <c r="CH9" s="96">
        <v>11</v>
      </c>
      <c r="CI9" s="96">
        <v>7722</v>
      </c>
      <c r="CJ9" s="96">
        <v>9</v>
      </c>
      <c r="CK9" s="96">
        <v>6318</v>
      </c>
      <c r="CL9" s="96">
        <v>12</v>
      </c>
      <c r="CM9" s="96">
        <v>8424</v>
      </c>
      <c r="CN9" s="96">
        <v>7</v>
      </c>
      <c r="CO9" s="96">
        <v>4914</v>
      </c>
      <c r="CP9" s="96">
        <v>7</v>
      </c>
      <c r="CQ9" s="96">
        <v>4914</v>
      </c>
      <c r="CR9" s="96">
        <v>8</v>
      </c>
      <c r="CS9" s="96">
        <v>5616</v>
      </c>
      <c r="CT9" s="96">
        <v>10</v>
      </c>
      <c r="CU9" s="96">
        <v>7020</v>
      </c>
    </row>
    <row r="10" spans="1:99">
      <c r="C10" s="95" t="s">
        <v>175</v>
      </c>
      <c r="D10" s="96">
        <v>0</v>
      </c>
      <c r="E10" s="96">
        <v>0</v>
      </c>
      <c r="F10" s="96">
        <v>0</v>
      </c>
      <c r="G10" s="96">
        <v>0</v>
      </c>
      <c r="H10" s="96">
        <v>7</v>
      </c>
      <c r="I10" s="96">
        <v>3813.5999999999995</v>
      </c>
      <c r="J10" s="96">
        <v>4</v>
      </c>
      <c r="K10" s="96">
        <v>2179.1999999999998</v>
      </c>
      <c r="L10" s="96">
        <v>10</v>
      </c>
      <c r="M10" s="96">
        <v>5448</v>
      </c>
      <c r="N10" s="96">
        <v>8</v>
      </c>
      <c r="O10" s="96">
        <v>4358.3999999999996</v>
      </c>
      <c r="P10" s="96">
        <v>7</v>
      </c>
      <c r="Q10" s="96">
        <v>3813.5999999999995</v>
      </c>
      <c r="R10" s="96">
        <v>10</v>
      </c>
      <c r="S10" s="96">
        <v>5448</v>
      </c>
      <c r="T10" s="96">
        <v>8</v>
      </c>
      <c r="U10" s="96">
        <v>4358.3999999999996</v>
      </c>
      <c r="V10" s="96">
        <v>12</v>
      </c>
      <c r="W10" s="96">
        <v>6537.5999999999995</v>
      </c>
      <c r="X10" s="96">
        <v>8</v>
      </c>
      <c r="Y10" s="96">
        <v>4358.3999999999996</v>
      </c>
      <c r="Z10" s="96">
        <v>9</v>
      </c>
      <c r="AA10" s="96">
        <v>4903.2</v>
      </c>
      <c r="AB10" s="96">
        <v>14</v>
      </c>
      <c r="AC10" s="96">
        <v>7627.1999999999989</v>
      </c>
      <c r="AD10" s="96">
        <v>18</v>
      </c>
      <c r="AE10" s="96">
        <v>9806.4</v>
      </c>
      <c r="AF10" s="96">
        <v>14</v>
      </c>
      <c r="AG10" s="96">
        <v>7627.1999999999989</v>
      </c>
      <c r="AH10" s="96">
        <v>20</v>
      </c>
      <c r="AI10" s="96">
        <v>10896</v>
      </c>
      <c r="AJ10" s="96">
        <v>10</v>
      </c>
      <c r="AK10" s="96">
        <v>5448</v>
      </c>
      <c r="AL10" s="96">
        <v>10</v>
      </c>
      <c r="AM10" s="96">
        <v>5448</v>
      </c>
      <c r="AN10" s="96">
        <v>11</v>
      </c>
      <c r="AO10" s="96">
        <v>5992.7999999999993</v>
      </c>
      <c r="AP10" s="96">
        <v>15</v>
      </c>
      <c r="AQ10" s="96">
        <v>8171.9999999999991</v>
      </c>
      <c r="AR10" s="96">
        <v>9</v>
      </c>
      <c r="AS10" s="96">
        <v>4903.2</v>
      </c>
      <c r="AT10" s="96">
        <v>7</v>
      </c>
      <c r="AU10" s="96">
        <v>3813.5999999999995</v>
      </c>
      <c r="AV10" s="96">
        <v>7</v>
      </c>
      <c r="AW10" s="96">
        <v>3813.5999999999995</v>
      </c>
      <c r="AX10" s="96">
        <v>6</v>
      </c>
      <c r="AY10" s="96">
        <v>3268.7999999999997</v>
      </c>
      <c r="AZ10" s="96">
        <v>6</v>
      </c>
      <c r="BA10" s="96">
        <v>3268.7999999999997</v>
      </c>
      <c r="BB10" s="96">
        <v>6</v>
      </c>
      <c r="BC10" s="96">
        <v>3268.7999999999997</v>
      </c>
      <c r="BD10" s="96">
        <v>4</v>
      </c>
      <c r="BE10" s="96">
        <v>2179.1999999999998</v>
      </c>
      <c r="BF10" s="96">
        <v>7</v>
      </c>
      <c r="BG10" s="96">
        <v>3813.5999999999995</v>
      </c>
      <c r="BH10" s="96">
        <v>11</v>
      </c>
      <c r="BI10" s="96">
        <v>5992.7999999999993</v>
      </c>
      <c r="BJ10" s="96">
        <v>9</v>
      </c>
      <c r="BK10" s="96">
        <v>4903.2</v>
      </c>
      <c r="BL10" s="96">
        <v>9</v>
      </c>
      <c r="BM10" s="96">
        <v>4903.2</v>
      </c>
      <c r="BN10" s="96">
        <v>10</v>
      </c>
      <c r="BO10" s="96">
        <v>5448</v>
      </c>
      <c r="BP10" s="96">
        <v>9</v>
      </c>
      <c r="BQ10" s="96">
        <v>4903.2</v>
      </c>
      <c r="BR10" s="96">
        <v>16</v>
      </c>
      <c r="BS10" s="96">
        <v>8716.7999999999993</v>
      </c>
      <c r="BT10" s="96">
        <v>14</v>
      </c>
      <c r="BU10" s="96">
        <v>7627.1999999999989</v>
      </c>
      <c r="BV10" s="96">
        <v>16</v>
      </c>
      <c r="BW10" s="96">
        <v>8716.7999999999993</v>
      </c>
      <c r="BX10" s="96">
        <v>20</v>
      </c>
      <c r="BY10" s="96">
        <v>10896</v>
      </c>
      <c r="BZ10" s="96">
        <v>13</v>
      </c>
      <c r="CA10" s="96">
        <v>7082.4</v>
      </c>
      <c r="CB10" s="96">
        <v>13</v>
      </c>
      <c r="CC10" s="96">
        <v>7082.4</v>
      </c>
      <c r="CD10" s="96">
        <v>23</v>
      </c>
      <c r="CE10" s="96">
        <v>12530.4</v>
      </c>
      <c r="CF10" s="96">
        <v>13</v>
      </c>
      <c r="CG10" s="96">
        <v>7082.4</v>
      </c>
      <c r="CH10" s="96">
        <v>11</v>
      </c>
      <c r="CI10" s="96">
        <v>5992.7999999999993</v>
      </c>
      <c r="CJ10" s="96">
        <v>10</v>
      </c>
      <c r="CK10" s="96">
        <v>5448</v>
      </c>
      <c r="CL10" s="96">
        <v>12</v>
      </c>
      <c r="CM10" s="96">
        <v>6537.5999999999995</v>
      </c>
      <c r="CN10" s="96">
        <v>7</v>
      </c>
      <c r="CO10" s="96">
        <v>3813.5999999999995</v>
      </c>
      <c r="CP10" s="96">
        <v>6</v>
      </c>
      <c r="CQ10" s="96">
        <v>3268.7999999999997</v>
      </c>
      <c r="CR10" s="96">
        <v>9</v>
      </c>
      <c r="CS10" s="96">
        <v>4903.2</v>
      </c>
      <c r="CT10" s="96">
        <v>10</v>
      </c>
      <c r="CU10" s="96">
        <v>5448</v>
      </c>
    </row>
    <row r="11" spans="1:99">
      <c r="C11" s="95" t="s">
        <v>176</v>
      </c>
      <c r="D11" s="96">
        <v>0</v>
      </c>
      <c r="E11" s="96">
        <v>0</v>
      </c>
      <c r="F11" s="96">
        <v>0</v>
      </c>
      <c r="G11" s="96">
        <v>0</v>
      </c>
      <c r="H11" s="96">
        <v>8</v>
      </c>
      <c r="I11" s="96">
        <v>4262.3999999999996</v>
      </c>
      <c r="J11" s="96">
        <v>4</v>
      </c>
      <c r="K11" s="96">
        <v>2131.1999999999998</v>
      </c>
      <c r="L11" s="96">
        <v>10</v>
      </c>
      <c r="M11" s="96">
        <v>5328</v>
      </c>
      <c r="N11" s="96">
        <v>9</v>
      </c>
      <c r="O11" s="96">
        <v>4795.2</v>
      </c>
      <c r="P11" s="96">
        <v>7</v>
      </c>
      <c r="Q11" s="96">
        <v>3729.5999999999995</v>
      </c>
      <c r="R11" s="96">
        <v>10</v>
      </c>
      <c r="S11" s="96">
        <v>5328</v>
      </c>
      <c r="T11" s="96">
        <v>10</v>
      </c>
      <c r="U11" s="96">
        <v>5328</v>
      </c>
      <c r="V11" s="96">
        <v>11</v>
      </c>
      <c r="W11" s="96">
        <v>5860.7999999999993</v>
      </c>
      <c r="X11" s="96">
        <v>9</v>
      </c>
      <c r="Y11" s="96">
        <v>4795.2</v>
      </c>
      <c r="Z11" s="96">
        <v>8</v>
      </c>
      <c r="AA11" s="96">
        <v>4262.3999999999996</v>
      </c>
      <c r="AB11" s="96">
        <v>14</v>
      </c>
      <c r="AC11" s="96">
        <v>7459.1999999999989</v>
      </c>
      <c r="AD11" s="96">
        <v>20</v>
      </c>
      <c r="AE11" s="96">
        <v>10656</v>
      </c>
      <c r="AF11" s="96">
        <v>15</v>
      </c>
      <c r="AG11" s="96">
        <v>7991.9999999999991</v>
      </c>
      <c r="AH11" s="96">
        <v>21</v>
      </c>
      <c r="AI11" s="96">
        <v>11188.8</v>
      </c>
      <c r="AJ11" s="96">
        <v>11</v>
      </c>
      <c r="AK11" s="96">
        <v>5860.7999999999993</v>
      </c>
      <c r="AL11" s="96">
        <v>9</v>
      </c>
      <c r="AM11" s="96">
        <v>4795.2</v>
      </c>
      <c r="AN11" s="96">
        <v>11</v>
      </c>
      <c r="AO11" s="96">
        <v>5860.7999999999993</v>
      </c>
      <c r="AP11" s="96">
        <v>15</v>
      </c>
      <c r="AQ11" s="96">
        <v>7991.9999999999991</v>
      </c>
      <c r="AR11" s="96">
        <v>9</v>
      </c>
      <c r="AS11" s="96">
        <v>4795.2</v>
      </c>
      <c r="AT11" s="96">
        <v>6</v>
      </c>
      <c r="AU11" s="96">
        <v>3196.7999999999997</v>
      </c>
      <c r="AV11" s="96">
        <v>7</v>
      </c>
      <c r="AW11" s="96">
        <v>3729.5999999999995</v>
      </c>
      <c r="AX11" s="96">
        <v>6</v>
      </c>
      <c r="AY11" s="96">
        <v>3196.7999999999997</v>
      </c>
      <c r="AZ11" s="96">
        <v>6</v>
      </c>
      <c r="BA11" s="96">
        <v>3196.7999999999997</v>
      </c>
      <c r="BB11" s="96">
        <v>6</v>
      </c>
      <c r="BC11" s="96">
        <v>3196.7999999999997</v>
      </c>
      <c r="BD11" s="96">
        <v>5</v>
      </c>
      <c r="BE11" s="96">
        <v>2664</v>
      </c>
      <c r="BF11" s="96">
        <v>7</v>
      </c>
      <c r="BG11" s="96">
        <v>3729.5999999999995</v>
      </c>
      <c r="BH11" s="96">
        <v>10</v>
      </c>
      <c r="BI11" s="96">
        <v>5328</v>
      </c>
      <c r="BJ11" s="96">
        <v>8</v>
      </c>
      <c r="BK11" s="96">
        <v>4262.3999999999996</v>
      </c>
      <c r="BL11" s="96">
        <v>9</v>
      </c>
      <c r="BM11" s="96">
        <v>4795.2</v>
      </c>
      <c r="BN11" s="96">
        <v>9</v>
      </c>
      <c r="BO11" s="96">
        <v>4795.2</v>
      </c>
      <c r="BP11" s="96">
        <v>8</v>
      </c>
      <c r="BQ11" s="96">
        <v>4262.3999999999996</v>
      </c>
      <c r="BR11" s="96">
        <v>18</v>
      </c>
      <c r="BS11" s="96">
        <v>9590.4</v>
      </c>
      <c r="BT11" s="96">
        <v>12</v>
      </c>
      <c r="BU11" s="96">
        <v>6393.5999999999995</v>
      </c>
      <c r="BV11" s="96">
        <v>16</v>
      </c>
      <c r="BW11" s="96">
        <v>8524.7999999999993</v>
      </c>
      <c r="BX11" s="96">
        <v>23</v>
      </c>
      <c r="BY11" s="96">
        <v>12254.4</v>
      </c>
      <c r="BZ11" s="96">
        <v>13</v>
      </c>
      <c r="CA11" s="96">
        <v>6926.4</v>
      </c>
      <c r="CB11" s="96">
        <v>13</v>
      </c>
      <c r="CC11" s="96">
        <v>6926.4</v>
      </c>
      <c r="CD11" s="96">
        <v>20</v>
      </c>
      <c r="CE11" s="96">
        <v>10656</v>
      </c>
      <c r="CF11" s="96">
        <v>14</v>
      </c>
      <c r="CG11" s="96">
        <v>7459.1999999999989</v>
      </c>
      <c r="CH11" s="96">
        <v>12</v>
      </c>
      <c r="CI11" s="96">
        <v>6393.5999999999995</v>
      </c>
      <c r="CJ11" s="96">
        <v>10</v>
      </c>
      <c r="CK11" s="96">
        <v>5328</v>
      </c>
      <c r="CL11" s="96">
        <v>13</v>
      </c>
      <c r="CM11" s="96">
        <v>6926.4</v>
      </c>
      <c r="CN11" s="96">
        <v>7</v>
      </c>
      <c r="CO11" s="96">
        <v>3729.5999999999995</v>
      </c>
      <c r="CP11" s="96">
        <v>6</v>
      </c>
      <c r="CQ11" s="96">
        <v>3196.7999999999997</v>
      </c>
      <c r="CR11" s="96">
        <v>8</v>
      </c>
      <c r="CS11" s="96">
        <v>4262.3999999999996</v>
      </c>
      <c r="CT11" s="96">
        <v>8</v>
      </c>
      <c r="CU11" s="96">
        <v>4262.3999999999996</v>
      </c>
    </row>
    <row r="12" spans="1:99">
      <c r="C12" s="95" t="s">
        <v>177</v>
      </c>
      <c r="D12" s="96">
        <v>0</v>
      </c>
      <c r="E12" s="96">
        <v>0</v>
      </c>
      <c r="F12" s="96">
        <v>0</v>
      </c>
      <c r="G12" s="96">
        <v>0</v>
      </c>
      <c r="H12" s="96">
        <v>7</v>
      </c>
      <c r="I12" s="96">
        <v>3939.5999999999995</v>
      </c>
      <c r="J12" s="96">
        <v>5</v>
      </c>
      <c r="K12" s="96">
        <v>2814</v>
      </c>
      <c r="L12" s="96">
        <v>10</v>
      </c>
      <c r="M12" s="96">
        <v>5628</v>
      </c>
      <c r="N12" s="96">
        <v>9</v>
      </c>
      <c r="O12" s="96">
        <v>5065.2</v>
      </c>
      <c r="P12" s="96">
        <v>8</v>
      </c>
      <c r="Q12" s="96">
        <v>4502.3999999999996</v>
      </c>
      <c r="R12" s="96">
        <v>10</v>
      </c>
      <c r="S12" s="96">
        <v>5628</v>
      </c>
      <c r="T12" s="96">
        <v>9</v>
      </c>
      <c r="U12" s="96">
        <v>5065.2</v>
      </c>
      <c r="V12" s="96">
        <v>11</v>
      </c>
      <c r="W12" s="96">
        <v>6190.7999999999993</v>
      </c>
      <c r="X12" s="96">
        <v>9</v>
      </c>
      <c r="Y12" s="96">
        <v>5065.2</v>
      </c>
      <c r="Z12" s="96">
        <v>9</v>
      </c>
      <c r="AA12" s="96">
        <v>5065.2</v>
      </c>
      <c r="AB12" s="96">
        <v>15</v>
      </c>
      <c r="AC12" s="96">
        <v>8442</v>
      </c>
      <c r="AD12" s="96">
        <v>19</v>
      </c>
      <c r="AE12" s="96">
        <v>10693.199999999999</v>
      </c>
      <c r="AF12" s="96">
        <v>15</v>
      </c>
      <c r="AG12" s="96">
        <v>8442</v>
      </c>
      <c r="AH12" s="96">
        <v>19</v>
      </c>
      <c r="AI12" s="96">
        <v>10693.199999999999</v>
      </c>
      <c r="AJ12" s="96">
        <v>11</v>
      </c>
      <c r="AK12" s="96">
        <v>6190.7999999999993</v>
      </c>
      <c r="AL12" s="96">
        <v>10</v>
      </c>
      <c r="AM12" s="96">
        <v>5628</v>
      </c>
      <c r="AN12" s="96">
        <v>11</v>
      </c>
      <c r="AO12" s="96">
        <v>6190.7999999999993</v>
      </c>
      <c r="AP12" s="96">
        <v>15</v>
      </c>
      <c r="AQ12" s="96">
        <v>8442</v>
      </c>
      <c r="AR12" s="96">
        <v>7</v>
      </c>
      <c r="AS12" s="96">
        <v>3939.5999999999995</v>
      </c>
      <c r="AT12" s="96">
        <v>7</v>
      </c>
      <c r="AU12" s="96">
        <v>3939.5999999999995</v>
      </c>
      <c r="AV12" s="96">
        <v>7</v>
      </c>
      <c r="AW12" s="96">
        <v>3939.5999999999995</v>
      </c>
      <c r="AX12" s="96">
        <v>6</v>
      </c>
      <c r="AY12" s="96">
        <v>3376.7999999999997</v>
      </c>
      <c r="AZ12" s="96">
        <v>6</v>
      </c>
      <c r="BA12" s="96">
        <v>3376.7999999999997</v>
      </c>
      <c r="BB12" s="96">
        <v>7</v>
      </c>
      <c r="BC12" s="96">
        <v>3939.5999999999995</v>
      </c>
      <c r="BD12" s="96">
        <v>4</v>
      </c>
      <c r="BE12" s="96">
        <v>2251.1999999999998</v>
      </c>
      <c r="BF12" s="96">
        <v>7</v>
      </c>
      <c r="BG12" s="96">
        <v>3939.5999999999995</v>
      </c>
      <c r="BH12" s="96">
        <v>10</v>
      </c>
      <c r="BI12" s="96">
        <v>5628</v>
      </c>
      <c r="BJ12" s="96">
        <v>8</v>
      </c>
      <c r="BK12" s="96">
        <v>4502.3999999999996</v>
      </c>
      <c r="BL12" s="96">
        <v>10</v>
      </c>
      <c r="BM12" s="96">
        <v>5628</v>
      </c>
      <c r="BN12" s="96">
        <v>10</v>
      </c>
      <c r="BO12" s="96">
        <v>5628</v>
      </c>
      <c r="BP12" s="96">
        <v>8</v>
      </c>
      <c r="BQ12" s="96">
        <v>4502.3999999999996</v>
      </c>
      <c r="BR12" s="96">
        <v>17</v>
      </c>
      <c r="BS12" s="96">
        <v>9567.5999999999985</v>
      </c>
      <c r="BT12" s="96">
        <v>14</v>
      </c>
      <c r="BU12" s="96">
        <v>7879.1999999999989</v>
      </c>
      <c r="BV12" s="96">
        <v>17</v>
      </c>
      <c r="BW12" s="96">
        <v>9567.5999999999985</v>
      </c>
      <c r="BX12" s="96">
        <v>23</v>
      </c>
      <c r="BY12" s="96">
        <v>12944.4</v>
      </c>
      <c r="BZ12" s="96">
        <v>14</v>
      </c>
      <c r="CA12" s="96">
        <v>7879.1999999999989</v>
      </c>
      <c r="CB12" s="96">
        <v>15</v>
      </c>
      <c r="CC12" s="96">
        <v>8442</v>
      </c>
      <c r="CD12" s="96">
        <v>21</v>
      </c>
      <c r="CE12" s="96">
        <v>11818.8</v>
      </c>
      <c r="CF12" s="96">
        <v>14</v>
      </c>
      <c r="CG12" s="96">
        <v>7879.1999999999989</v>
      </c>
      <c r="CH12" s="96">
        <v>11</v>
      </c>
      <c r="CI12" s="96">
        <v>6190.7999999999993</v>
      </c>
      <c r="CJ12" s="96">
        <v>8</v>
      </c>
      <c r="CK12" s="96">
        <v>4502.3999999999996</v>
      </c>
      <c r="CL12" s="96">
        <v>12</v>
      </c>
      <c r="CM12" s="96">
        <v>6753.5999999999995</v>
      </c>
      <c r="CN12" s="96">
        <v>7</v>
      </c>
      <c r="CO12" s="96">
        <v>3939.5999999999995</v>
      </c>
      <c r="CP12" s="96">
        <v>7</v>
      </c>
      <c r="CQ12" s="96">
        <v>3939.5999999999995</v>
      </c>
      <c r="CR12" s="96">
        <v>8</v>
      </c>
      <c r="CS12" s="96">
        <v>4502.3999999999996</v>
      </c>
      <c r="CT12" s="96">
        <v>8</v>
      </c>
      <c r="CU12" s="96">
        <v>4502.3999999999996</v>
      </c>
    </row>
    <row r="13" spans="1:99">
      <c r="C13" s="95" t="s">
        <v>178</v>
      </c>
      <c r="D13" s="96">
        <v>0</v>
      </c>
      <c r="E13" s="96">
        <v>0</v>
      </c>
      <c r="F13" s="96">
        <v>0</v>
      </c>
      <c r="G13" s="96">
        <v>0</v>
      </c>
      <c r="H13" s="96">
        <v>7</v>
      </c>
      <c r="I13" s="96">
        <v>596.4</v>
      </c>
      <c r="J13" s="96">
        <v>4</v>
      </c>
      <c r="K13" s="96">
        <v>340.8</v>
      </c>
      <c r="L13" s="96">
        <v>9</v>
      </c>
      <c r="M13" s="96">
        <v>766.80000000000007</v>
      </c>
      <c r="N13" s="96">
        <v>9</v>
      </c>
      <c r="O13" s="96">
        <v>766.80000000000007</v>
      </c>
      <c r="P13" s="96">
        <v>7</v>
      </c>
      <c r="Q13" s="96">
        <v>596.4</v>
      </c>
      <c r="R13" s="96">
        <v>11</v>
      </c>
      <c r="S13" s="96">
        <v>937.2</v>
      </c>
      <c r="T13" s="96">
        <v>9</v>
      </c>
      <c r="U13" s="96">
        <v>766.80000000000007</v>
      </c>
      <c r="V13" s="96">
        <v>13</v>
      </c>
      <c r="W13" s="96">
        <v>1107.6000000000001</v>
      </c>
      <c r="X13" s="96">
        <v>8</v>
      </c>
      <c r="Y13" s="96">
        <v>681.6</v>
      </c>
      <c r="Z13" s="96">
        <v>10</v>
      </c>
      <c r="AA13" s="96">
        <v>852</v>
      </c>
      <c r="AB13" s="96">
        <v>14</v>
      </c>
      <c r="AC13" s="96">
        <v>1192.8</v>
      </c>
      <c r="AD13" s="96">
        <v>20</v>
      </c>
      <c r="AE13" s="96">
        <v>1704</v>
      </c>
      <c r="AF13" s="96">
        <v>16</v>
      </c>
      <c r="AG13" s="96">
        <v>1363.2</v>
      </c>
      <c r="AH13" s="96">
        <v>22</v>
      </c>
      <c r="AI13" s="96">
        <v>1874.4</v>
      </c>
      <c r="AJ13" s="96">
        <v>10</v>
      </c>
      <c r="AK13" s="96">
        <v>852</v>
      </c>
      <c r="AL13" s="96">
        <v>9</v>
      </c>
      <c r="AM13" s="96">
        <v>766.80000000000007</v>
      </c>
      <c r="AN13" s="96">
        <v>11</v>
      </c>
      <c r="AO13" s="96">
        <v>937.2</v>
      </c>
      <c r="AP13" s="96">
        <v>15</v>
      </c>
      <c r="AQ13" s="96">
        <v>1278</v>
      </c>
      <c r="AR13" s="96">
        <v>9</v>
      </c>
      <c r="AS13" s="96">
        <v>766.80000000000007</v>
      </c>
      <c r="AT13" s="96">
        <v>7</v>
      </c>
      <c r="AU13" s="96">
        <v>596.4</v>
      </c>
      <c r="AV13" s="96">
        <v>8</v>
      </c>
      <c r="AW13" s="96">
        <v>681.6</v>
      </c>
      <c r="AX13" s="96">
        <v>6</v>
      </c>
      <c r="AY13" s="96">
        <v>511.20000000000005</v>
      </c>
      <c r="AZ13" s="96">
        <v>6</v>
      </c>
      <c r="BA13" s="96">
        <v>511.20000000000005</v>
      </c>
      <c r="BB13" s="96">
        <v>7</v>
      </c>
      <c r="BC13" s="96">
        <v>596.4</v>
      </c>
      <c r="BD13" s="96">
        <v>5</v>
      </c>
      <c r="BE13" s="96">
        <v>426</v>
      </c>
      <c r="BF13" s="96">
        <v>6</v>
      </c>
      <c r="BG13" s="96">
        <v>511.20000000000005</v>
      </c>
      <c r="BH13" s="96">
        <v>10</v>
      </c>
      <c r="BI13" s="96">
        <v>852</v>
      </c>
      <c r="BJ13" s="96">
        <v>8</v>
      </c>
      <c r="BK13" s="96">
        <v>681.6</v>
      </c>
      <c r="BL13" s="96">
        <v>10</v>
      </c>
      <c r="BM13" s="96">
        <v>852</v>
      </c>
      <c r="BN13" s="96">
        <v>9</v>
      </c>
      <c r="BO13" s="96">
        <v>766.80000000000007</v>
      </c>
      <c r="BP13" s="96">
        <v>8</v>
      </c>
      <c r="BQ13" s="96">
        <v>681.6</v>
      </c>
      <c r="BR13" s="96">
        <v>17</v>
      </c>
      <c r="BS13" s="96">
        <v>1448.4</v>
      </c>
      <c r="BT13" s="96">
        <v>15</v>
      </c>
      <c r="BU13" s="96">
        <v>1278</v>
      </c>
      <c r="BV13" s="96">
        <v>17</v>
      </c>
      <c r="BW13" s="96">
        <v>1448.4</v>
      </c>
      <c r="BX13" s="96">
        <v>24</v>
      </c>
      <c r="BY13" s="96">
        <v>2044.8000000000002</v>
      </c>
      <c r="BZ13" s="96">
        <v>14</v>
      </c>
      <c r="CA13" s="96">
        <v>1192.8</v>
      </c>
      <c r="CB13" s="96">
        <v>13</v>
      </c>
      <c r="CC13" s="96">
        <v>1107.6000000000001</v>
      </c>
      <c r="CD13" s="96">
        <v>22</v>
      </c>
      <c r="CE13" s="96">
        <v>1874.4</v>
      </c>
      <c r="CF13" s="96">
        <v>14</v>
      </c>
      <c r="CG13" s="96">
        <v>1192.8</v>
      </c>
      <c r="CH13" s="96">
        <v>11</v>
      </c>
      <c r="CI13" s="96">
        <v>937.2</v>
      </c>
      <c r="CJ13" s="96">
        <v>10</v>
      </c>
      <c r="CK13" s="96">
        <v>852</v>
      </c>
      <c r="CL13" s="96">
        <v>13</v>
      </c>
      <c r="CM13" s="96">
        <v>1107.6000000000001</v>
      </c>
      <c r="CN13" s="96">
        <v>8</v>
      </c>
      <c r="CO13" s="96">
        <v>681.6</v>
      </c>
      <c r="CP13" s="96">
        <v>7</v>
      </c>
      <c r="CQ13" s="96">
        <v>596.4</v>
      </c>
      <c r="CR13" s="96">
        <v>8</v>
      </c>
      <c r="CS13" s="96">
        <v>681.6</v>
      </c>
      <c r="CT13" s="96">
        <v>9</v>
      </c>
      <c r="CU13" s="96">
        <v>766.80000000000007</v>
      </c>
    </row>
    <row r="14" spans="1:99">
      <c r="C14" s="95" t="s">
        <v>179</v>
      </c>
      <c r="D14" s="96">
        <v>0</v>
      </c>
      <c r="E14" s="96">
        <v>0</v>
      </c>
      <c r="F14" s="96">
        <v>0</v>
      </c>
      <c r="G14" s="96">
        <v>0</v>
      </c>
      <c r="H14" s="96">
        <v>7</v>
      </c>
      <c r="I14" s="96">
        <v>3418.7999999999997</v>
      </c>
      <c r="J14" s="96">
        <v>5</v>
      </c>
      <c r="K14" s="96">
        <v>2442</v>
      </c>
      <c r="L14" s="96">
        <v>10</v>
      </c>
      <c r="M14" s="96">
        <v>4884</v>
      </c>
      <c r="N14" s="96">
        <v>9</v>
      </c>
      <c r="O14" s="96">
        <v>4395.5999999999995</v>
      </c>
      <c r="P14" s="96">
        <v>8</v>
      </c>
      <c r="Q14" s="96">
        <v>3907.2</v>
      </c>
      <c r="R14" s="96">
        <v>10</v>
      </c>
      <c r="S14" s="96">
        <v>4884</v>
      </c>
      <c r="T14" s="96">
        <v>9</v>
      </c>
      <c r="U14" s="96">
        <v>4395.5999999999995</v>
      </c>
      <c r="V14" s="96">
        <v>13</v>
      </c>
      <c r="W14" s="96">
        <v>6349.2</v>
      </c>
      <c r="X14" s="96">
        <v>9</v>
      </c>
      <c r="Y14" s="96">
        <v>4395.5999999999995</v>
      </c>
      <c r="Z14" s="96">
        <v>10</v>
      </c>
      <c r="AA14" s="96">
        <v>4884</v>
      </c>
      <c r="AB14" s="96">
        <v>14</v>
      </c>
      <c r="AC14" s="96">
        <v>6837.5999999999995</v>
      </c>
      <c r="AD14" s="96">
        <v>20</v>
      </c>
      <c r="AE14" s="96">
        <v>9768</v>
      </c>
      <c r="AF14" s="96">
        <v>15</v>
      </c>
      <c r="AG14" s="96">
        <v>7326</v>
      </c>
      <c r="AH14" s="96">
        <v>20</v>
      </c>
      <c r="AI14" s="96">
        <v>9768</v>
      </c>
      <c r="AJ14" s="96">
        <v>10</v>
      </c>
      <c r="AK14" s="96">
        <v>4884</v>
      </c>
      <c r="AL14" s="96">
        <v>8</v>
      </c>
      <c r="AM14" s="96">
        <v>3907.2</v>
      </c>
      <c r="AN14" s="96">
        <v>12</v>
      </c>
      <c r="AO14" s="96">
        <v>5860.7999999999993</v>
      </c>
      <c r="AP14" s="96">
        <v>15</v>
      </c>
      <c r="AQ14" s="96">
        <v>7326</v>
      </c>
      <c r="AR14" s="96">
        <v>8</v>
      </c>
      <c r="AS14" s="96">
        <v>3907.2</v>
      </c>
      <c r="AT14" s="96">
        <v>7</v>
      </c>
      <c r="AU14" s="96">
        <v>3418.7999999999997</v>
      </c>
      <c r="AV14" s="96">
        <v>6</v>
      </c>
      <c r="AW14" s="96">
        <v>2930.3999999999996</v>
      </c>
      <c r="AX14" s="96">
        <v>6</v>
      </c>
      <c r="AY14" s="96">
        <v>2930.3999999999996</v>
      </c>
      <c r="AZ14" s="96">
        <v>6</v>
      </c>
      <c r="BA14" s="96">
        <v>2930.3999999999996</v>
      </c>
      <c r="BB14" s="96">
        <v>7</v>
      </c>
      <c r="BC14" s="96">
        <v>3418.7999999999997</v>
      </c>
      <c r="BD14" s="96">
        <v>4</v>
      </c>
      <c r="BE14" s="96">
        <v>1953.6</v>
      </c>
      <c r="BF14" s="96">
        <v>7</v>
      </c>
      <c r="BG14" s="96">
        <v>3418.7999999999997</v>
      </c>
      <c r="BH14" s="96">
        <v>12</v>
      </c>
      <c r="BI14" s="96">
        <v>5860.7999999999993</v>
      </c>
      <c r="BJ14" s="96">
        <v>8</v>
      </c>
      <c r="BK14" s="96">
        <v>3907.2</v>
      </c>
      <c r="BL14" s="96">
        <v>8</v>
      </c>
      <c r="BM14" s="96">
        <v>3907.2</v>
      </c>
      <c r="BN14" s="96">
        <v>9</v>
      </c>
      <c r="BO14" s="96">
        <v>4395.5999999999995</v>
      </c>
      <c r="BP14" s="96">
        <v>8</v>
      </c>
      <c r="BQ14" s="96">
        <v>3907.2</v>
      </c>
      <c r="BR14" s="96">
        <v>18</v>
      </c>
      <c r="BS14" s="96">
        <v>8791.1999999999989</v>
      </c>
      <c r="BT14" s="96">
        <v>13</v>
      </c>
      <c r="BU14" s="96">
        <v>6349.2</v>
      </c>
      <c r="BV14" s="96">
        <v>18</v>
      </c>
      <c r="BW14" s="96">
        <v>8791.1999999999989</v>
      </c>
      <c r="BX14" s="96">
        <v>23</v>
      </c>
      <c r="BY14" s="96">
        <v>11233.199999999999</v>
      </c>
      <c r="BZ14" s="96">
        <v>15</v>
      </c>
      <c r="CA14" s="96">
        <v>7326</v>
      </c>
      <c r="CB14" s="96">
        <v>14</v>
      </c>
      <c r="CC14" s="96">
        <v>6837.5999999999995</v>
      </c>
      <c r="CD14" s="96">
        <v>21</v>
      </c>
      <c r="CE14" s="96">
        <v>10256.4</v>
      </c>
      <c r="CF14" s="96">
        <v>14</v>
      </c>
      <c r="CG14" s="96">
        <v>6837.5999999999995</v>
      </c>
      <c r="CH14" s="96">
        <v>12</v>
      </c>
      <c r="CI14" s="96">
        <v>5860.7999999999993</v>
      </c>
      <c r="CJ14" s="96">
        <v>9</v>
      </c>
      <c r="CK14" s="96">
        <v>4395.5999999999995</v>
      </c>
      <c r="CL14" s="96">
        <v>12</v>
      </c>
      <c r="CM14" s="96">
        <v>5860.7999999999993</v>
      </c>
      <c r="CN14" s="96">
        <v>7</v>
      </c>
      <c r="CO14" s="96">
        <v>3418.7999999999997</v>
      </c>
      <c r="CP14" s="96">
        <v>6</v>
      </c>
      <c r="CQ14" s="96">
        <v>2930.3999999999996</v>
      </c>
      <c r="CR14" s="96">
        <v>8</v>
      </c>
      <c r="CS14" s="96">
        <v>3907.2</v>
      </c>
      <c r="CT14" s="96">
        <v>8</v>
      </c>
      <c r="CU14" s="96">
        <v>3907.2</v>
      </c>
    </row>
    <row r="15" spans="1:99">
      <c r="C15" s="95" t="s">
        <v>180</v>
      </c>
      <c r="D15" s="96">
        <v>0</v>
      </c>
      <c r="E15" s="96">
        <v>0</v>
      </c>
      <c r="F15" s="96">
        <v>0</v>
      </c>
      <c r="G15" s="96">
        <v>0</v>
      </c>
      <c r="H15" s="96">
        <v>7</v>
      </c>
      <c r="I15" s="96">
        <v>5342.4</v>
      </c>
      <c r="J15" s="96">
        <v>4</v>
      </c>
      <c r="K15" s="96">
        <v>3052.7999999999997</v>
      </c>
      <c r="L15" s="96">
        <v>9</v>
      </c>
      <c r="M15" s="96">
        <v>6868.7999999999993</v>
      </c>
      <c r="N15" s="96">
        <v>8</v>
      </c>
      <c r="O15" s="96">
        <v>6105.5999999999995</v>
      </c>
      <c r="P15" s="96">
        <v>7</v>
      </c>
      <c r="Q15" s="96">
        <v>5342.4</v>
      </c>
      <c r="R15" s="96">
        <v>10</v>
      </c>
      <c r="S15" s="96">
        <v>7631.9999999999991</v>
      </c>
      <c r="T15" s="96">
        <v>9</v>
      </c>
      <c r="U15" s="96">
        <v>6868.7999999999993</v>
      </c>
      <c r="V15" s="96">
        <v>12</v>
      </c>
      <c r="W15" s="96">
        <v>9158.4</v>
      </c>
      <c r="X15" s="96">
        <v>9</v>
      </c>
      <c r="Y15" s="96">
        <v>6868.7999999999993</v>
      </c>
      <c r="Z15" s="96">
        <v>9</v>
      </c>
      <c r="AA15" s="96">
        <v>6868.7999999999993</v>
      </c>
      <c r="AB15" s="96">
        <v>12</v>
      </c>
      <c r="AC15" s="96">
        <v>9158.4</v>
      </c>
      <c r="AD15" s="96">
        <v>20</v>
      </c>
      <c r="AE15" s="96">
        <v>15263.999999999998</v>
      </c>
      <c r="AF15" s="96">
        <v>14</v>
      </c>
      <c r="AG15" s="96">
        <v>10684.8</v>
      </c>
      <c r="AH15" s="96">
        <v>20</v>
      </c>
      <c r="AI15" s="96">
        <v>15263.999999999998</v>
      </c>
      <c r="AJ15" s="96">
        <v>9</v>
      </c>
      <c r="AK15" s="96">
        <v>6868.7999999999993</v>
      </c>
      <c r="AL15" s="96">
        <v>9</v>
      </c>
      <c r="AM15" s="96">
        <v>6868.7999999999993</v>
      </c>
      <c r="AN15" s="96">
        <v>11</v>
      </c>
      <c r="AO15" s="96">
        <v>8395.1999999999989</v>
      </c>
      <c r="AP15" s="96">
        <v>15</v>
      </c>
      <c r="AQ15" s="96">
        <v>11447.999999999998</v>
      </c>
      <c r="AR15" s="96">
        <v>8</v>
      </c>
      <c r="AS15" s="96">
        <v>6105.5999999999995</v>
      </c>
      <c r="AT15" s="96">
        <v>7</v>
      </c>
      <c r="AU15" s="96">
        <v>5342.4</v>
      </c>
      <c r="AV15" s="96">
        <v>6</v>
      </c>
      <c r="AW15" s="96">
        <v>4579.2</v>
      </c>
      <c r="AX15" s="96">
        <v>6</v>
      </c>
      <c r="AY15" s="96">
        <v>4579.2</v>
      </c>
      <c r="AZ15" s="96">
        <v>6</v>
      </c>
      <c r="BA15" s="96">
        <v>4579.2</v>
      </c>
      <c r="BB15" s="96">
        <v>7</v>
      </c>
      <c r="BC15" s="96">
        <v>5342.4</v>
      </c>
      <c r="BD15" s="96">
        <v>5</v>
      </c>
      <c r="BE15" s="96">
        <v>3815.9999999999995</v>
      </c>
      <c r="BF15" s="96">
        <v>6</v>
      </c>
      <c r="BG15" s="96">
        <v>4579.2</v>
      </c>
      <c r="BH15" s="96">
        <v>11</v>
      </c>
      <c r="BI15" s="96">
        <v>8395.1999999999989</v>
      </c>
      <c r="BJ15" s="96">
        <v>9</v>
      </c>
      <c r="BK15" s="96">
        <v>6868.7999999999993</v>
      </c>
      <c r="BL15" s="96">
        <v>9</v>
      </c>
      <c r="BM15" s="96">
        <v>6868.7999999999993</v>
      </c>
      <c r="BN15" s="96">
        <v>10</v>
      </c>
      <c r="BO15" s="96">
        <v>7631.9999999999991</v>
      </c>
      <c r="BP15" s="96">
        <v>8</v>
      </c>
      <c r="BQ15" s="96">
        <v>6105.5999999999995</v>
      </c>
      <c r="BR15" s="96">
        <v>15</v>
      </c>
      <c r="BS15" s="96">
        <v>11447.999999999998</v>
      </c>
      <c r="BT15" s="96">
        <v>13</v>
      </c>
      <c r="BU15" s="96">
        <v>9921.5999999999985</v>
      </c>
      <c r="BV15" s="96">
        <v>15</v>
      </c>
      <c r="BW15" s="96">
        <v>11447.999999999998</v>
      </c>
      <c r="BX15" s="96">
        <v>24</v>
      </c>
      <c r="BY15" s="96">
        <v>18316.8</v>
      </c>
      <c r="BZ15" s="96">
        <v>13</v>
      </c>
      <c r="CA15" s="96">
        <v>9921.5999999999985</v>
      </c>
      <c r="CB15" s="96">
        <v>12</v>
      </c>
      <c r="CC15" s="96">
        <v>9158.4</v>
      </c>
      <c r="CD15" s="96">
        <v>20</v>
      </c>
      <c r="CE15" s="96">
        <v>15263.999999999998</v>
      </c>
      <c r="CF15" s="96">
        <v>14</v>
      </c>
      <c r="CG15" s="96">
        <v>10684.8</v>
      </c>
      <c r="CH15" s="96">
        <v>12</v>
      </c>
      <c r="CI15" s="96">
        <v>9158.4</v>
      </c>
      <c r="CJ15" s="96">
        <v>8</v>
      </c>
      <c r="CK15" s="96">
        <v>6105.5999999999995</v>
      </c>
      <c r="CL15" s="96">
        <v>13</v>
      </c>
      <c r="CM15" s="96">
        <v>9921.5999999999985</v>
      </c>
      <c r="CN15" s="96">
        <v>7</v>
      </c>
      <c r="CO15" s="96">
        <v>5342.4</v>
      </c>
      <c r="CP15" s="96">
        <v>7</v>
      </c>
      <c r="CQ15" s="96">
        <v>5342.4</v>
      </c>
      <c r="CR15" s="96">
        <v>8</v>
      </c>
      <c r="CS15" s="96">
        <v>6105.5999999999995</v>
      </c>
      <c r="CT15" s="96">
        <v>9</v>
      </c>
      <c r="CU15" s="96">
        <v>6868.7999999999993</v>
      </c>
    </row>
    <row r="16" spans="1:99">
      <c r="C16" s="95" t="s">
        <v>181</v>
      </c>
      <c r="D16" s="96">
        <v>0</v>
      </c>
      <c r="E16" s="96">
        <v>0</v>
      </c>
      <c r="F16" s="96">
        <v>0</v>
      </c>
      <c r="G16" s="96">
        <v>0</v>
      </c>
      <c r="H16" s="96">
        <v>7</v>
      </c>
      <c r="I16" s="96">
        <v>2385.6</v>
      </c>
      <c r="J16" s="96">
        <v>4</v>
      </c>
      <c r="K16" s="96">
        <v>1363.2</v>
      </c>
      <c r="L16" s="96">
        <v>10</v>
      </c>
      <c r="M16" s="96">
        <v>3408</v>
      </c>
      <c r="N16" s="96">
        <v>8</v>
      </c>
      <c r="O16" s="96">
        <v>2726.4</v>
      </c>
      <c r="P16" s="96">
        <v>7</v>
      </c>
      <c r="Q16" s="96">
        <v>2385.6</v>
      </c>
      <c r="R16" s="96">
        <v>10</v>
      </c>
      <c r="S16" s="96">
        <v>3408</v>
      </c>
      <c r="T16" s="96">
        <v>10</v>
      </c>
      <c r="U16" s="96">
        <v>3408</v>
      </c>
      <c r="V16" s="96">
        <v>12</v>
      </c>
      <c r="W16" s="96">
        <v>4089.6000000000004</v>
      </c>
      <c r="X16" s="96">
        <v>9</v>
      </c>
      <c r="Y16" s="96">
        <v>3067.2000000000003</v>
      </c>
      <c r="Z16" s="96">
        <v>9</v>
      </c>
      <c r="AA16" s="96">
        <v>3067.2000000000003</v>
      </c>
      <c r="AB16" s="96">
        <v>15</v>
      </c>
      <c r="AC16" s="96">
        <v>5112</v>
      </c>
      <c r="AD16" s="96">
        <v>20</v>
      </c>
      <c r="AE16" s="96">
        <v>6816</v>
      </c>
      <c r="AF16" s="96">
        <v>16</v>
      </c>
      <c r="AG16" s="96">
        <v>5452.8</v>
      </c>
      <c r="AH16" s="96">
        <v>20</v>
      </c>
      <c r="AI16" s="96">
        <v>6816</v>
      </c>
      <c r="AJ16" s="96">
        <v>11</v>
      </c>
      <c r="AK16" s="96">
        <v>3748.8</v>
      </c>
      <c r="AL16" s="96">
        <v>9</v>
      </c>
      <c r="AM16" s="96">
        <v>3067.2000000000003</v>
      </c>
      <c r="AN16" s="96">
        <v>12</v>
      </c>
      <c r="AO16" s="96">
        <v>4089.6000000000004</v>
      </c>
      <c r="AP16" s="96">
        <v>16</v>
      </c>
      <c r="AQ16" s="96">
        <v>5452.8</v>
      </c>
      <c r="AR16" s="96">
        <v>8</v>
      </c>
      <c r="AS16" s="96">
        <v>2726.4</v>
      </c>
      <c r="AT16" s="96">
        <v>7</v>
      </c>
      <c r="AU16" s="96">
        <v>2385.6</v>
      </c>
      <c r="AV16" s="96">
        <v>7</v>
      </c>
      <c r="AW16" s="96">
        <v>2385.6</v>
      </c>
      <c r="AX16" s="96">
        <v>6</v>
      </c>
      <c r="AY16" s="96">
        <v>2044.8000000000002</v>
      </c>
      <c r="AZ16" s="96">
        <v>7</v>
      </c>
      <c r="BA16" s="96">
        <v>2385.6</v>
      </c>
      <c r="BB16" s="96">
        <v>7</v>
      </c>
      <c r="BC16" s="96">
        <v>2385.6</v>
      </c>
      <c r="BD16" s="96">
        <v>4</v>
      </c>
      <c r="BE16" s="96">
        <v>1363.2</v>
      </c>
      <c r="BF16" s="96">
        <v>6</v>
      </c>
      <c r="BG16" s="96">
        <v>2044.8000000000002</v>
      </c>
      <c r="BH16" s="96">
        <v>11</v>
      </c>
      <c r="BI16" s="96">
        <v>3748.8</v>
      </c>
      <c r="BJ16" s="96">
        <v>8</v>
      </c>
      <c r="BK16" s="96">
        <v>2726.4</v>
      </c>
      <c r="BL16" s="96">
        <v>8</v>
      </c>
      <c r="BM16" s="96">
        <v>2726.4</v>
      </c>
      <c r="BN16" s="96">
        <v>10</v>
      </c>
      <c r="BO16" s="96">
        <v>3408</v>
      </c>
      <c r="BP16" s="96">
        <v>10</v>
      </c>
      <c r="BQ16" s="96">
        <v>3408</v>
      </c>
      <c r="BR16" s="96">
        <v>18</v>
      </c>
      <c r="BS16" s="96">
        <v>6134.4000000000005</v>
      </c>
      <c r="BT16" s="96">
        <v>14</v>
      </c>
      <c r="BU16" s="96">
        <v>4771.2</v>
      </c>
      <c r="BV16" s="96">
        <v>16</v>
      </c>
      <c r="BW16" s="96">
        <v>5452.8</v>
      </c>
      <c r="BX16" s="96">
        <v>23</v>
      </c>
      <c r="BY16" s="96">
        <v>7838.4000000000005</v>
      </c>
      <c r="BZ16" s="96">
        <v>14</v>
      </c>
      <c r="CA16" s="96">
        <v>4771.2</v>
      </c>
      <c r="CB16" s="96">
        <v>15</v>
      </c>
      <c r="CC16" s="96">
        <v>5112</v>
      </c>
      <c r="CD16" s="96">
        <v>22</v>
      </c>
      <c r="CE16" s="96">
        <v>7497.6</v>
      </c>
      <c r="CF16" s="96">
        <v>15</v>
      </c>
      <c r="CG16" s="96">
        <v>5112</v>
      </c>
      <c r="CH16" s="96">
        <v>11</v>
      </c>
      <c r="CI16" s="96">
        <v>3748.8</v>
      </c>
      <c r="CJ16" s="96">
        <v>10</v>
      </c>
      <c r="CK16" s="96">
        <v>3408</v>
      </c>
      <c r="CL16" s="96">
        <v>13</v>
      </c>
      <c r="CM16" s="96">
        <v>4430.4000000000005</v>
      </c>
      <c r="CN16" s="96">
        <v>7</v>
      </c>
      <c r="CO16" s="96">
        <v>2385.6</v>
      </c>
      <c r="CP16" s="96">
        <v>7</v>
      </c>
      <c r="CQ16" s="96">
        <v>2385.6</v>
      </c>
      <c r="CR16" s="96">
        <v>9</v>
      </c>
      <c r="CS16" s="96">
        <v>3067.2000000000003</v>
      </c>
      <c r="CT16" s="96">
        <v>9</v>
      </c>
      <c r="CU16" s="96">
        <v>3067.2000000000003</v>
      </c>
    </row>
    <row r="17" spans="2:99">
      <c r="C17" s="95" t="s">
        <v>182</v>
      </c>
      <c r="D17" s="96">
        <v>0</v>
      </c>
      <c r="E17" s="96">
        <v>0</v>
      </c>
      <c r="F17" s="96">
        <v>0</v>
      </c>
      <c r="G17" s="96">
        <v>0</v>
      </c>
      <c r="H17" s="96">
        <v>7</v>
      </c>
      <c r="I17" s="96">
        <v>2956.7999999999997</v>
      </c>
      <c r="J17" s="96">
        <v>4</v>
      </c>
      <c r="K17" s="96">
        <v>1689.6</v>
      </c>
      <c r="L17" s="96">
        <v>9</v>
      </c>
      <c r="M17" s="96">
        <v>3801.6</v>
      </c>
      <c r="N17" s="96">
        <v>9</v>
      </c>
      <c r="O17" s="96">
        <v>3801.6</v>
      </c>
      <c r="P17" s="96">
        <v>8</v>
      </c>
      <c r="Q17" s="96">
        <v>3379.2</v>
      </c>
      <c r="R17" s="96">
        <v>9</v>
      </c>
      <c r="S17" s="96">
        <v>3801.6</v>
      </c>
      <c r="T17" s="96">
        <v>8</v>
      </c>
      <c r="U17" s="96">
        <v>3379.2</v>
      </c>
      <c r="V17" s="96">
        <v>13</v>
      </c>
      <c r="W17" s="96">
        <v>5491.2</v>
      </c>
      <c r="X17" s="96">
        <v>9</v>
      </c>
      <c r="Y17" s="96">
        <v>3801.6</v>
      </c>
      <c r="Z17" s="96">
        <v>10</v>
      </c>
      <c r="AA17" s="96">
        <v>4224</v>
      </c>
      <c r="AB17" s="96">
        <v>15</v>
      </c>
      <c r="AC17" s="96">
        <v>6336</v>
      </c>
      <c r="AD17" s="96">
        <v>19</v>
      </c>
      <c r="AE17" s="96">
        <v>8025.5999999999995</v>
      </c>
      <c r="AF17" s="96">
        <v>15</v>
      </c>
      <c r="AG17" s="96">
        <v>6336</v>
      </c>
      <c r="AH17" s="96">
        <v>20</v>
      </c>
      <c r="AI17" s="96">
        <v>8448</v>
      </c>
      <c r="AJ17" s="96">
        <v>11</v>
      </c>
      <c r="AK17" s="96">
        <v>4646.3999999999996</v>
      </c>
      <c r="AL17" s="96">
        <v>10</v>
      </c>
      <c r="AM17" s="96">
        <v>4224</v>
      </c>
      <c r="AN17" s="96">
        <v>11</v>
      </c>
      <c r="AO17" s="96">
        <v>4646.3999999999996</v>
      </c>
      <c r="AP17" s="96">
        <v>15</v>
      </c>
      <c r="AQ17" s="96">
        <v>6336</v>
      </c>
      <c r="AR17" s="96">
        <v>9</v>
      </c>
      <c r="AS17" s="96">
        <v>3801.6</v>
      </c>
      <c r="AT17" s="96">
        <v>7</v>
      </c>
      <c r="AU17" s="96">
        <v>2956.7999999999997</v>
      </c>
      <c r="AV17" s="96">
        <v>8</v>
      </c>
      <c r="AW17" s="96">
        <v>3379.2</v>
      </c>
      <c r="AX17" s="96">
        <v>6</v>
      </c>
      <c r="AY17" s="96">
        <v>2534.3999999999996</v>
      </c>
      <c r="AZ17" s="96">
        <v>7</v>
      </c>
      <c r="BA17" s="96">
        <v>2956.7999999999997</v>
      </c>
      <c r="BB17" s="96">
        <v>7</v>
      </c>
      <c r="BC17" s="96">
        <v>2956.7999999999997</v>
      </c>
      <c r="BD17" s="96">
        <v>4</v>
      </c>
      <c r="BE17" s="96">
        <v>1689.6</v>
      </c>
      <c r="BF17" s="96">
        <v>7</v>
      </c>
      <c r="BG17" s="96">
        <v>2956.7999999999997</v>
      </c>
      <c r="BH17" s="96">
        <v>10</v>
      </c>
      <c r="BI17" s="96">
        <v>4224</v>
      </c>
      <c r="BJ17" s="96">
        <v>9</v>
      </c>
      <c r="BK17" s="96">
        <v>3801.6</v>
      </c>
      <c r="BL17" s="96">
        <v>9</v>
      </c>
      <c r="BM17" s="96">
        <v>3801.6</v>
      </c>
      <c r="BN17" s="96">
        <v>10</v>
      </c>
      <c r="BO17" s="96">
        <v>4224</v>
      </c>
      <c r="BP17" s="96">
        <v>8</v>
      </c>
      <c r="BQ17" s="96">
        <v>3379.2</v>
      </c>
      <c r="BR17" s="96">
        <v>18</v>
      </c>
      <c r="BS17" s="96">
        <v>7603.2</v>
      </c>
      <c r="BT17" s="96">
        <v>13</v>
      </c>
      <c r="BU17" s="96">
        <v>5491.2</v>
      </c>
      <c r="BV17" s="96">
        <v>16</v>
      </c>
      <c r="BW17" s="96">
        <v>6758.4</v>
      </c>
      <c r="BX17" s="96">
        <v>20</v>
      </c>
      <c r="BY17" s="96">
        <v>8448</v>
      </c>
      <c r="BZ17" s="96">
        <v>14</v>
      </c>
      <c r="CA17" s="96">
        <v>5913.5999999999995</v>
      </c>
      <c r="CB17" s="96">
        <v>14</v>
      </c>
      <c r="CC17" s="96">
        <v>5913.5999999999995</v>
      </c>
      <c r="CD17" s="96">
        <v>25</v>
      </c>
      <c r="CE17" s="96">
        <v>10560</v>
      </c>
      <c r="CF17" s="96">
        <v>13</v>
      </c>
      <c r="CG17" s="96">
        <v>5491.2</v>
      </c>
      <c r="CH17" s="96">
        <v>11</v>
      </c>
      <c r="CI17" s="96">
        <v>4646.3999999999996</v>
      </c>
      <c r="CJ17" s="96">
        <v>9</v>
      </c>
      <c r="CK17" s="96">
        <v>3801.6</v>
      </c>
      <c r="CL17" s="96">
        <v>12</v>
      </c>
      <c r="CM17" s="96">
        <v>5068.7999999999993</v>
      </c>
      <c r="CN17" s="96">
        <v>7</v>
      </c>
      <c r="CO17" s="96">
        <v>2956.7999999999997</v>
      </c>
      <c r="CP17" s="96">
        <v>6</v>
      </c>
      <c r="CQ17" s="96">
        <v>2534.3999999999996</v>
      </c>
      <c r="CR17" s="96">
        <v>9</v>
      </c>
      <c r="CS17" s="96">
        <v>3801.6</v>
      </c>
      <c r="CT17" s="96">
        <v>9</v>
      </c>
      <c r="CU17" s="96">
        <v>3801.6</v>
      </c>
    </row>
    <row r="18" spans="2:99">
      <c r="C18" s="95" t="s">
        <v>183</v>
      </c>
      <c r="D18" s="96">
        <v>0</v>
      </c>
      <c r="E18" s="96">
        <v>0</v>
      </c>
      <c r="F18" s="96">
        <v>0</v>
      </c>
      <c r="G18" s="96">
        <v>0</v>
      </c>
      <c r="H18" s="96">
        <v>8</v>
      </c>
      <c r="I18" s="96">
        <v>5222.3999999999996</v>
      </c>
      <c r="J18" s="96">
        <v>4</v>
      </c>
      <c r="K18" s="96">
        <v>2611.1999999999998</v>
      </c>
      <c r="L18" s="96">
        <v>8</v>
      </c>
      <c r="M18" s="96">
        <v>5222.3999999999996</v>
      </c>
      <c r="N18" s="96">
        <v>8</v>
      </c>
      <c r="O18" s="96">
        <v>5222.3999999999996</v>
      </c>
      <c r="P18" s="96">
        <v>7</v>
      </c>
      <c r="Q18" s="96">
        <v>4569.5999999999995</v>
      </c>
      <c r="R18" s="96">
        <v>9</v>
      </c>
      <c r="S18" s="96">
        <v>5875.2</v>
      </c>
      <c r="T18" s="96">
        <v>9</v>
      </c>
      <c r="U18" s="96">
        <v>5875.2</v>
      </c>
      <c r="V18" s="96">
        <v>13</v>
      </c>
      <c r="W18" s="96">
        <v>8486.4</v>
      </c>
      <c r="X18" s="96">
        <v>9</v>
      </c>
      <c r="Y18" s="96">
        <v>5875.2</v>
      </c>
      <c r="Z18" s="96">
        <v>8</v>
      </c>
      <c r="AA18" s="96">
        <v>5222.3999999999996</v>
      </c>
      <c r="AB18" s="96">
        <v>13</v>
      </c>
      <c r="AC18" s="96">
        <v>8486.4</v>
      </c>
      <c r="AD18" s="96">
        <v>19</v>
      </c>
      <c r="AE18" s="96">
        <v>12403.199999999999</v>
      </c>
      <c r="AF18" s="96">
        <v>13</v>
      </c>
      <c r="AG18" s="96">
        <v>8486.4</v>
      </c>
      <c r="AH18" s="96">
        <v>20</v>
      </c>
      <c r="AI18" s="96">
        <v>13056</v>
      </c>
      <c r="AJ18" s="96">
        <v>10</v>
      </c>
      <c r="AK18" s="96">
        <v>6528</v>
      </c>
      <c r="AL18" s="96">
        <v>9</v>
      </c>
      <c r="AM18" s="96">
        <v>5875.2</v>
      </c>
      <c r="AN18" s="96">
        <v>11</v>
      </c>
      <c r="AO18" s="96">
        <v>7180.7999999999993</v>
      </c>
      <c r="AP18" s="96">
        <v>14</v>
      </c>
      <c r="AQ18" s="96">
        <v>9139.1999999999989</v>
      </c>
      <c r="AR18" s="96">
        <v>8</v>
      </c>
      <c r="AS18" s="96">
        <v>5222.3999999999996</v>
      </c>
      <c r="AT18" s="96">
        <v>8</v>
      </c>
      <c r="AU18" s="96">
        <v>5222.3999999999996</v>
      </c>
      <c r="AV18" s="96">
        <v>8</v>
      </c>
      <c r="AW18" s="96">
        <v>5222.3999999999996</v>
      </c>
      <c r="AX18" s="96">
        <v>6</v>
      </c>
      <c r="AY18" s="96">
        <v>3916.7999999999997</v>
      </c>
      <c r="AZ18" s="96">
        <v>6</v>
      </c>
      <c r="BA18" s="96">
        <v>3916.7999999999997</v>
      </c>
      <c r="BB18" s="96">
        <v>7</v>
      </c>
      <c r="BC18" s="96">
        <v>4569.5999999999995</v>
      </c>
      <c r="BD18" s="96">
        <v>5</v>
      </c>
      <c r="BE18" s="96">
        <v>3264</v>
      </c>
      <c r="BF18" s="96">
        <v>7</v>
      </c>
      <c r="BG18" s="96">
        <v>4569.5999999999995</v>
      </c>
      <c r="BH18" s="96">
        <v>10</v>
      </c>
      <c r="BI18" s="96">
        <v>6528</v>
      </c>
      <c r="BJ18" s="96">
        <v>8</v>
      </c>
      <c r="BK18" s="96">
        <v>5222.3999999999996</v>
      </c>
      <c r="BL18" s="96">
        <v>9</v>
      </c>
      <c r="BM18" s="96">
        <v>5875.2</v>
      </c>
      <c r="BN18" s="96">
        <v>10</v>
      </c>
      <c r="BO18" s="96">
        <v>6528</v>
      </c>
      <c r="BP18" s="96">
        <v>9</v>
      </c>
      <c r="BQ18" s="96">
        <v>5875.2</v>
      </c>
      <c r="BR18" s="96">
        <v>17</v>
      </c>
      <c r="BS18" s="96">
        <v>11097.599999999999</v>
      </c>
      <c r="BT18" s="96">
        <v>14</v>
      </c>
      <c r="BU18" s="96">
        <v>9139.1999999999989</v>
      </c>
      <c r="BV18" s="96">
        <v>15</v>
      </c>
      <c r="BW18" s="96">
        <v>9792</v>
      </c>
      <c r="BX18" s="96">
        <v>24</v>
      </c>
      <c r="BY18" s="96">
        <v>15667.199999999999</v>
      </c>
      <c r="BZ18" s="96">
        <v>15</v>
      </c>
      <c r="CA18" s="96">
        <v>9792</v>
      </c>
      <c r="CB18" s="96">
        <v>13</v>
      </c>
      <c r="CC18" s="96">
        <v>8486.4</v>
      </c>
      <c r="CD18" s="96">
        <v>23</v>
      </c>
      <c r="CE18" s="96">
        <v>15014.4</v>
      </c>
      <c r="CF18" s="96">
        <v>14</v>
      </c>
      <c r="CG18" s="96">
        <v>9139.1999999999989</v>
      </c>
      <c r="CH18" s="96">
        <v>12</v>
      </c>
      <c r="CI18" s="96">
        <v>7833.5999999999995</v>
      </c>
      <c r="CJ18" s="96">
        <v>9</v>
      </c>
      <c r="CK18" s="96">
        <v>5875.2</v>
      </c>
      <c r="CL18" s="96">
        <v>12</v>
      </c>
      <c r="CM18" s="96">
        <v>7833.5999999999995</v>
      </c>
      <c r="CN18" s="96">
        <v>8</v>
      </c>
      <c r="CO18" s="96">
        <v>5222.3999999999996</v>
      </c>
      <c r="CP18" s="96">
        <v>6</v>
      </c>
      <c r="CQ18" s="96">
        <v>3916.7999999999997</v>
      </c>
      <c r="CR18" s="96">
        <v>8</v>
      </c>
      <c r="CS18" s="96">
        <v>5222.3999999999996</v>
      </c>
      <c r="CT18" s="96">
        <v>9</v>
      </c>
      <c r="CU18" s="96">
        <v>5875.2</v>
      </c>
    </row>
    <row r="19" spans="2:99">
      <c r="C19" s="95" t="s">
        <v>184</v>
      </c>
      <c r="D19" s="96">
        <v>0</v>
      </c>
      <c r="E19" s="96">
        <v>0</v>
      </c>
      <c r="F19" s="96">
        <v>0</v>
      </c>
      <c r="G19" s="96">
        <v>0</v>
      </c>
      <c r="H19" s="96">
        <v>8</v>
      </c>
      <c r="I19" s="96">
        <v>2640</v>
      </c>
      <c r="J19" s="96">
        <v>4</v>
      </c>
      <c r="K19" s="96">
        <v>1320</v>
      </c>
      <c r="L19" s="96">
        <v>9</v>
      </c>
      <c r="M19" s="96">
        <v>2970</v>
      </c>
      <c r="N19" s="96">
        <v>8</v>
      </c>
      <c r="O19" s="96">
        <v>2640</v>
      </c>
      <c r="P19" s="96">
        <v>7</v>
      </c>
      <c r="Q19" s="96">
        <v>2310</v>
      </c>
      <c r="R19" s="96">
        <v>10</v>
      </c>
      <c r="S19" s="96">
        <v>3300</v>
      </c>
      <c r="T19" s="96">
        <v>9</v>
      </c>
      <c r="U19" s="96">
        <v>2970</v>
      </c>
      <c r="V19" s="96">
        <v>14</v>
      </c>
      <c r="W19" s="96">
        <v>4620</v>
      </c>
      <c r="X19" s="96">
        <v>9</v>
      </c>
      <c r="Y19" s="96">
        <v>2970</v>
      </c>
      <c r="Z19" s="96">
        <v>9</v>
      </c>
      <c r="AA19" s="96">
        <v>2970</v>
      </c>
      <c r="AB19" s="96">
        <v>15</v>
      </c>
      <c r="AC19" s="96">
        <v>4950</v>
      </c>
      <c r="AD19" s="96">
        <v>18</v>
      </c>
      <c r="AE19" s="96">
        <v>5940</v>
      </c>
      <c r="AF19" s="96">
        <v>16</v>
      </c>
      <c r="AG19" s="96">
        <v>5280</v>
      </c>
      <c r="AH19" s="96">
        <v>19</v>
      </c>
      <c r="AI19" s="96">
        <v>6270</v>
      </c>
      <c r="AJ19" s="96">
        <v>11</v>
      </c>
      <c r="AK19" s="96">
        <v>3630</v>
      </c>
      <c r="AL19" s="96">
        <v>9</v>
      </c>
      <c r="AM19" s="96">
        <v>2970</v>
      </c>
      <c r="AN19" s="96">
        <v>12</v>
      </c>
      <c r="AO19" s="96">
        <v>3960</v>
      </c>
      <c r="AP19" s="96">
        <v>14</v>
      </c>
      <c r="AQ19" s="96">
        <v>4620</v>
      </c>
      <c r="AR19" s="96">
        <v>9</v>
      </c>
      <c r="AS19" s="96">
        <v>2970</v>
      </c>
      <c r="AT19" s="96">
        <v>7</v>
      </c>
      <c r="AU19" s="96">
        <v>2310</v>
      </c>
      <c r="AV19" s="96">
        <v>7</v>
      </c>
      <c r="AW19" s="96">
        <v>2310</v>
      </c>
      <c r="AX19" s="96">
        <v>6</v>
      </c>
      <c r="AY19" s="96">
        <v>1980</v>
      </c>
      <c r="AZ19" s="96">
        <v>7</v>
      </c>
      <c r="BA19" s="96">
        <v>2310</v>
      </c>
      <c r="BB19" s="96">
        <v>7</v>
      </c>
      <c r="BC19" s="96">
        <v>2310</v>
      </c>
      <c r="BD19" s="96">
        <v>5</v>
      </c>
      <c r="BE19" s="96">
        <v>1650</v>
      </c>
      <c r="BF19" s="96">
        <v>6</v>
      </c>
      <c r="BG19" s="96">
        <v>1980</v>
      </c>
      <c r="BH19" s="96">
        <v>11</v>
      </c>
      <c r="BI19" s="96">
        <v>3630</v>
      </c>
      <c r="BJ19" s="96">
        <v>8</v>
      </c>
      <c r="BK19" s="96">
        <v>2640</v>
      </c>
      <c r="BL19" s="96">
        <v>9</v>
      </c>
      <c r="BM19" s="96">
        <v>2970</v>
      </c>
      <c r="BN19" s="96">
        <v>11</v>
      </c>
      <c r="BO19" s="96">
        <v>3630</v>
      </c>
      <c r="BP19" s="96">
        <v>9</v>
      </c>
      <c r="BQ19" s="96">
        <v>2970</v>
      </c>
      <c r="BR19" s="96">
        <v>16</v>
      </c>
      <c r="BS19" s="96">
        <v>5280</v>
      </c>
      <c r="BT19" s="96">
        <v>13</v>
      </c>
      <c r="BU19" s="96">
        <v>4290</v>
      </c>
      <c r="BV19" s="96">
        <v>16</v>
      </c>
      <c r="BW19" s="96">
        <v>5280</v>
      </c>
      <c r="BX19" s="96">
        <v>22</v>
      </c>
      <c r="BY19" s="96">
        <v>7260</v>
      </c>
      <c r="BZ19" s="96">
        <v>15</v>
      </c>
      <c r="CA19" s="96">
        <v>4950</v>
      </c>
      <c r="CB19" s="96">
        <v>12</v>
      </c>
      <c r="CC19" s="96">
        <v>3960</v>
      </c>
      <c r="CD19" s="96">
        <v>24</v>
      </c>
      <c r="CE19" s="96">
        <v>7920</v>
      </c>
      <c r="CF19" s="96">
        <v>14</v>
      </c>
      <c r="CG19" s="96">
        <v>4620</v>
      </c>
      <c r="CH19" s="96">
        <v>12</v>
      </c>
      <c r="CI19" s="96">
        <v>3960</v>
      </c>
      <c r="CJ19" s="96">
        <v>10</v>
      </c>
      <c r="CK19" s="96">
        <v>3300</v>
      </c>
      <c r="CL19" s="96">
        <v>13</v>
      </c>
      <c r="CM19" s="96">
        <v>4290</v>
      </c>
      <c r="CN19" s="96">
        <v>7</v>
      </c>
      <c r="CO19" s="96">
        <v>2310</v>
      </c>
      <c r="CP19" s="96">
        <v>6</v>
      </c>
      <c r="CQ19" s="96">
        <v>1980</v>
      </c>
      <c r="CR19" s="96">
        <v>8</v>
      </c>
      <c r="CS19" s="96">
        <v>2640</v>
      </c>
      <c r="CT19" s="96">
        <v>8</v>
      </c>
      <c r="CU19" s="96">
        <v>2640</v>
      </c>
    </row>
    <row r="20" spans="2:99">
      <c r="B20" s="95" t="s">
        <v>127</v>
      </c>
      <c r="C20" s="95" t="s">
        <v>185</v>
      </c>
      <c r="D20" s="96">
        <v>0</v>
      </c>
      <c r="E20" s="96">
        <v>0</v>
      </c>
      <c r="F20" s="96">
        <v>0</v>
      </c>
      <c r="G20" s="96">
        <v>0</v>
      </c>
      <c r="H20" s="96">
        <v>9</v>
      </c>
      <c r="I20" s="96">
        <v>2581.2000000000003</v>
      </c>
      <c r="J20" s="96">
        <v>13</v>
      </c>
      <c r="K20" s="96">
        <v>3728.4</v>
      </c>
      <c r="L20" s="96">
        <v>16</v>
      </c>
      <c r="M20" s="96">
        <v>4588.8</v>
      </c>
      <c r="N20" s="96">
        <v>23</v>
      </c>
      <c r="O20" s="96">
        <v>6596.4000000000005</v>
      </c>
      <c r="P20" s="96">
        <v>20</v>
      </c>
      <c r="Q20" s="96">
        <v>5736</v>
      </c>
      <c r="R20" s="96">
        <v>18</v>
      </c>
      <c r="S20" s="96">
        <v>5162.4000000000005</v>
      </c>
      <c r="T20" s="96">
        <v>33</v>
      </c>
      <c r="U20" s="96">
        <v>9464.4</v>
      </c>
      <c r="V20" s="96">
        <v>32</v>
      </c>
      <c r="W20" s="96">
        <v>9177.6</v>
      </c>
      <c r="X20" s="96">
        <v>37</v>
      </c>
      <c r="Y20" s="96">
        <v>10611.6</v>
      </c>
      <c r="Z20" s="96">
        <v>37</v>
      </c>
      <c r="AA20" s="96">
        <v>10611.6</v>
      </c>
      <c r="AB20" s="96">
        <v>29</v>
      </c>
      <c r="AC20" s="96">
        <v>8317.2000000000007</v>
      </c>
      <c r="AD20" s="96">
        <v>31</v>
      </c>
      <c r="AE20" s="96">
        <v>8890.8000000000011</v>
      </c>
      <c r="AF20" s="96">
        <v>22</v>
      </c>
      <c r="AG20" s="96">
        <v>6309.6</v>
      </c>
      <c r="AH20" s="96">
        <v>24</v>
      </c>
      <c r="AI20" s="96">
        <v>6883.2000000000007</v>
      </c>
      <c r="AJ20" s="96">
        <v>16</v>
      </c>
      <c r="AK20" s="96">
        <v>4588.8</v>
      </c>
      <c r="AL20" s="96">
        <v>12</v>
      </c>
      <c r="AM20" s="96">
        <v>3441.6000000000004</v>
      </c>
      <c r="AN20" s="96">
        <v>17</v>
      </c>
      <c r="AO20" s="96">
        <v>4875.6000000000004</v>
      </c>
      <c r="AP20" s="96">
        <v>20</v>
      </c>
      <c r="AQ20" s="96">
        <v>5736</v>
      </c>
      <c r="AR20" s="96">
        <v>13</v>
      </c>
      <c r="AS20" s="96">
        <v>3728.4</v>
      </c>
      <c r="AT20" s="96">
        <v>14</v>
      </c>
      <c r="AU20" s="96">
        <v>4015.2000000000003</v>
      </c>
      <c r="AV20" s="96">
        <v>11</v>
      </c>
      <c r="AW20" s="96">
        <v>3154.8</v>
      </c>
      <c r="AX20" s="96">
        <v>14</v>
      </c>
      <c r="AY20" s="96">
        <v>4015.2000000000003</v>
      </c>
      <c r="AZ20" s="96">
        <v>16</v>
      </c>
      <c r="BA20" s="96">
        <v>4588.8</v>
      </c>
      <c r="BB20" s="96">
        <v>17</v>
      </c>
      <c r="BC20" s="96">
        <v>4875.6000000000004</v>
      </c>
      <c r="BD20" s="96">
        <v>20</v>
      </c>
      <c r="BE20" s="96">
        <v>5736</v>
      </c>
      <c r="BF20" s="96">
        <v>16</v>
      </c>
      <c r="BG20" s="96">
        <v>4588.8</v>
      </c>
      <c r="BH20" s="96">
        <v>28</v>
      </c>
      <c r="BI20" s="96">
        <v>8030.4000000000005</v>
      </c>
      <c r="BJ20" s="96">
        <v>23</v>
      </c>
      <c r="BK20" s="96">
        <v>6596.4000000000005</v>
      </c>
      <c r="BL20" s="96">
        <v>18</v>
      </c>
      <c r="BM20" s="96">
        <v>5162.4000000000005</v>
      </c>
      <c r="BN20" s="96">
        <v>24</v>
      </c>
      <c r="BO20" s="96">
        <v>6883.2000000000007</v>
      </c>
      <c r="BP20" s="96">
        <v>31</v>
      </c>
      <c r="BQ20" s="96">
        <v>8890.8000000000011</v>
      </c>
      <c r="BR20" s="96">
        <v>31</v>
      </c>
      <c r="BS20" s="96">
        <v>8890.8000000000011</v>
      </c>
      <c r="BT20" s="96">
        <v>28</v>
      </c>
      <c r="BU20" s="96">
        <v>8030.4000000000005</v>
      </c>
      <c r="BV20" s="96">
        <v>48</v>
      </c>
      <c r="BW20" s="96">
        <v>13766.400000000001</v>
      </c>
      <c r="BX20" s="96">
        <v>30</v>
      </c>
      <c r="BY20" s="96">
        <v>8604</v>
      </c>
      <c r="BZ20" s="96">
        <v>28</v>
      </c>
      <c r="CA20" s="96">
        <v>8030.4000000000005</v>
      </c>
      <c r="CB20" s="96">
        <v>27</v>
      </c>
      <c r="CC20" s="96">
        <v>7743.6</v>
      </c>
      <c r="CD20" s="96">
        <v>29</v>
      </c>
      <c r="CE20" s="96">
        <v>8317.2000000000007</v>
      </c>
      <c r="CF20" s="96">
        <v>23</v>
      </c>
      <c r="CG20" s="96">
        <v>6596.4000000000005</v>
      </c>
      <c r="CH20" s="96">
        <v>21</v>
      </c>
      <c r="CI20" s="96">
        <v>6022.8</v>
      </c>
      <c r="CJ20" s="96">
        <v>11</v>
      </c>
      <c r="CK20" s="96">
        <v>3154.8</v>
      </c>
      <c r="CL20" s="96">
        <v>20</v>
      </c>
      <c r="CM20" s="96">
        <v>5736</v>
      </c>
      <c r="CN20" s="96">
        <v>9</v>
      </c>
      <c r="CO20" s="96">
        <v>2581.2000000000003</v>
      </c>
      <c r="CP20" s="96">
        <v>9</v>
      </c>
      <c r="CQ20" s="96">
        <v>2581.2000000000003</v>
      </c>
      <c r="CR20" s="96">
        <v>11</v>
      </c>
      <c r="CS20" s="96">
        <v>3154.8</v>
      </c>
      <c r="CT20" s="96">
        <v>13</v>
      </c>
      <c r="CU20" s="96">
        <v>3728.4</v>
      </c>
    </row>
    <row r="21" spans="2:99">
      <c r="C21" s="95" t="s">
        <v>186</v>
      </c>
      <c r="D21" s="96">
        <v>0</v>
      </c>
      <c r="E21" s="96">
        <v>0</v>
      </c>
      <c r="F21" s="96">
        <v>0</v>
      </c>
      <c r="G21" s="96">
        <v>0</v>
      </c>
      <c r="H21" s="96">
        <v>11</v>
      </c>
      <c r="I21" s="96">
        <v>686.4</v>
      </c>
      <c r="J21" s="96">
        <v>13</v>
      </c>
      <c r="K21" s="96">
        <v>811.19999999999993</v>
      </c>
      <c r="L21" s="96">
        <v>17</v>
      </c>
      <c r="M21" s="96">
        <v>1060.8</v>
      </c>
      <c r="N21" s="96">
        <v>24</v>
      </c>
      <c r="O21" s="96">
        <v>1497.6</v>
      </c>
      <c r="P21" s="96">
        <v>21</v>
      </c>
      <c r="Q21" s="96">
        <v>1310.3999999999999</v>
      </c>
      <c r="R21" s="96">
        <v>18</v>
      </c>
      <c r="S21" s="96">
        <v>1123.2</v>
      </c>
      <c r="T21" s="96">
        <v>32</v>
      </c>
      <c r="U21" s="96">
        <v>1996.8</v>
      </c>
      <c r="V21" s="96">
        <v>29</v>
      </c>
      <c r="W21" s="96">
        <v>1809.6</v>
      </c>
      <c r="X21" s="96">
        <v>36</v>
      </c>
      <c r="Y21" s="96">
        <v>2246.4</v>
      </c>
      <c r="Z21" s="96">
        <v>40</v>
      </c>
      <c r="AA21" s="96">
        <v>2496</v>
      </c>
      <c r="AB21" s="96">
        <v>29</v>
      </c>
      <c r="AC21" s="96">
        <v>1809.6</v>
      </c>
      <c r="AD21" s="96">
        <v>29</v>
      </c>
      <c r="AE21" s="96">
        <v>1809.6</v>
      </c>
      <c r="AF21" s="96">
        <v>22</v>
      </c>
      <c r="AG21" s="96">
        <v>1372.8</v>
      </c>
      <c r="AH21" s="96">
        <v>26</v>
      </c>
      <c r="AI21" s="96">
        <v>1622.3999999999999</v>
      </c>
      <c r="AJ21" s="96">
        <v>16</v>
      </c>
      <c r="AK21" s="96">
        <v>998.4</v>
      </c>
      <c r="AL21" s="96">
        <v>12</v>
      </c>
      <c r="AM21" s="96">
        <v>748.8</v>
      </c>
      <c r="AN21" s="96">
        <v>17</v>
      </c>
      <c r="AO21" s="96">
        <v>1060.8</v>
      </c>
      <c r="AP21" s="96">
        <v>19</v>
      </c>
      <c r="AQ21" s="96">
        <v>1185.5999999999999</v>
      </c>
      <c r="AR21" s="96">
        <v>12</v>
      </c>
      <c r="AS21" s="96">
        <v>748.8</v>
      </c>
      <c r="AT21" s="96">
        <v>13</v>
      </c>
      <c r="AU21" s="96">
        <v>811.19999999999993</v>
      </c>
      <c r="AV21" s="96">
        <v>12</v>
      </c>
      <c r="AW21" s="96">
        <v>748.8</v>
      </c>
      <c r="AX21" s="96">
        <v>16</v>
      </c>
      <c r="AY21" s="96">
        <v>998.4</v>
      </c>
      <c r="AZ21" s="96">
        <v>18</v>
      </c>
      <c r="BA21" s="96">
        <v>1123.2</v>
      </c>
      <c r="BB21" s="96">
        <v>16</v>
      </c>
      <c r="BC21" s="96">
        <v>998.4</v>
      </c>
      <c r="BD21" s="96">
        <v>18</v>
      </c>
      <c r="BE21" s="96">
        <v>1123.2</v>
      </c>
      <c r="BF21" s="96">
        <v>16</v>
      </c>
      <c r="BG21" s="96">
        <v>998.4</v>
      </c>
      <c r="BH21" s="96">
        <v>25</v>
      </c>
      <c r="BI21" s="96">
        <v>1560</v>
      </c>
      <c r="BJ21" s="96">
        <v>21</v>
      </c>
      <c r="BK21" s="96">
        <v>1310.3999999999999</v>
      </c>
      <c r="BL21" s="96">
        <v>17</v>
      </c>
      <c r="BM21" s="96">
        <v>1060.8</v>
      </c>
      <c r="BN21" s="96">
        <v>23</v>
      </c>
      <c r="BO21" s="96">
        <v>1435.2</v>
      </c>
      <c r="BP21" s="96">
        <v>32</v>
      </c>
      <c r="BQ21" s="96">
        <v>1996.8</v>
      </c>
      <c r="BR21" s="96">
        <v>29</v>
      </c>
      <c r="BS21" s="96">
        <v>1809.6</v>
      </c>
      <c r="BT21" s="96">
        <v>28</v>
      </c>
      <c r="BU21" s="96">
        <v>1747.2</v>
      </c>
      <c r="BV21" s="96">
        <v>47</v>
      </c>
      <c r="BW21" s="96">
        <v>2932.7999999999997</v>
      </c>
      <c r="BX21" s="96">
        <v>31</v>
      </c>
      <c r="BY21" s="96">
        <v>1934.3999999999999</v>
      </c>
      <c r="BZ21" s="96">
        <v>28</v>
      </c>
      <c r="CA21" s="96">
        <v>1747.2</v>
      </c>
      <c r="CB21" s="96">
        <v>26</v>
      </c>
      <c r="CC21" s="96">
        <v>1622.3999999999999</v>
      </c>
      <c r="CD21" s="96">
        <v>26</v>
      </c>
      <c r="CE21" s="96">
        <v>1622.3999999999999</v>
      </c>
      <c r="CF21" s="96">
        <v>21</v>
      </c>
      <c r="CG21" s="96">
        <v>1310.3999999999999</v>
      </c>
      <c r="CH21" s="96">
        <v>23</v>
      </c>
      <c r="CI21" s="96">
        <v>1435.2</v>
      </c>
      <c r="CJ21" s="96">
        <v>11</v>
      </c>
      <c r="CK21" s="96">
        <v>686.4</v>
      </c>
      <c r="CL21" s="96">
        <v>19</v>
      </c>
      <c r="CM21" s="96">
        <v>1185.5999999999999</v>
      </c>
      <c r="CN21" s="96">
        <v>11</v>
      </c>
      <c r="CO21" s="96">
        <v>686.4</v>
      </c>
      <c r="CP21" s="96">
        <v>10</v>
      </c>
      <c r="CQ21" s="96">
        <v>624</v>
      </c>
      <c r="CR21" s="96">
        <v>12</v>
      </c>
      <c r="CS21" s="96">
        <v>748.8</v>
      </c>
      <c r="CT21" s="96">
        <v>12</v>
      </c>
      <c r="CU21" s="96">
        <v>748.8</v>
      </c>
    </row>
    <row r="22" spans="2:99">
      <c r="C22" s="95" t="s">
        <v>187</v>
      </c>
      <c r="D22" s="96">
        <v>0</v>
      </c>
      <c r="E22" s="96">
        <v>0</v>
      </c>
      <c r="F22" s="96">
        <v>0</v>
      </c>
      <c r="G22" s="96">
        <v>0</v>
      </c>
      <c r="H22" s="96">
        <v>10</v>
      </c>
      <c r="I22" s="96">
        <v>1872</v>
      </c>
      <c r="J22" s="96">
        <v>13</v>
      </c>
      <c r="K22" s="96">
        <v>2433.6</v>
      </c>
      <c r="L22" s="96">
        <v>16</v>
      </c>
      <c r="M22" s="96">
        <v>2995.2</v>
      </c>
      <c r="N22" s="96">
        <v>24</v>
      </c>
      <c r="O22" s="96">
        <v>4492.7999999999993</v>
      </c>
      <c r="P22" s="96">
        <v>25</v>
      </c>
      <c r="Q22" s="96">
        <v>4680</v>
      </c>
      <c r="R22" s="96">
        <v>22</v>
      </c>
      <c r="S22" s="96">
        <v>4118.3999999999996</v>
      </c>
      <c r="T22" s="96">
        <v>30</v>
      </c>
      <c r="U22" s="96">
        <v>5616</v>
      </c>
      <c r="V22" s="96">
        <v>32</v>
      </c>
      <c r="W22" s="96">
        <v>5990.4</v>
      </c>
      <c r="X22" s="96">
        <v>40</v>
      </c>
      <c r="Y22" s="96">
        <v>7488</v>
      </c>
      <c r="Z22" s="96">
        <v>41</v>
      </c>
      <c r="AA22" s="96">
        <v>7675.2</v>
      </c>
      <c r="AB22" s="96">
        <v>29</v>
      </c>
      <c r="AC22" s="96">
        <v>5428.7999999999993</v>
      </c>
      <c r="AD22" s="96">
        <v>29</v>
      </c>
      <c r="AE22" s="96">
        <v>5428.7999999999993</v>
      </c>
      <c r="AF22" s="96">
        <v>23</v>
      </c>
      <c r="AG22" s="96">
        <v>4305.5999999999995</v>
      </c>
      <c r="AH22" s="96">
        <v>22</v>
      </c>
      <c r="AI22" s="96">
        <v>4118.3999999999996</v>
      </c>
      <c r="AJ22" s="96">
        <v>18</v>
      </c>
      <c r="AK22" s="96">
        <v>3369.6</v>
      </c>
      <c r="AL22" s="96">
        <v>10</v>
      </c>
      <c r="AM22" s="96">
        <v>1872</v>
      </c>
      <c r="AN22" s="96">
        <v>19</v>
      </c>
      <c r="AO22" s="96">
        <v>3556.7999999999997</v>
      </c>
      <c r="AP22" s="96">
        <v>19</v>
      </c>
      <c r="AQ22" s="96">
        <v>3556.7999999999997</v>
      </c>
      <c r="AR22" s="96">
        <v>12</v>
      </c>
      <c r="AS22" s="96">
        <v>2246.3999999999996</v>
      </c>
      <c r="AT22" s="96">
        <v>13</v>
      </c>
      <c r="AU22" s="96">
        <v>2433.6</v>
      </c>
      <c r="AV22" s="96">
        <v>10</v>
      </c>
      <c r="AW22" s="96">
        <v>1872</v>
      </c>
      <c r="AX22" s="96">
        <v>14</v>
      </c>
      <c r="AY22" s="96">
        <v>2620.7999999999997</v>
      </c>
      <c r="AZ22" s="96">
        <v>15</v>
      </c>
      <c r="BA22" s="96">
        <v>2808</v>
      </c>
      <c r="BB22" s="96">
        <v>16</v>
      </c>
      <c r="BC22" s="96">
        <v>2995.2</v>
      </c>
      <c r="BD22" s="96">
        <v>19</v>
      </c>
      <c r="BE22" s="96">
        <v>3556.7999999999997</v>
      </c>
      <c r="BF22" s="96">
        <v>19</v>
      </c>
      <c r="BG22" s="96">
        <v>3556.7999999999997</v>
      </c>
      <c r="BH22" s="96">
        <v>24</v>
      </c>
      <c r="BI22" s="96">
        <v>4492.7999999999993</v>
      </c>
      <c r="BJ22" s="96">
        <v>24</v>
      </c>
      <c r="BK22" s="96">
        <v>4492.7999999999993</v>
      </c>
      <c r="BL22" s="96">
        <v>18</v>
      </c>
      <c r="BM22" s="96">
        <v>3369.6</v>
      </c>
      <c r="BN22" s="96">
        <v>22</v>
      </c>
      <c r="BO22" s="96">
        <v>4118.3999999999996</v>
      </c>
      <c r="BP22" s="96">
        <v>32</v>
      </c>
      <c r="BQ22" s="96">
        <v>5990.4</v>
      </c>
      <c r="BR22" s="96">
        <v>33</v>
      </c>
      <c r="BS22" s="96">
        <v>6177.5999999999995</v>
      </c>
      <c r="BT22" s="96">
        <v>26</v>
      </c>
      <c r="BU22" s="96">
        <v>4867.2</v>
      </c>
      <c r="BV22" s="96">
        <v>48</v>
      </c>
      <c r="BW22" s="96">
        <v>8985.5999999999985</v>
      </c>
      <c r="BX22" s="96">
        <v>29</v>
      </c>
      <c r="BY22" s="96">
        <v>5428.7999999999993</v>
      </c>
      <c r="BZ22" s="96">
        <v>28</v>
      </c>
      <c r="CA22" s="96">
        <v>5241.5999999999995</v>
      </c>
      <c r="CB22" s="96">
        <v>28</v>
      </c>
      <c r="CC22" s="96">
        <v>5241.5999999999995</v>
      </c>
      <c r="CD22" s="96">
        <v>28</v>
      </c>
      <c r="CE22" s="96">
        <v>5241.5999999999995</v>
      </c>
      <c r="CF22" s="96">
        <v>22</v>
      </c>
      <c r="CG22" s="96">
        <v>4118.3999999999996</v>
      </c>
      <c r="CH22" s="96">
        <v>22</v>
      </c>
      <c r="CI22" s="96">
        <v>4118.3999999999996</v>
      </c>
      <c r="CJ22" s="96">
        <v>12</v>
      </c>
      <c r="CK22" s="96">
        <v>2246.3999999999996</v>
      </c>
      <c r="CL22" s="96">
        <v>20</v>
      </c>
      <c r="CM22" s="96">
        <v>3744</v>
      </c>
      <c r="CN22" s="96">
        <v>10</v>
      </c>
      <c r="CO22" s="96">
        <v>1872</v>
      </c>
      <c r="CP22" s="96">
        <v>10</v>
      </c>
      <c r="CQ22" s="96">
        <v>1872</v>
      </c>
      <c r="CR22" s="96">
        <v>12</v>
      </c>
      <c r="CS22" s="96">
        <v>2246.3999999999996</v>
      </c>
      <c r="CT22" s="96">
        <v>12</v>
      </c>
      <c r="CU22" s="96">
        <v>2246.3999999999996</v>
      </c>
    </row>
    <row r="23" spans="2:99">
      <c r="C23" s="95" t="s">
        <v>188</v>
      </c>
      <c r="D23" s="96">
        <v>0</v>
      </c>
      <c r="E23" s="96">
        <v>0</v>
      </c>
      <c r="F23" s="96">
        <v>0</v>
      </c>
      <c r="G23" s="96">
        <v>0</v>
      </c>
      <c r="H23" s="96">
        <v>11</v>
      </c>
      <c r="I23" s="96">
        <v>3234</v>
      </c>
      <c r="J23" s="96">
        <v>12</v>
      </c>
      <c r="K23" s="96">
        <v>3528</v>
      </c>
      <c r="L23" s="96">
        <v>17</v>
      </c>
      <c r="M23" s="96">
        <v>4998</v>
      </c>
      <c r="N23" s="96">
        <v>26</v>
      </c>
      <c r="O23" s="96">
        <v>7644</v>
      </c>
      <c r="P23" s="96">
        <v>22</v>
      </c>
      <c r="Q23" s="96">
        <v>6468</v>
      </c>
      <c r="R23" s="96">
        <v>18</v>
      </c>
      <c r="S23" s="96">
        <v>5292</v>
      </c>
      <c r="T23" s="96">
        <v>31</v>
      </c>
      <c r="U23" s="96">
        <v>9114</v>
      </c>
      <c r="V23" s="96">
        <v>31</v>
      </c>
      <c r="W23" s="96">
        <v>9114</v>
      </c>
      <c r="X23" s="96">
        <v>41</v>
      </c>
      <c r="Y23" s="96">
        <v>12054</v>
      </c>
      <c r="Z23" s="96">
        <v>38</v>
      </c>
      <c r="AA23" s="96">
        <v>11172</v>
      </c>
      <c r="AB23" s="96">
        <v>29</v>
      </c>
      <c r="AC23" s="96">
        <v>8526</v>
      </c>
      <c r="AD23" s="96">
        <v>28</v>
      </c>
      <c r="AE23" s="96">
        <v>8232</v>
      </c>
      <c r="AF23" s="96">
        <v>25</v>
      </c>
      <c r="AG23" s="96">
        <v>7350</v>
      </c>
      <c r="AH23" s="96">
        <v>23</v>
      </c>
      <c r="AI23" s="96">
        <v>6762</v>
      </c>
      <c r="AJ23" s="96">
        <v>15</v>
      </c>
      <c r="AK23" s="96">
        <v>4410</v>
      </c>
      <c r="AL23" s="96">
        <v>12</v>
      </c>
      <c r="AM23" s="96">
        <v>3528</v>
      </c>
      <c r="AN23" s="96">
        <v>16</v>
      </c>
      <c r="AO23" s="96">
        <v>4704</v>
      </c>
      <c r="AP23" s="96">
        <v>17</v>
      </c>
      <c r="AQ23" s="96">
        <v>4998</v>
      </c>
      <c r="AR23" s="96">
        <v>14</v>
      </c>
      <c r="AS23" s="96">
        <v>4116</v>
      </c>
      <c r="AT23" s="96">
        <v>13</v>
      </c>
      <c r="AU23" s="96">
        <v>3822</v>
      </c>
      <c r="AV23" s="96">
        <v>12</v>
      </c>
      <c r="AW23" s="96">
        <v>3528</v>
      </c>
      <c r="AX23" s="96">
        <v>14</v>
      </c>
      <c r="AY23" s="96">
        <v>4116</v>
      </c>
      <c r="AZ23" s="96">
        <v>15</v>
      </c>
      <c r="BA23" s="96">
        <v>4410</v>
      </c>
      <c r="BB23" s="96">
        <v>15</v>
      </c>
      <c r="BC23" s="96">
        <v>4410</v>
      </c>
      <c r="BD23" s="96">
        <v>21</v>
      </c>
      <c r="BE23" s="96">
        <v>6174</v>
      </c>
      <c r="BF23" s="96">
        <v>19</v>
      </c>
      <c r="BG23" s="96">
        <v>5586</v>
      </c>
      <c r="BH23" s="96">
        <v>27</v>
      </c>
      <c r="BI23" s="96">
        <v>7938</v>
      </c>
      <c r="BJ23" s="96">
        <v>22</v>
      </c>
      <c r="BK23" s="96">
        <v>6468</v>
      </c>
      <c r="BL23" s="96">
        <v>17</v>
      </c>
      <c r="BM23" s="96">
        <v>4998</v>
      </c>
      <c r="BN23" s="96">
        <v>23</v>
      </c>
      <c r="BO23" s="96">
        <v>6762</v>
      </c>
      <c r="BP23" s="96">
        <v>31</v>
      </c>
      <c r="BQ23" s="96">
        <v>9114</v>
      </c>
      <c r="BR23" s="96">
        <v>34</v>
      </c>
      <c r="BS23" s="96">
        <v>9996</v>
      </c>
      <c r="BT23" s="96">
        <v>26</v>
      </c>
      <c r="BU23" s="96">
        <v>7644</v>
      </c>
      <c r="BV23" s="96">
        <v>43</v>
      </c>
      <c r="BW23" s="96">
        <v>12642</v>
      </c>
      <c r="BX23" s="96">
        <v>28</v>
      </c>
      <c r="BY23" s="96">
        <v>8232</v>
      </c>
      <c r="BZ23" s="96">
        <v>27</v>
      </c>
      <c r="CA23" s="96">
        <v>7938</v>
      </c>
      <c r="CB23" s="96">
        <v>26</v>
      </c>
      <c r="CC23" s="96">
        <v>7644</v>
      </c>
      <c r="CD23" s="96">
        <v>28</v>
      </c>
      <c r="CE23" s="96">
        <v>8232</v>
      </c>
      <c r="CF23" s="96">
        <v>20</v>
      </c>
      <c r="CG23" s="96">
        <v>5880</v>
      </c>
      <c r="CH23" s="96">
        <v>21</v>
      </c>
      <c r="CI23" s="96">
        <v>6174</v>
      </c>
      <c r="CJ23" s="96">
        <v>11</v>
      </c>
      <c r="CK23" s="96">
        <v>3234</v>
      </c>
      <c r="CL23" s="96">
        <v>20</v>
      </c>
      <c r="CM23" s="96">
        <v>5880</v>
      </c>
      <c r="CN23" s="96">
        <v>10</v>
      </c>
      <c r="CO23" s="96">
        <v>2940</v>
      </c>
      <c r="CP23" s="96">
        <v>9</v>
      </c>
      <c r="CQ23" s="96">
        <v>2646</v>
      </c>
      <c r="CR23" s="96">
        <v>13</v>
      </c>
      <c r="CS23" s="96">
        <v>3822</v>
      </c>
      <c r="CT23" s="96">
        <v>12</v>
      </c>
      <c r="CU23" s="96">
        <v>3528</v>
      </c>
    </row>
    <row r="24" spans="2:99">
      <c r="C24" s="95" t="s">
        <v>189</v>
      </c>
      <c r="D24" s="96">
        <v>0</v>
      </c>
      <c r="E24" s="96">
        <v>0</v>
      </c>
      <c r="F24" s="96">
        <v>0</v>
      </c>
      <c r="G24" s="96">
        <v>0</v>
      </c>
      <c r="H24" s="96">
        <v>10</v>
      </c>
      <c r="I24" s="96">
        <v>3672</v>
      </c>
      <c r="J24" s="96">
        <v>13</v>
      </c>
      <c r="K24" s="96">
        <v>4773.5999999999995</v>
      </c>
      <c r="L24" s="96">
        <v>17</v>
      </c>
      <c r="M24" s="96">
        <v>6242.4</v>
      </c>
      <c r="N24" s="96">
        <v>27</v>
      </c>
      <c r="O24" s="96">
        <v>9914.4</v>
      </c>
      <c r="P24" s="96">
        <v>21</v>
      </c>
      <c r="Q24" s="96">
        <v>7711.2</v>
      </c>
      <c r="R24" s="96">
        <v>18</v>
      </c>
      <c r="S24" s="96">
        <v>6609.5999999999995</v>
      </c>
      <c r="T24" s="96">
        <v>33</v>
      </c>
      <c r="U24" s="96">
        <v>12117.6</v>
      </c>
      <c r="V24" s="96">
        <v>33</v>
      </c>
      <c r="W24" s="96">
        <v>12117.6</v>
      </c>
      <c r="X24" s="96">
        <v>34</v>
      </c>
      <c r="Y24" s="96">
        <v>12484.8</v>
      </c>
      <c r="Z24" s="96">
        <v>37</v>
      </c>
      <c r="AA24" s="96">
        <v>13586.4</v>
      </c>
      <c r="AB24" s="96">
        <v>26</v>
      </c>
      <c r="AC24" s="96">
        <v>9547.1999999999989</v>
      </c>
      <c r="AD24" s="96">
        <v>30</v>
      </c>
      <c r="AE24" s="96">
        <v>11016</v>
      </c>
      <c r="AF24" s="96">
        <v>26</v>
      </c>
      <c r="AG24" s="96">
        <v>9547.1999999999989</v>
      </c>
      <c r="AH24" s="96">
        <v>26</v>
      </c>
      <c r="AI24" s="96">
        <v>9547.1999999999989</v>
      </c>
      <c r="AJ24" s="96">
        <v>17</v>
      </c>
      <c r="AK24" s="96">
        <v>6242.4</v>
      </c>
      <c r="AL24" s="96">
        <v>11</v>
      </c>
      <c r="AM24" s="96">
        <v>4039.2</v>
      </c>
      <c r="AN24" s="96">
        <v>18</v>
      </c>
      <c r="AO24" s="96">
        <v>6609.5999999999995</v>
      </c>
      <c r="AP24" s="96">
        <v>18</v>
      </c>
      <c r="AQ24" s="96">
        <v>6609.5999999999995</v>
      </c>
      <c r="AR24" s="96">
        <v>13</v>
      </c>
      <c r="AS24" s="96">
        <v>4773.5999999999995</v>
      </c>
      <c r="AT24" s="96">
        <v>14</v>
      </c>
      <c r="AU24" s="96">
        <v>5140.8</v>
      </c>
      <c r="AV24" s="96">
        <v>11</v>
      </c>
      <c r="AW24" s="96">
        <v>4039.2</v>
      </c>
      <c r="AX24" s="96">
        <v>15</v>
      </c>
      <c r="AY24" s="96">
        <v>5508</v>
      </c>
      <c r="AZ24" s="96">
        <v>16</v>
      </c>
      <c r="BA24" s="96">
        <v>5875.2</v>
      </c>
      <c r="BB24" s="96">
        <v>15</v>
      </c>
      <c r="BC24" s="96">
        <v>5508</v>
      </c>
      <c r="BD24" s="96">
        <v>19</v>
      </c>
      <c r="BE24" s="96">
        <v>6976.8</v>
      </c>
      <c r="BF24" s="96">
        <v>18</v>
      </c>
      <c r="BG24" s="96">
        <v>6609.5999999999995</v>
      </c>
      <c r="BH24" s="96">
        <v>25</v>
      </c>
      <c r="BI24" s="96">
        <v>9180</v>
      </c>
      <c r="BJ24" s="96">
        <v>21</v>
      </c>
      <c r="BK24" s="96">
        <v>7711.2</v>
      </c>
      <c r="BL24" s="96">
        <v>19</v>
      </c>
      <c r="BM24" s="96">
        <v>6976.8</v>
      </c>
      <c r="BN24" s="96">
        <v>23</v>
      </c>
      <c r="BO24" s="96">
        <v>8445.6</v>
      </c>
      <c r="BP24" s="96">
        <v>29</v>
      </c>
      <c r="BQ24" s="96">
        <v>10648.8</v>
      </c>
      <c r="BR24" s="96">
        <v>34</v>
      </c>
      <c r="BS24" s="96">
        <v>12484.8</v>
      </c>
      <c r="BT24" s="96">
        <v>27</v>
      </c>
      <c r="BU24" s="96">
        <v>9914.4</v>
      </c>
      <c r="BV24" s="96">
        <v>46</v>
      </c>
      <c r="BW24" s="96">
        <v>16891.2</v>
      </c>
      <c r="BX24" s="96">
        <v>27</v>
      </c>
      <c r="BY24" s="96">
        <v>9914.4</v>
      </c>
      <c r="BZ24" s="96">
        <v>27</v>
      </c>
      <c r="CA24" s="96">
        <v>9914.4</v>
      </c>
      <c r="CB24" s="96">
        <v>29</v>
      </c>
      <c r="CC24" s="96">
        <v>10648.8</v>
      </c>
      <c r="CD24" s="96">
        <v>28</v>
      </c>
      <c r="CE24" s="96">
        <v>10281.6</v>
      </c>
      <c r="CF24" s="96">
        <v>20</v>
      </c>
      <c r="CG24" s="96">
        <v>7344</v>
      </c>
      <c r="CH24" s="96">
        <v>20</v>
      </c>
      <c r="CI24" s="96">
        <v>7344</v>
      </c>
      <c r="CJ24" s="96">
        <v>12</v>
      </c>
      <c r="CK24" s="96">
        <v>4406.3999999999996</v>
      </c>
      <c r="CL24" s="96">
        <v>21</v>
      </c>
      <c r="CM24" s="96">
        <v>7711.2</v>
      </c>
      <c r="CN24" s="96">
        <v>9</v>
      </c>
      <c r="CO24" s="96">
        <v>3304.7999999999997</v>
      </c>
      <c r="CP24" s="96">
        <v>9</v>
      </c>
      <c r="CQ24" s="96">
        <v>3304.7999999999997</v>
      </c>
      <c r="CR24" s="96">
        <v>11</v>
      </c>
      <c r="CS24" s="96">
        <v>4039.2</v>
      </c>
      <c r="CT24" s="96">
        <v>13</v>
      </c>
      <c r="CU24" s="96">
        <v>4773.5999999999995</v>
      </c>
    </row>
    <row r="25" spans="2:99">
      <c r="C25" s="95" t="s">
        <v>190</v>
      </c>
      <c r="D25" s="96">
        <v>0</v>
      </c>
      <c r="E25" s="96">
        <v>0</v>
      </c>
      <c r="F25" s="96">
        <v>0</v>
      </c>
      <c r="G25" s="96">
        <v>0</v>
      </c>
      <c r="H25" s="96">
        <v>10</v>
      </c>
      <c r="I25" s="96">
        <v>5304</v>
      </c>
      <c r="J25" s="96">
        <v>13</v>
      </c>
      <c r="K25" s="96">
        <v>6895.2</v>
      </c>
      <c r="L25" s="96">
        <v>17</v>
      </c>
      <c r="M25" s="96">
        <v>9016.7999999999993</v>
      </c>
      <c r="N25" s="96">
        <v>27</v>
      </c>
      <c r="O25" s="96">
        <v>14320.8</v>
      </c>
      <c r="P25" s="96">
        <v>21</v>
      </c>
      <c r="Q25" s="96">
        <v>11138.4</v>
      </c>
      <c r="R25" s="96">
        <v>19</v>
      </c>
      <c r="S25" s="96">
        <v>10077.6</v>
      </c>
      <c r="T25" s="96">
        <v>31</v>
      </c>
      <c r="U25" s="96">
        <v>16442.399999999998</v>
      </c>
      <c r="V25" s="96">
        <v>33</v>
      </c>
      <c r="W25" s="96">
        <v>17503.2</v>
      </c>
      <c r="X25" s="96">
        <v>37</v>
      </c>
      <c r="Y25" s="96">
        <v>19624.8</v>
      </c>
      <c r="Z25" s="96">
        <v>34</v>
      </c>
      <c r="AA25" s="96">
        <v>18033.599999999999</v>
      </c>
      <c r="AB25" s="96">
        <v>28</v>
      </c>
      <c r="AC25" s="96">
        <v>14851.199999999999</v>
      </c>
      <c r="AD25" s="96">
        <v>26</v>
      </c>
      <c r="AE25" s="96">
        <v>13790.4</v>
      </c>
      <c r="AF25" s="96">
        <v>22</v>
      </c>
      <c r="AG25" s="96">
        <v>11668.8</v>
      </c>
      <c r="AH25" s="96">
        <v>25</v>
      </c>
      <c r="AI25" s="96">
        <v>13260</v>
      </c>
      <c r="AJ25" s="96">
        <v>15</v>
      </c>
      <c r="AK25" s="96">
        <v>7956</v>
      </c>
      <c r="AL25" s="96">
        <v>10</v>
      </c>
      <c r="AM25" s="96">
        <v>5304</v>
      </c>
      <c r="AN25" s="96">
        <v>17</v>
      </c>
      <c r="AO25" s="96">
        <v>9016.7999999999993</v>
      </c>
      <c r="AP25" s="96">
        <v>16</v>
      </c>
      <c r="AQ25" s="96">
        <v>8486.4</v>
      </c>
      <c r="AR25" s="96">
        <v>12</v>
      </c>
      <c r="AS25" s="96">
        <v>6364.7999999999993</v>
      </c>
      <c r="AT25" s="96">
        <v>14</v>
      </c>
      <c r="AU25" s="96">
        <v>7425.5999999999995</v>
      </c>
      <c r="AV25" s="96">
        <v>10</v>
      </c>
      <c r="AW25" s="96">
        <v>5304</v>
      </c>
      <c r="AX25" s="96">
        <v>16</v>
      </c>
      <c r="AY25" s="96">
        <v>8486.4</v>
      </c>
      <c r="AZ25" s="96">
        <v>17</v>
      </c>
      <c r="BA25" s="96">
        <v>9016.7999999999993</v>
      </c>
      <c r="BB25" s="96">
        <v>17</v>
      </c>
      <c r="BC25" s="96">
        <v>9016.7999999999993</v>
      </c>
      <c r="BD25" s="96">
        <v>19</v>
      </c>
      <c r="BE25" s="96">
        <v>10077.6</v>
      </c>
      <c r="BF25" s="96">
        <v>17</v>
      </c>
      <c r="BG25" s="96">
        <v>9016.7999999999993</v>
      </c>
      <c r="BH25" s="96">
        <v>27</v>
      </c>
      <c r="BI25" s="96">
        <v>14320.8</v>
      </c>
      <c r="BJ25" s="96">
        <v>21</v>
      </c>
      <c r="BK25" s="96">
        <v>11138.4</v>
      </c>
      <c r="BL25" s="96">
        <v>19</v>
      </c>
      <c r="BM25" s="96">
        <v>10077.6</v>
      </c>
      <c r="BN25" s="96">
        <v>24</v>
      </c>
      <c r="BO25" s="96">
        <v>12729.599999999999</v>
      </c>
      <c r="BP25" s="96">
        <v>28</v>
      </c>
      <c r="BQ25" s="96">
        <v>14851.199999999999</v>
      </c>
      <c r="BR25" s="96">
        <v>28</v>
      </c>
      <c r="BS25" s="96">
        <v>14851.199999999999</v>
      </c>
      <c r="BT25" s="96">
        <v>27</v>
      </c>
      <c r="BU25" s="96">
        <v>14320.8</v>
      </c>
      <c r="BV25" s="96">
        <v>46</v>
      </c>
      <c r="BW25" s="96">
        <v>24398.399999999998</v>
      </c>
      <c r="BX25" s="96">
        <v>28</v>
      </c>
      <c r="BY25" s="96">
        <v>14851.199999999999</v>
      </c>
      <c r="BZ25" s="96">
        <v>26</v>
      </c>
      <c r="CA25" s="96">
        <v>13790.4</v>
      </c>
      <c r="CB25" s="96">
        <v>26</v>
      </c>
      <c r="CC25" s="96">
        <v>13790.4</v>
      </c>
      <c r="CD25" s="96">
        <v>26</v>
      </c>
      <c r="CE25" s="96">
        <v>13790.4</v>
      </c>
      <c r="CF25" s="96">
        <v>19</v>
      </c>
      <c r="CG25" s="96">
        <v>10077.6</v>
      </c>
      <c r="CH25" s="96">
        <v>23</v>
      </c>
      <c r="CI25" s="96">
        <v>12199.199999999999</v>
      </c>
      <c r="CJ25" s="96">
        <v>11</v>
      </c>
      <c r="CK25" s="96">
        <v>5834.4</v>
      </c>
      <c r="CL25" s="96">
        <v>21</v>
      </c>
      <c r="CM25" s="96">
        <v>11138.4</v>
      </c>
      <c r="CN25" s="96">
        <v>9</v>
      </c>
      <c r="CO25" s="96">
        <v>4773.5999999999995</v>
      </c>
      <c r="CP25" s="96">
        <v>9</v>
      </c>
      <c r="CQ25" s="96">
        <v>4773.5999999999995</v>
      </c>
      <c r="CR25" s="96">
        <v>12</v>
      </c>
      <c r="CS25" s="96">
        <v>6364.7999999999993</v>
      </c>
      <c r="CT25" s="96">
        <v>13</v>
      </c>
      <c r="CU25" s="96">
        <v>6895.2</v>
      </c>
    </row>
    <row r="26" spans="2:99">
      <c r="C26" s="95" t="s">
        <v>191</v>
      </c>
      <c r="D26" s="96">
        <v>0</v>
      </c>
      <c r="E26" s="96">
        <v>0</v>
      </c>
      <c r="F26" s="96">
        <v>0</v>
      </c>
      <c r="G26" s="96">
        <v>0</v>
      </c>
      <c r="H26" s="96">
        <v>10</v>
      </c>
      <c r="I26" s="96">
        <v>4860</v>
      </c>
      <c r="J26" s="96">
        <v>12</v>
      </c>
      <c r="K26" s="96">
        <v>5832</v>
      </c>
      <c r="L26" s="96">
        <v>14</v>
      </c>
      <c r="M26" s="96">
        <v>6804</v>
      </c>
      <c r="N26" s="96">
        <v>23</v>
      </c>
      <c r="O26" s="96">
        <v>11178</v>
      </c>
      <c r="P26" s="96">
        <v>22</v>
      </c>
      <c r="Q26" s="96">
        <v>10692</v>
      </c>
      <c r="R26" s="96">
        <v>18</v>
      </c>
      <c r="S26" s="96">
        <v>8748</v>
      </c>
      <c r="T26" s="96">
        <v>30</v>
      </c>
      <c r="U26" s="96">
        <v>14580</v>
      </c>
      <c r="V26" s="96">
        <v>33</v>
      </c>
      <c r="W26" s="96">
        <v>16038</v>
      </c>
      <c r="X26" s="96">
        <v>38</v>
      </c>
      <c r="Y26" s="96">
        <v>18468</v>
      </c>
      <c r="Z26" s="96">
        <v>38</v>
      </c>
      <c r="AA26" s="96">
        <v>18468</v>
      </c>
      <c r="AB26" s="96">
        <v>26</v>
      </c>
      <c r="AC26" s="96">
        <v>12636</v>
      </c>
      <c r="AD26" s="96">
        <v>27</v>
      </c>
      <c r="AE26" s="96">
        <v>13122</v>
      </c>
      <c r="AF26" s="96">
        <v>22</v>
      </c>
      <c r="AG26" s="96">
        <v>10692</v>
      </c>
      <c r="AH26" s="96">
        <v>22</v>
      </c>
      <c r="AI26" s="96">
        <v>10692</v>
      </c>
      <c r="AJ26" s="96">
        <v>17</v>
      </c>
      <c r="AK26" s="96">
        <v>8262</v>
      </c>
      <c r="AL26" s="96">
        <v>12</v>
      </c>
      <c r="AM26" s="96">
        <v>5832</v>
      </c>
      <c r="AN26" s="96">
        <v>16</v>
      </c>
      <c r="AO26" s="96">
        <v>7776</v>
      </c>
      <c r="AP26" s="96">
        <v>18</v>
      </c>
      <c r="AQ26" s="96">
        <v>8748</v>
      </c>
      <c r="AR26" s="96">
        <v>14</v>
      </c>
      <c r="AS26" s="96">
        <v>6804</v>
      </c>
      <c r="AT26" s="96">
        <v>12</v>
      </c>
      <c r="AU26" s="96">
        <v>5832</v>
      </c>
      <c r="AV26" s="96">
        <v>11</v>
      </c>
      <c r="AW26" s="96">
        <v>5346</v>
      </c>
      <c r="AX26" s="96">
        <v>15</v>
      </c>
      <c r="AY26" s="96">
        <v>7290</v>
      </c>
      <c r="AZ26" s="96">
        <v>15</v>
      </c>
      <c r="BA26" s="96">
        <v>7290</v>
      </c>
      <c r="BB26" s="96">
        <v>16</v>
      </c>
      <c r="BC26" s="96">
        <v>7776</v>
      </c>
      <c r="BD26" s="96">
        <v>21</v>
      </c>
      <c r="BE26" s="96">
        <v>10206</v>
      </c>
      <c r="BF26" s="96">
        <v>18</v>
      </c>
      <c r="BG26" s="96">
        <v>8748</v>
      </c>
      <c r="BH26" s="96">
        <v>24</v>
      </c>
      <c r="BI26" s="96">
        <v>11664</v>
      </c>
      <c r="BJ26" s="96">
        <v>21</v>
      </c>
      <c r="BK26" s="96">
        <v>10206</v>
      </c>
      <c r="BL26" s="96">
        <v>19</v>
      </c>
      <c r="BM26" s="96">
        <v>9234</v>
      </c>
      <c r="BN26" s="96">
        <v>23</v>
      </c>
      <c r="BO26" s="96">
        <v>11178</v>
      </c>
      <c r="BP26" s="96">
        <v>34</v>
      </c>
      <c r="BQ26" s="96">
        <v>16524</v>
      </c>
      <c r="BR26" s="96">
        <v>30</v>
      </c>
      <c r="BS26" s="96">
        <v>14580</v>
      </c>
      <c r="BT26" s="96">
        <v>24</v>
      </c>
      <c r="BU26" s="96">
        <v>11664</v>
      </c>
      <c r="BV26" s="96">
        <v>47</v>
      </c>
      <c r="BW26" s="96">
        <v>22842</v>
      </c>
      <c r="BX26" s="96">
        <v>30</v>
      </c>
      <c r="BY26" s="96">
        <v>14580</v>
      </c>
      <c r="BZ26" s="96">
        <v>28</v>
      </c>
      <c r="CA26" s="96">
        <v>13608</v>
      </c>
      <c r="CB26" s="96">
        <v>26</v>
      </c>
      <c r="CC26" s="96">
        <v>12636</v>
      </c>
      <c r="CD26" s="96">
        <v>27</v>
      </c>
      <c r="CE26" s="96">
        <v>13122</v>
      </c>
      <c r="CF26" s="96">
        <v>20</v>
      </c>
      <c r="CG26" s="96">
        <v>9720</v>
      </c>
      <c r="CH26" s="96">
        <v>21</v>
      </c>
      <c r="CI26" s="96">
        <v>10206</v>
      </c>
      <c r="CJ26" s="96">
        <v>13</v>
      </c>
      <c r="CK26" s="96">
        <v>6318</v>
      </c>
      <c r="CL26" s="96">
        <v>18</v>
      </c>
      <c r="CM26" s="96">
        <v>8748</v>
      </c>
      <c r="CN26" s="96">
        <v>10</v>
      </c>
      <c r="CO26" s="96">
        <v>4860</v>
      </c>
      <c r="CP26" s="96">
        <v>9</v>
      </c>
      <c r="CQ26" s="96">
        <v>4374</v>
      </c>
      <c r="CR26" s="96">
        <v>13</v>
      </c>
      <c r="CS26" s="96">
        <v>6318</v>
      </c>
      <c r="CT26" s="96">
        <v>12</v>
      </c>
      <c r="CU26" s="96">
        <v>5832</v>
      </c>
    </row>
    <row r="27" spans="2:99">
      <c r="C27" s="95" t="s">
        <v>192</v>
      </c>
      <c r="D27" s="96">
        <v>0</v>
      </c>
      <c r="E27" s="96">
        <v>0</v>
      </c>
      <c r="F27" s="96">
        <v>0</v>
      </c>
      <c r="G27" s="96">
        <v>0</v>
      </c>
      <c r="H27" s="96">
        <v>10</v>
      </c>
      <c r="I27" s="96">
        <v>4272</v>
      </c>
      <c r="J27" s="96">
        <v>14</v>
      </c>
      <c r="K27" s="96">
        <v>5980.8</v>
      </c>
      <c r="L27" s="96">
        <v>15</v>
      </c>
      <c r="M27" s="96">
        <v>6408</v>
      </c>
      <c r="N27" s="96">
        <v>26</v>
      </c>
      <c r="O27" s="96">
        <v>11107.199999999999</v>
      </c>
      <c r="P27" s="96">
        <v>22</v>
      </c>
      <c r="Q27" s="96">
        <v>9398.4</v>
      </c>
      <c r="R27" s="96">
        <v>20</v>
      </c>
      <c r="S27" s="96">
        <v>8544</v>
      </c>
      <c r="T27" s="96">
        <v>32</v>
      </c>
      <c r="U27" s="96">
        <v>13670.4</v>
      </c>
      <c r="V27" s="96">
        <v>32</v>
      </c>
      <c r="W27" s="96">
        <v>13670.4</v>
      </c>
      <c r="X27" s="96">
        <v>41</v>
      </c>
      <c r="Y27" s="96">
        <v>17515.2</v>
      </c>
      <c r="Z27" s="96">
        <v>39</v>
      </c>
      <c r="AA27" s="96">
        <v>16660.8</v>
      </c>
      <c r="AB27" s="96">
        <v>27</v>
      </c>
      <c r="AC27" s="96">
        <v>11534.4</v>
      </c>
      <c r="AD27" s="96">
        <v>27</v>
      </c>
      <c r="AE27" s="96">
        <v>11534.4</v>
      </c>
      <c r="AF27" s="96">
        <v>22</v>
      </c>
      <c r="AG27" s="96">
        <v>9398.4</v>
      </c>
      <c r="AH27" s="96">
        <v>24</v>
      </c>
      <c r="AI27" s="96">
        <v>10252.799999999999</v>
      </c>
      <c r="AJ27" s="96">
        <v>17</v>
      </c>
      <c r="AK27" s="96">
        <v>7262.4</v>
      </c>
      <c r="AL27" s="96">
        <v>12</v>
      </c>
      <c r="AM27" s="96">
        <v>5126.3999999999996</v>
      </c>
      <c r="AN27" s="96">
        <v>19</v>
      </c>
      <c r="AO27" s="96">
        <v>8116.8</v>
      </c>
      <c r="AP27" s="96">
        <v>18</v>
      </c>
      <c r="AQ27" s="96">
        <v>7689.5999999999995</v>
      </c>
      <c r="AR27" s="96">
        <v>13</v>
      </c>
      <c r="AS27" s="96">
        <v>5553.5999999999995</v>
      </c>
      <c r="AT27" s="96">
        <v>12</v>
      </c>
      <c r="AU27" s="96">
        <v>5126.3999999999996</v>
      </c>
      <c r="AV27" s="96">
        <v>10</v>
      </c>
      <c r="AW27" s="96">
        <v>4272</v>
      </c>
      <c r="AX27" s="96">
        <v>15</v>
      </c>
      <c r="AY27" s="96">
        <v>6408</v>
      </c>
      <c r="AZ27" s="96">
        <v>15</v>
      </c>
      <c r="BA27" s="96">
        <v>6408</v>
      </c>
      <c r="BB27" s="96">
        <v>17</v>
      </c>
      <c r="BC27" s="96">
        <v>7262.4</v>
      </c>
      <c r="BD27" s="96">
        <v>17</v>
      </c>
      <c r="BE27" s="96">
        <v>7262.4</v>
      </c>
      <c r="BF27" s="96">
        <v>18</v>
      </c>
      <c r="BG27" s="96">
        <v>7689.5999999999995</v>
      </c>
      <c r="BH27" s="96">
        <v>27</v>
      </c>
      <c r="BI27" s="96">
        <v>11534.4</v>
      </c>
      <c r="BJ27" s="96">
        <v>20</v>
      </c>
      <c r="BK27" s="96">
        <v>8544</v>
      </c>
      <c r="BL27" s="96">
        <v>19</v>
      </c>
      <c r="BM27" s="96">
        <v>8116.8</v>
      </c>
      <c r="BN27" s="96">
        <v>25</v>
      </c>
      <c r="BO27" s="96">
        <v>10680</v>
      </c>
      <c r="BP27" s="96">
        <v>34</v>
      </c>
      <c r="BQ27" s="96">
        <v>14524.8</v>
      </c>
      <c r="BR27" s="96">
        <v>33</v>
      </c>
      <c r="BS27" s="96">
        <v>14097.6</v>
      </c>
      <c r="BT27" s="96">
        <v>28</v>
      </c>
      <c r="BU27" s="96">
        <v>11961.6</v>
      </c>
      <c r="BV27" s="96">
        <v>41</v>
      </c>
      <c r="BW27" s="96">
        <v>17515.2</v>
      </c>
      <c r="BX27" s="96">
        <v>30</v>
      </c>
      <c r="BY27" s="96">
        <v>12816</v>
      </c>
      <c r="BZ27" s="96">
        <v>26</v>
      </c>
      <c r="CA27" s="96">
        <v>11107.199999999999</v>
      </c>
      <c r="CB27" s="96">
        <v>28</v>
      </c>
      <c r="CC27" s="96">
        <v>11961.6</v>
      </c>
      <c r="CD27" s="96">
        <v>28</v>
      </c>
      <c r="CE27" s="96">
        <v>11961.6</v>
      </c>
      <c r="CF27" s="96">
        <v>21</v>
      </c>
      <c r="CG27" s="96">
        <v>8971.1999999999989</v>
      </c>
      <c r="CH27" s="96">
        <v>23</v>
      </c>
      <c r="CI27" s="96">
        <v>9825.6</v>
      </c>
      <c r="CJ27" s="96">
        <v>11</v>
      </c>
      <c r="CK27" s="96">
        <v>4699.2</v>
      </c>
      <c r="CL27" s="96">
        <v>18</v>
      </c>
      <c r="CM27" s="96">
        <v>7689.5999999999995</v>
      </c>
      <c r="CN27" s="96">
        <v>9</v>
      </c>
      <c r="CO27" s="96">
        <v>3844.7999999999997</v>
      </c>
      <c r="CP27" s="96">
        <v>9</v>
      </c>
      <c r="CQ27" s="96">
        <v>3844.7999999999997</v>
      </c>
      <c r="CR27" s="96">
        <v>12</v>
      </c>
      <c r="CS27" s="96">
        <v>5126.3999999999996</v>
      </c>
      <c r="CT27" s="96">
        <v>13</v>
      </c>
      <c r="CU27" s="96">
        <v>5553.5999999999995</v>
      </c>
    </row>
    <row r="28" spans="2:99">
      <c r="C28" s="95" t="s">
        <v>193</v>
      </c>
      <c r="D28" s="96">
        <v>0</v>
      </c>
      <c r="E28" s="96">
        <v>0</v>
      </c>
      <c r="F28" s="96">
        <v>0</v>
      </c>
      <c r="G28" s="96">
        <v>0</v>
      </c>
      <c r="H28" s="96">
        <v>10</v>
      </c>
      <c r="I28" s="96">
        <v>7380</v>
      </c>
      <c r="J28" s="96">
        <v>12</v>
      </c>
      <c r="K28" s="96">
        <v>8856</v>
      </c>
      <c r="L28" s="96">
        <v>14</v>
      </c>
      <c r="M28" s="96">
        <v>10332</v>
      </c>
      <c r="N28" s="96">
        <v>25</v>
      </c>
      <c r="O28" s="96">
        <v>18450</v>
      </c>
      <c r="P28" s="96">
        <v>21</v>
      </c>
      <c r="Q28" s="96">
        <v>15498</v>
      </c>
      <c r="R28" s="96">
        <v>20</v>
      </c>
      <c r="S28" s="96">
        <v>14760</v>
      </c>
      <c r="T28" s="96">
        <v>29</v>
      </c>
      <c r="U28" s="96">
        <v>21402</v>
      </c>
      <c r="V28" s="96">
        <v>33</v>
      </c>
      <c r="W28" s="96">
        <v>24354</v>
      </c>
      <c r="X28" s="96">
        <v>39</v>
      </c>
      <c r="Y28" s="96">
        <v>28782</v>
      </c>
      <c r="Z28" s="96">
        <v>39</v>
      </c>
      <c r="AA28" s="96">
        <v>28782</v>
      </c>
      <c r="AB28" s="96">
        <v>30</v>
      </c>
      <c r="AC28" s="96">
        <v>22140</v>
      </c>
      <c r="AD28" s="96">
        <v>30</v>
      </c>
      <c r="AE28" s="96">
        <v>22140</v>
      </c>
      <c r="AF28" s="96">
        <v>26</v>
      </c>
      <c r="AG28" s="96">
        <v>19188</v>
      </c>
      <c r="AH28" s="96">
        <v>25</v>
      </c>
      <c r="AI28" s="96">
        <v>18450</v>
      </c>
      <c r="AJ28" s="96">
        <v>15</v>
      </c>
      <c r="AK28" s="96">
        <v>11070</v>
      </c>
      <c r="AL28" s="96">
        <v>11</v>
      </c>
      <c r="AM28" s="96">
        <v>8118</v>
      </c>
      <c r="AN28" s="96">
        <v>17</v>
      </c>
      <c r="AO28" s="96">
        <v>12546</v>
      </c>
      <c r="AP28" s="96">
        <v>19</v>
      </c>
      <c r="AQ28" s="96">
        <v>14022</v>
      </c>
      <c r="AR28" s="96">
        <v>14</v>
      </c>
      <c r="AS28" s="96">
        <v>10332</v>
      </c>
      <c r="AT28" s="96">
        <v>14</v>
      </c>
      <c r="AU28" s="96">
        <v>10332</v>
      </c>
      <c r="AV28" s="96">
        <v>10</v>
      </c>
      <c r="AW28" s="96">
        <v>7380</v>
      </c>
      <c r="AX28" s="96">
        <v>14</v>
      </c>
      <c r="AY28" s="96">
        <v>10332</v>
      </c>
      <c r="AZ28" s="96">
        <v>16</v>
      </c>
      <c r="BA28" s="96">
        <v>11808</v>
      </c>
      <c r="BB28" s="96">
        <v>17</v>
      </c>
      <c r="BC28" s="96">
        <v>12546</v>
      </c>
      <c r="BD28" s="96">
        <v>17</v>
      </c>
      <c r="BE28" s="96">
        <v>12546</v>
      </c>
      <c r="BF28" s="96">
        <v>17</v>
      </c>
      <c r="BG28" s="96">
        <v>12546</v>
      </c>
      <c r="BH28" s="96">
        <v>23</v>
      </c>
      <c r="BI28" s="96">
        <v>16974</v>
      </c>
      <c r="BJ28" s="96">
        <v>22</v>
      </c>
      <c r="BK28" s="96">
        <v>16236</v>
      </c>
      <c r="BL28" s="96">
        <v>19</v>
      </c>
      <c r="BM28" s="96">
        <v>14022</v>
      </c>
      <c r="BN28" s="96">
        <v>24</v>
      </c>
      <c r="BO28" s="96">
        <v>17712</v>
      </c>
      <c r="BP28" s="96">
        <v>31</v>
      </c>
      <c r="BQ28" s="96">
        <v>22878</v>
      </c>
      <c r="BR28" s="96">
        <v>32</v>
      </c>
      <c r="BS28" s="96">
        <v>23616</v>
      </c>
      <c r="BT28" s="96">
        <v>24</v>
      </c>
      <c r="BU28" s="96">
        <v>17712</v>
      </c>
      <c r="BV28" s="96">
        <v>39</v>
      </c>
      <c r="BW28" s="96">
        <v>28782</v>
      </c>
      <c r="BX28" s="96">
        <v>27</v>
      </c>
      <c r="BY28" s="96">
        <v>19926</v>
      </c>
      <c r="BZ28" s="96">
        <v>27</v>
      </c>
      <c r="CA28" s="96">
        <v>19926</v>
      </c>
      <c r="CB28" s="96">
        <v>28</v>
      </c>
      <c r="CC28" s="96">
        <v>20664</v>
      </c>
      <c r="CD28" s="96">
        <v>26</v>
      </c>
      <c r="CE28" s="96">
        <v>19188</v>
      </c>
      <c r="CF28" s="96">
        <v>22</v>
      </c>
      <c r="CG28" s="96">
        <v>16236</v>
      </c>
      <c r="CH28" s="96">
        <v>20</v>
      </c>
      <c r="CI28" s="96">
        <v>14760</v>
      </c>
      <c r="CJ28" s="96">
        <v>12</v>
      </c>
      <c r="CK28" s="96">
        <v>8856</v>
      </c>
      <c r="CL28" s="96">
        <v>19</v>
      </c>
      <c r="CM28" s="96">
        <v>14022</v>
      </c>
      <c r="CN28" s="96">
        <v>9</v>
      </c>
      <c r="CO28" s="96">
        <v>6642</v>
      </c>
      <c r="CP28" s="96">
        <v>8</v>
      </c>
      <c r="CQ28" s="96">
        <v>5904</v>
      </c>
      <c r="CR28" s="96">
        <v>13</v>
      </c>
      <c r="CS28" s="96">
        <v>9594</v>
      </c>
      <c r="CT28" s="96">
        <v>11</v>
      </c>
      <c r="CU28" s="96">
        <v>8118</v>
      </c>
    </row>
    <row r="29" spans="2:99">
      <c r="C29" s="95" t="s">
        <v>194</v>
      </c>
      <c r="D29" s="96">
        <v>0</v>
      </c>
      <c r="E29" s="96">
        <v>0</v>
      </c>
      <c r="F29" s="96">
        <v>0</v>
      </c>
      <c r="G29" s="96">
        <v>0</v>
      </c>
      <c r="H29" s="96">
        <v>10</v>
      </c>
      <c r="I29" s="96">
        <v>3384</v>
      </c>
      <c r="J29" s="96">
        <v>14</v>
      </c>
      <c r="K29" s="96">
        <v>4737.5999999999995</v>
      </c>
      <c r="L29" s="96">
        <v>15</v>
      </c>
      <c r="M29" s="96">
        <v>5076</v>
      </c>
      <c r="N29" s="96">
        <v>27</v>
      </c>
      <c r="O29" s="96">
        <v>9136.7999999999993</v>
      </c>
      <c r="P29" s="96">
        <v>23</v>
      </c>
      <c r="Q29" s="96">
        <v>7783.2</v>
      </c>
      <c r="R29" s="96">
        <v>21</v>
      </c>
      <c r="S29" s="96">
        <v>7106.4</v>
      </c>
      <c r="T29" s="96">
        <v>35</v>
      </c>
      <c r="U29" s="96">
        <v>11844</v>
      </c>
      <c r="V29" s="96">
        <v>30</v>
      </c>
      <c r="W29" s="96">
        <v>10152</v>
      </c>
      <c r="X29" s="96">
        <v>38</v>
      </c>
      <c r="Y29" s="96">
        <v>12859.199999999999</v>
      </c>
      <c r="Z29" s="96">
        <v>38</v>
      </c>
      <c r="AA29" s="96">
        <v>12859.199999999999</v>
      </c>
      <c r="AB29" s="96">
        <v>28</v>
      </c>
      <c r="AC29" s="96">
        <v>9475.1999999999989</v>
      </c>
      <c r="AD29" s="96">
        <v>28</v>
      </c>
      <c r="AE29" s="96">
        <v>9475.1999999999989</v>
      </c>
      <c r="AF29" s="96">
        <v>23</v>
      </c>
      <c r="AG29" s="96">
        <v>7783.2</v>
      </c>
      <c r="AH29" s="96">
        <v>22</v>
      </c>
      <c r="AI29" s="96">
        <v>7444.7999999999993</v>
      </c>
      <c r="AJ29" s="96">
        <v>18</v>
      </c>
      <c r="AK29" s="96">
        <v>6091.2</v>
      </c>
      <c r="AL29" s="96">
        <v>12</v>
      </c>
      <c r="AM29" s="96">
        <v>4060.7999999999997</v>
      </c>
      <c r="AN29" s="96">
        <v>19</v>
      </c>
      <c r="AO29" s="96">
        <v>6429.5999999999995</v>
      </c>
      <c r="AP29" s="96">
        <v>18</v>
      </c>
      <c r="AQ29" s="96">
        <v>6091.2</v>
      </c>
      <c r="AR29" s="96">
        <v>13</v>
      </c>
      <c r="AS29" s="96">
        <v>4399.2</v>
      </c>
      <c r="AT29" s="96">
        <v>13</v>
      </c>
      <c r="AU29" s="96">
        <v>4399.2</v>
      </c>
      <c r="AV29" s="96">
        <v>10</v>
      </c>
      <c r="AW29" s="96">
        <v>3384</v>
      </c>
      <c r="AX29" s="96">
        <v>15</v>
      </c>
      <c r="AY29" s="96">
        <v>5076</v>
      </c>
      <c r="AZ29" s="96">
        <v>17</v>
      </c>
      <c r="BA29" s="96">
        <v>5752.7999999999993</v>
      </c>
      <c r="BB29" s="96">
        <v>16</v>
      </c>
      <c r="BC29" s="96">
        <v>5414.4</v>
      </c>
      <c r="BD29" s="96">
        <v>19</v>
      </c>
      <c r="BE29" s="96">
        <v>6429.5999999999995</v>
      </c>
      <c r="BF29" s="96">
        <v>18</v>
      </c>
      <c r="BG29" s="96">
        <v>6091.2</v>
      </c>
      <c r="BH29" s="96">
        <v>25</v>
      </c>
      <c r="BI29" s="96">
        <v>8460</v>
      </c>
      <c r="BJ29" s="96">
        <v>23</v>
      </c>
      <c r="BK29" s="96">
        <v>7783.2</v>
      </c>
      <c r="BL29" s="96">
        <v>18</v>
      </c>
      <c r="BM29" s="96">
        <v>6091.2</v>
      </c>
      <c r="BN29" s="96">
        <v>22</v>
      </c>
      <c r="BO29" s="96">
        <v>7444.7999999999993</v>
      </c>
      <c r="BP29" s="96">
        <v>34</v>
      </c>
      <c r="BQ29" s="96">
        <v>11505.599999999999</v>
      </c>
      <c r="BR29" s="96">
        <v>30</v>
      </c>
      <c r="BS29" s="96">
        <v>10152</v>
      </c>
      <c r="BT29" s="96">
        <v>26</v>
      </c>
      <c r="BU29" s="96">
        <v>8798.4</v>
      </c>
      <c r="BV29" s="96">
        <v>42</v>
      </c>
      <c r="BW29" s="96">
        <v>14212.8</v>
      </c>
      <c r="BX29" s="96">
        <v>29</v>
      </c>
      <c r="BY29" s="96">
        <v>9813.5999999999985</v>
      </c>
      <c r="BZ29" s="96">
        <v>29</v>
      </c>
      <c r="CA29" s="96">
        <v>9813.5999999999985</v>
      </c>
      <c r="CB29" s="96">
        <v>28</v>
      </c>
      <c r="CC29" s="96">
        <v>9475.1999999999989</v>
      </c>
      <c r="CD29" s="96">
        <v>24</v>
      </c>
      <c r="CE29" s="96">
        <v>8121.5999999999995</v>
      </c>
      <c r="CF29" s="96">
        <v>20</v>
      </c>
      <c r="CG29" s="96">
        <v>6768</v>
      </c>
      <c r="CH29" s="96">
        <v>20</v>
      </c>
      <c r="CI29" s="96">
        <v>6768</v>
      </c>
      <c r="CJ29" s="96">
        <v>12</v>
      </c>
      <c r="CK29" s="96">
        <v>4060.7999999999997</v>
      </c>
      <c r="CL29" s="96">
        <v>20</v>
      </c>
      <c r="CM29" s="96">
        <v>6768</v>
      </c>
      <c r="CN29" s="96">
        <v>9</v>
      </c>
      <c r="CO29" s="96">
        <v>3045.6</v>
      </c>
      <c r="CP29" s="96">
        <v>9</v>
      </c>
      <c r="CQ29" s="96">
        <v>3045.6</v>
      </c>
      <c r="CR29" s="96">
        <v>12</v>
      </c>
      <c r="CS29" s="96">
        <v>4060.7999999999997</v>
      </c>
      <c r="CT29" s="96">
        <v>12</v>
      </c>
      <c r="CU29" s="96">
        <v>4060.7999999999997</v>
      </c>
    </row>
    <row r="30" spans="2:99">
      <c r="C30" s="95" t="s">
        <v>195</v>
      </c>
      <c r="D30" s="96">
        <v>0</v>
      </c>
      <c r="E30" s="96">
        <v>0</v>
      </c>
      <c r="F30" s="96">
        <v>0</v>
      </c>
      <c r="G30" s="96">
        <v>0</v>
      </c>
      <c r="H30" s="96">
        <v>10</v>
      </c>
      <c r="I30" s="96">
        <v>1392</v>
      </c>
      <c r="J30" s="96">
        <v>13</v>
      </c>
      <c r="K30" s="96">
        <v>1809.6</v>
      </c>
      <c r="L30" s="96">
        <v>15</v>
      </c>
      <c r="M30" s="96">
        <v>2088</v>
      </c>
      <c r="N30" s="96">
        <v>27</v>
      </c>
      <c r="O30" s="96">
        <v>3758.3999999999996</v>
      </c>
      <c r="P30" s="96">
        <v>21</v>
      </c>
      <c r="Q30" s="96">
        <v>2923.2</v>
      </c>
      <c r="R30" s="96">
        <v>20</v>
      </c>
      <c r="S30" s="96">
        <v>2784</v>
      </c>
      <c r="T30" s="96">
        <v>35</v>
      </c>
      <c r="U30" s="96">
        <v>4872</v>
      </c>
      <c r="V30" s="96">
        <v>31</v>
      </c>
      <c r="W30" s="96">
        <v>4315.2</v>
      </c>
      <c r="X30" s="96">
        <v>42</v>
      </c>
      <c r="Y30" s="96">
        <v>5846.4</v>
      </c>
      <c r="Z30" s="96">
        <v>40</v>
      </c>
      <c r="AA30" s="96">
        <v>5568</v>
      </c>
      <c r="AB30" s="96">
        <v>27</v>
      </c>
      <c r="AC30" s="96">
        <v>3758.3999999999996</v>
      </c>
      <c r="AD30" s="96">
        <v>27</v>
      </c>
      <c r="AE30" s="96">
        <v>3758.3999999999996</v>
      </c>
      <c r="AF30" s="96">
        <v>23</v>
      </c>
      <c r="AG30" s="96">
        <v>3201.6</v>
      </c>
      <c r="AH30" s="96">
        <v>26</v>
      </c>
      <c r="AI30" s="96">
        <v>3619.2</v>
      </c>
      <c r="AJ30" s="96">
        <v>18</v>
      </c>
      <c r="AK30" s="96">
        <v>2505.6</v>
      </c>
      <c r="AL30" s="96">
        <v>11</v>
      </c>
      <c r="AM30" s="96">
        <v>1531.1999999999998</v>
      </c>
      <c r="AN30" s="96">
        <v>17</v>
      </c>
      <c r="AO30" s="96">
        <v>2366.3999999999996</v>
      </c>
      <c r="AP30" s="96">
        <v>19</v>
      </c>
      <c r="AQ30" s="96">
        <v>2644.7999999999997</v>
      </c>
      <c r="AR30" s="96">
        <v>12</v>
      </c>
      <c r="AS30" s="96">
        <v>1670.3999999999999</v>
      </c>
      <c r="AT30" s="96">
        <v>14</v>
      </c>
      <c r="AU30" s="96">
        <v>1948.7999999999997</v>
      </c>
      <c r="AV30" s="96">
        <v>10</v>
      </c>
      <c r="AW30" s="96">
        <v>1392</v>
      </c>
      <c r="AX30" s="96">
        <v>15</v>
      </c>
      <c r="AY30" s="96">
        <v>2088</v>
      </c>
      <c r="AZ30" s="96">
        <v>17</v>
      </c>
      <c r="BA30" s="96">
        <v>2366.3999999999996</v>
      </c>
      <c r="BB30" s="96">
        <v>18</v>
      </c>
      <c r="BC30" s="96">
        <v>2505.6</v>
      </c>
      <c r="BD30" s="96">
        <v>20</v>
      </c>
      <c r="BE30" s="96">
        <v>2784</v>
      </c>
      <c r="BF30" s="96">
        <v>18</v>
      </c>
      <c r="BG30" s="96">
        <v>2505.6</v>
      </c>
      <c r="BH30" s="96">
        <v>24</v>
      </c>
      <c r="BI30" s="96">
        <v>3340.7999999999997</v>
      </c>
      <c r="BJ30" s="96">
        <v>22</v>
      </c>
      <c r="BK30" s="96">
        <v>3062.3999999999996</v>
      </c>
      <c r="BL30" s="96">
        <v>18</v>
      </c>
      <c r="BM30" s="96">
        <v>2505.6</v>
      </c>
      <c r="BN30" s="96">
        <v>25</v>
      </c>
      <c r="BO30" s="96">
        <v>3479.9999999999995</v>
      </c>
      <c r="BP30" s="96">
        <v>30</v>
      </c>
      <c r="BQ30" s="96">
        <v>4176</v>
      </c>
      <c r="BR30" s="96">
        <v>35</v>
      </c>
      <c r="BS30" s="96">
        <v>4872</v>
      </c>
      <c r="BT30" s="96">
        <v>26</v>
      </c>
      <c r="BU30" s="96">
        <v>3619.2</v>
      </c>
      <c r="BV30" s="96">
        <v>43</v>
      </c>
      <c r="BW30" s="96">
        <v>5985.5999999999995</v>
      </c>
      <c r="BX30" s="96">
        <v>32</v>
      </c>
      <c r="BY30" s="96">
        <v>4454.3999999999996</v>
      </c>
      <c r="BZ30" s="96">
        <v>31</v>
      </c>
      <c r="CA30" s="96">
        <v>4315.2</v>
      </c>
      <c r="CB30" s="96">
        <v>29</v>
      </c>
      <c r="CC30" s="96">
        <v>4036.7999999999997</v>
      </c>
      <c r="CD30" s="96">
        <v>27</v>
      </c>
      <c r="CE30" s="96">
        <v>3758.3999999999996</v>
      </c>
      <c r="CF30" s="96">
        <v>22</v>
      </c>
      <c r="CG30" s="96">
        <v>3062.3999999999996</v>
      </c>
      <c r="CH30" s="96">
        <v>21</v>
      </c>
      <c r="CI30" s="96">
        <v>2923.2</v>
      </c>
      <c r="CJ30" s="96">
        <v>11</v>
      </c>
      <c r="CK30" s="96">
        <v>1531.1999999999998</v>
      </c>
      <c r="CL30" s="96">
        <v>18</v>
      </c>
      <c r="CM30" s="96">
        <v>2505.6</v>
      </c>
      <c r="CN30" s="96">
        <v>9</v>
      </c>
      <c r="CO30" s="96">
        <v>1252.8</v>
      </c>
      <c r="CP30" s="96">
        <v>10</v>
      </c>
      <c r="CQ30" s="96">
        <v>1392</v>
      </c>
      <c r="CR30" s="96">
        <v>11</v>
      </c>
      <c r="CS30" s="96">
        <v>1531.1999999999998</v>
      </c>
      <c r="CT30" s="96">
        <v>12</v>
      </c>
      <c r="CU30" s="96">
        <v>1670.3999999999999</v>
      </c>
    </row>
    <row r="31" spans="2:99">
      <c r="C31" s="95" t="s">
        <v>196</v>
      </c>
      <c r="D31" s="96">
        <v>0</v>
      </c>
      <c r="E31" s="96">
        <v>0</v>
      </c>
      <c r="F31" s="96">
        <v>0</v>
      </c>
      <c r="G31" s="96">
        <v>0</v>
      </c>
      <c r="H31" s="96">
        <v>10</v>
      </c>
      <c r="I31" s="96">
        <v>3408</v>
      </c>
      <c r="J31" s="96">
        <v>13</v>
      </c>
      <c r="K31" s="96">
        <v>4430.4000000000005</v>
      </c>
      <c r="L31" s="96">
        <v>16</v>
      </c>
      <c r="M31" s="96">
        <v>5452.8</v>
      </c>
      <c r="N31" s="96">
        <v>23</v>
      </c>
      <c r="O31" s="96">
        <v>7838.4000000000005</v>
      </c>
      <c r="P31" s="96">
        <v>23</v>
      </c>
      <c r="Q31" s="96">
        <v>7838.4000000000005</v>
      </c>
      <c r="R31" s="96">
        <v>20</v>
      </c>
      <c r="S31" s="96">
        <v>6816</v>
      </c>
      <c r="T31" s="96">
        <v>30</v>
      </c>
      <c r="U31" s="96">
        <v>10224</v>
      </c>
      <c r="V31" s="96">
        <v>28</v>
      </c>
      <c r="W31" s="96">
        <v>9542.4</v>
      </c>
      <c r="X31" s="96">
        <v>38</v>
      </c>
      <c r="Y31" s="96">
        <v>12950.4</v>
      </c>
      <c r="Z31" s="96">
        <v>36</v>
      </c>
      <c r="AA31" s="96">
        <v>12268.800000000001</v>
      </c>
      <c r="AB31" s="96">
        <v>28</v>
      </c>
      <c r="AC31" s="96">
        <v>9542.4</v>
      </c>
      <c r="AD31" s="96">
        <v>29</v>
      </c>
      <c r="AE31" s="96">
        <v>9883.2000000000007</v>
      </c>
      <c r="AF31" s="96">
        <v>22</v>
      </c>
      <c r="AG31" s="96">
        <v>7497.6</v>
      </c>
      <c r="AH31" s="96">
        <v>22</v>
      </c>
      <c r="AI31" s="96">
        <v>7497.6</v>
      </c>
      <c r="AJ31" s="96">
        <v>18</v>
      </c>
      <c r="AK31" s="96">
        <v>6134.4000000000005</v>
      </c>
      <c r="AL31" s="96">
        <v>12</v>
      </c>
      <c r="AM31" s="96">
        <v>4089.6000000000004</v>
      </c>
      <c r="AN31" s="96">
        <v>16</v>
      </c>
      <c r="AO31" s="96">
        <v>5452.8</v>
      </c>
      <c r="AP31" s="96">
        <v>18</v>
      </c>
      <c r="AQ31" s="96">
        <v>6134.4000000000005</v>
      </c>
      <c r="AR31" s="96">
        <v>14</v>
      </c>
      <c r="AS31" s="96">
        <v>4771.2</v>
      </c>
      <c r="AT31" s="96">
        <v>14</v>
      </c>
      <c r="AU31" s="96">
        <v>4771.2</v>
      </c>
      <c r="AV31" s="96">
        <v>11</v>
      </c>
      <c r="AW31" s="96">
        <v>3748.8</v>
      </c>
      <c r="AX31" s="96">
        <v>14</v>
      </c>
      <c r="AY31" s="96">
        <v>4771.2</v>
      </c>
      <c r="AZ31" s="96">
        <v>16</v>
      </c>
      <c r="BA31" s="96">
        <v>5452.8</v>
      </c>
      <c r="BB31" s="96">
        <v>15</v>
      </c>
      <c r="BC31" s="96">
        <v>5112</v>
      </c>
      <c r="BD31" s="96">
        <v>21</v>
      </c>
      <c r="BE31" s="96">
        <v>7156.8</v>
      </c>
      <c r="BF31" s="96">
        <v>18</v>
      </c>
      <c r="BG31" s="96">
        <v>6134.4000000000005</v>
      </c>
      <c r="BH31" s="96">
        <v>23</v>
      </c>
      <c r="BI31" s="96">
        <v>7838.4000000000005</v>
      </c>
      <c r="BJ31" s="96">
        <v>24</v>
      </c>
      <c r="BK31" s="96">
        <v>8179.2000000000007</v>
      </c>
      <c r="BL31" s="96">
        <v>18</v>
      </c>
      <c r="BM31" s="96">
        <v>6134.4000000000005</v>
      </c>
      <c r="BN31" s="96">
        <v>21</v>
      </c>
      <c r="BO31" s="96">
        <v>7156.8</v>
      </c>
      <c r="BP31" s="96">
        <v>29</v>
      </c>
      <c r="BQ31" s="96">
        <v>9883.2000000000007</v>
      </c>
      <c r="BR31" s="96">
        <v>31</v>
      </c>
      <c r="BS31" s="96">
        <v>10564.800000000001</v>
      </c>
      <c r="BT31" s="96">
        <v>28</v>
      </c>
      <c r="BU31" s="96">
        <v>9542.4</v>
      </c>
      <c r="BV31" s="96">
        <v>44</v>
      </c>
      <c r="BW31" s="96">
        <v>14995.2</v>
      </c>
      <c r="BX31" s="96">
        <v>28</v>
      </c>
      <c r="BY31" s="96">
        <v>9542.4</v>
      </c>
      <c r="BZ31" s="96">
        <v>28</v>
      </c>
      <c r="CA31" s="96">
        <v>9542.4</v>
      </c>
      <c r="CB31" s="96">
        <v>26</v>
      </c>
      <c r="CC31" s="96">
        <v>8860.8000000000011</v>
      </c>
      <c r="CD31" s="96">
        <v>24</v>
      </c>
      <c r="CE31" s="96">
        <v>8179.2000000000007</v>
      </c>
      <c r="CF31" s="96">
        <v>21</v>
      </c>
      <c r="CG31" s="96">
        <v>7156.8</v>
      </c>
      <c r="CH31" s="96">
        <v>19</v>
      </c>
      <c r="CI31" s="96">
        <v>6475.2</v>
      </c>
      <c r="CJ31" s="96">
        <v>12</v>
      </c>
      <c r="CK31" s="96">
        <v>4089.6000000000004</v>
      </c>
      <c r="CL31" s="96">
        <v>20</v>
      </c>
      <c r="CM31" s="96">
        <v>6816</v>
      </c>
      <c r="CN31" s="96">
        <v>9</v>
      </c>
      <c r="CO31" s="96">
        <v>3067.2000000000003</v>
      </c>
      <c r="CP31" s="96">
        <v>10</v>
      </c>
      <c r="CQ31" s="96">
        <v>3408</v>
      </c>
      <c r="CR31" s="96">
        <v>11</v>
      </c>
      <c r="CS31" s="96">
        <v>3748.8</v>
      </c>
      <c r="CT31" s="96">
        <v>11</v>
      </c>
      <c r="CU31" s="96">
        <v>3748.8</v>
      </c>
    </row>
    <row r="32" spans="2:99">
      <c r="C32" s="95" t="s">
        <v>197</v>
      </c>
      <c r="D32" s="96">
        <v>0</v>
      </c>
      <c r="E32" s="96">
        <v>0</v>
      </c>
      <c r="F32" s="96">
        <v>0</v>
      </c>
      <c r="G32" s="96">
        <v>0</v>
      </c>
      <c r="H32" s="96">
        <v>9</v>
      </c>
      <c r="I32" s="96">
        <v>7560</v>
      </c>
      <c r="J32" s="96">
        <v>12</v>
      </c>
      <c r="K32" s="96">
        <v>10080</v>
      </c>
      <c r="L32" s="96">
        <v>14</v>
      </c>
      <c r="M32" s="96">
        <v>11760</v>
      </c>
      <c r="N32" s="96">
        <v>26</v>
      </c>
      <c r="O32" s="96">
        <v>21840</v>
      </c>
      <c r="P32" s="96">
        <v>20</v>
      </c>
      <c r="Q32" s="96">
        <v>16800</v>
      </c>
      <c r="R32" s="96">
        <v>20</v>
      </c>
      <c r="S32" s="96">
        <v>16800</v>
      </c>
      <c r="T32" s="96">
        <v>31</v>
      </c>
      <c r="U32" s="96">
        <v>26040</v>
      </c>
      <c r="V32" s="96">
        <v>29</v>
      </c>
      <c r="W32" s="96">
        <v>24360</v>
      </c>
      <c r="X32" s="96">
        <v>34</v>
      </c>
      <c r="Y32" s="96">
        <v>28560</v>
      </c>
      <c r="Z32" s="96">
        <v>34</v>
      </c>
      <c r="AA32" s="96">
        <v>28560</v>
      </c>
      <c r="AB32" s="96">
        <v>28</v>
      </c>
      <c r="AC32" s="96">
        <v>23520</v>
      </c>
      <c r="AD32" s="96">
        <v>28</v>
      </c>
      <c r="AE32" s="96">
        <v>23520</v>
      </c>
      <c r="AF32" s="96">
        <v>22</v>
      </c>
      <c r="AG32" s="96">
        <v>18480</v>
      </c>
      <c r="AH32" s="96">
        <v>25</v>
      </c>
      <c r="AI32" s="96">
        <v>21000</v>
      </c>
      <c r="AJ32" s="96">
        <v>16</v>
      </c>
      <c r="AK32" s="96">
        <v>13440</v>
      </c>
      <c r="AL32" s="96">
        <v>10</v>
      </c>
      <c r="AM32" s="96">
        <v>8400</v>
      </c>
      <c r="AN32" s="96">
        <v>17</v>
      </c>
      <c r="AO32" s="96">
        <v>14280</v>
      </c>
      <c r="AP32" s="96">
        <v>19</v>
      </c>
      <c r="AQ32" s="96">
        <v>15960</v>
      </c>
      <c r="AR32" s="96">
        <v>14</v>
      </c>
      <c r="AS32" s="96">
        <v>11760</v>
      </c>
      <c r="AT32" s="96">
        <v>14</v>
      </c>
      <c r="AU32" s="96">
        <v>11760</v>
      </c>
      <c r="AV32" s="96">
        <v>11</v>
      </c>
      <c r="AW32" s="96">
        <v>9240</v>
      </c>
      <c r="AX32" s="96">
        <v>15</v>
      </c>
      <c r="AY32" s="96">
        <v>12600</v>
      </c>
      <c r="AZ32" s="96">
        <v>16</v>
      </c>
      <c r="BA32" s="96">
        <v>13440</v>
      </c>
      <c r="BB32" s="96">
        <v>16</v>
      </c>
      <c r="BC32" s="96">
        <v>13440</v>
      </c>
      <c r="BD32" s="96">
        <v>19</v>
      </c>
      <c r="BE32" s="96">
        <v>15960</v>
      </c>
      <c r="BF32" s="96">
        <v>17</v>
      </c>
      <c r="BG32" s="96">
        <v>14280</v>
      </c>
      <c r="BH32" s="96">
        <v>23</v>
      </c>
      <c r="BI32" s="96">
        <v>19320</v>
      </c>
      <c r="BJ32" s="96">
        <v>21</v>
      </c>
      <c r="BK32" s="96">
        <v>17640</v>
      </c>
      <c r="BL32" s="96">
        <v>19</v>
      </c>
      <c r="BM32" s="96">
        <v>15960</v>
      </c>
      <c r="BN32" s="96">
        <v>23</v>
      </c>
      <c r="BO32" s="96">
        <v>19320</v>
      </c>
      <c r="BP32" s="96">
        <v>30</v>
      </c>
      <c r="BQ32" s="96">
        <v>25200</v>
      </c>
      <c r="BR32" s="96">
        <v>32</v>
      </c>
      <c r="BS32" s="96">
        <v>26880</v>
      </c>
      <c r="BT32" s="96">
        <v>24</v>
      </c>
      <c r="BU32" s="96">
        <v>20160</v>
      </c>
      <c r="BV32" s="96">
        <v>40</v>
      </c>
      <c r="BW32" s="96">
        <v>33600</v>
      </c>
      <c r="BX32" s="96">
        <v>31</v>
      </c>
      <c r="BY32" s="96">
        <v>26040</v>
      </c>
      <c r="BZ32" s="96">
        <v>29</v>
      </c>
      <c r="CA32" s="96">
        <v>24360</v>
      </c>
      <c r="CB32" s="96">
        <v>25</v>
      </c>
      <c r="CC32" s="96">
        <v>21000</v>
      </c>
      <c r="CD32" s="96">
        <v>24</v>
      </c>
      <c r="CE32" s="96">
        <v>20160</v>
      </c>
      <c r="CF32" s="96">
        <v>22</v>
      </c>
      <c r="CG32" s="96">
        <v>18480</v>
      </c>
      <c r="CH32" s="96">
        <v>19</v>
      </c>
      <c r="CI32" s="96">
        <v>15960</v>
      </c>
      <c r="CJ32" s="96">
        <v>11</v>
      </c>
      <c r="CK32" s="96">
        <v>9240</v>
      </c>
      <c r="CL32" s="96">
        <v>19</v>
      </c>
      <c r="CM32" s="96">
        <v>15960</v>
      </c>
      <c r="CN32" s="96">
        <v>10</v>
      </c>
      <c r="CO32" s="96">
        <v>8400</v>
      </c>
      <c r="CP32" s="96">
        <v>10</v>
      </c>
      <c r="CQ32" s="96">
        <v>8400</v>
      </c>
      <c r="CR32" s="96">
        <v>12</v>
      </c>
      <c r="CS32" s="96">
        <v>10080</v>
      </c>
      <c r="CT32" s="96">
        <v>13</v>
      </c>
      <c r="CU32" s="96">
        <v>10920</v>
      </c>
    </row>
    <row r="33" spans="2:99">
      <c r="C33" s="95" t="s">
        <v>198</v>
      </c>
      <c r="D33" s="96">
        <v>0</v>
      </c>
      <c r="E33" s="96">
        <v>0</v>
      </c>
      <c r="F33" s="96">
        <v>0</v>
      </c>
      <c r="G33" s="96">
        <v>0</v>
      </c>
      <c r="H33" s="96">
        <v>11</v>
      </c>
      <c r="I33" s="96">
        <v>5214</v>
      </c>
      <c r="J33" s="96">
        <v>12</v>
      </c>
      <c r="K33" s="96">
        <v>5688</v>
      </c>
      <c r="L33" s="96">
        <v>15</v>
      </c>
      <c r="M33" s="96">
        <v>7110</v>
      </c>
      <c r="N33" s="96">
        <v>23</v>
      </c>
      <c r="O33" s="96">
        <v>10902</v>
      </c>
      <c r="P33" s="96">
        <v>22</v>
      </c>
      <c r="Q33" s="96">
        <v>10428</v>
      </c>
      <c r="R33" s="96">
        <v>19</v>
      </c>
      <c r="S33" s="96">
        <v>9006</v>
      </c>
      <c r="T33" s="96">
        <v>29</v>
      </c>
      <c r="U33" s="96">
        <v>13746</v>
      </c>
      <c r="V33" s="96">
        <v>34</v>
      </c>
      <c r="W33" s="96">
        <v>16116</v>
      </c>
      <c r="X33" s="96">
        <v>39</v>
      </c>
      <c r="Y33" s="96">
        <v>18486</v>
      </c>
      <c r="Z33" s="96">
        <v>34</v>
      </c>
      <c r="AA33" s="96">
        <v>16116</v>
      </c>
      <c r="AB33" s="96">
        <v>27</v>
      </c>
      <c r="AC33" s="96">
        <v>12798</v>
      </c>
      <c r="AD33" s="96">
        <v>29</v>
      </c>
      <c r="AE33" s="96">
        <v>13746</v>
      </c>
      <c r="AF33" s="96">
        <v>23</v>
      </c>
      <c r="AG33" s="96">
        <v>10902</v>
      </c>
      <c r="AH33" s="96">
        <v>23</v>
      </c>
      <c r="AI33" s="96">
        <v>10902</v>
      </c>
      <c r="AJ33" s="96">
        <v>16</v>
      </c>
      <c r="AK33" s="96">
        <v>7584</v>
      </c>
      <c r="AL33" s="96">
        <v>11</v>
      </c>
      <c r="AM33" s="96">
        <v>5214</v>
      </c>
      <c r="AN33" s="96">
        <v>18</v>
      </c>
      <c r="AO33" s="96">
        <v>8532</v>
      </c>
      <c r="AP33" s="96">
        <v>17</v>
      </c>
      <c r="AQ33" s="96">
        <v>8058</v>
      </c>
      <c r="AR33" s="96">
        <v>14</v>
      </c>
      <c r="AS33" s="96">
        <v>6636</v>
      </c>
      <c r="AT33" s="96">
        <v>12</v>
      </c>
      <c r="AU33" s="96">
        <v>5688</v>
      </c>
      <c r="AV33" s="96">
        <v>12</v>
      </c>
      <c r="AW33" s="96">
        <v>5688</v>
      </c>
      <c r="AX33" s="96">
        <v>16</v>
      </c>
      <c r="AY33" s="96">
        <v>7584</v>
      </c>
      <c r="AZ33" s="96">
        <v>17</v>
      </c>
      <c r="BA33" s="96">
        <v>8058</v>
      </c>
      <c r="BB33" s="96">
        <v>15</v>
      </c>
      <c r="BC33" s="96">
        <v>7110</v>
      </c>
      <c r="BD33" s="96">
        <v>19</v>
      </c>
      <c r="BE33" s="96">
        <v>9006</v>
      </c>
      <c r="BF33" s="96">
        <v>18</v>
      </c>
      <c r="BG33" s="96">
        <v>8532</v>
      </c>
      <c r="BH33" s="96">
        <v>23</v>
      </c>
      <c r="BI33" s="96">
        <v>10902</v>
      </c>
      <c r="BJ33" s="96">
        <v>23</v>
      </c>
      <c r="BK33" s="96">
        <v>10902</v>
      </c>
      <c r="BL33" s="96">
        <v>18</v>
      </c>
      <c r="BM33" s="96">
        <v>8532</v>
      </c>
      <c r="BN33" s="96">
        <v>23</v>
      </c>
      <c r="BO33" s="96">
        <v>10902</v>
      </c>
      <c r="BP33" s="96">
        <v>32</v>
      </c>
      <c r="BQ33" s="96">
        <v>15168</v>
      </c>
      <c r="BR33" s="96">
        <v>33</v>
      </c>
      <c r="BS33" s="96">
        <v>15642</v>
      </c>
      <c r="BT33" s="96">
        <v>27</v>
      </c>
      <c r="BU33" s="96">
        <v>12798</v>
      </c>
      <c r="BV33" s="96">
        <v>40</v>
      </c>
      <c r="BW33" s="96">
        <v>18960</v>
      </c>
      <c r="BX33" s="96">
        <v>32</v>
      </c>
      <c r="BY33" s="96">
        <v>15168</v>
      </c>
      <c r="BZ33" s="96">
        <v>27</v>
      </c>
      <c r="CA33" s="96">
        <v>12798</v>
      </c>
      <c r="CB33" s="96">
        <v>27</v>
      </c>
      <c r="CC33" s="96">
        <v>12798</v>
      </c>
      <c r="CD33" s="96">
        <v>24</v>
      </c>
      <c r="CE33" s="96">
        <v>11376</v>
      </c>
      <c r="CF33" s="96">
        <v>22</v>
      </c>
      <c r="CG33" s="96">
        <v>10428</v>
      </c>
      <c r="CH33" s="96">
        <v>19</v>
      </c>
      <c r="CI33" s="96">
        <v>9006</v>
      </c>
      <c r="CJ33" s="96">
        <v>11</v>
      </c>
      <c r="CK33" s="96">
        <v>5214</v>
      </c>
      <c r="CL33" s="96">
        <v>21</v>
      </c>
      <c r="CM33" s="96">
        <v>9954</v>
      </c>
      <c r="CN33" s="96">
        <v>10</v>
      </c>
      <c r="CO33" s="96">
        <v>4740</v>
      </c>
      <c r="CP33" s="96">
        <v>9</v>
      </c>
      <c r="CQ33" s="96">
        <v>4266</v>
      </c>
      <c r="CR33" s="96">
        <v>13</v>
      </c>
      <c r="CS33" s="96">
        <v>6162</v>
      </c>
      <c r="CT33" s="96">
        <v>13</v>
      </c>
      <c r="CU33" s="96">
        <v>6162</v>
      </c>
    </row>
    <row r="34" spans="2:99">
      <c r="C34" s="95" t="s">
        <v>199</v>
      </c>
      <c r="D34" s="96">
        <v>0</v>
      </c>
      <c r="E34" s="96">
        <v>0</v>
      </c>
      <c r="F34" s="96">
        <v>0</v>
      </c>
      <c r="G34" s="96">
        <v>0</v>
      </c>
      <c r="H34" s="96">
        <v>9</v>
      </c>
      <c r="I34" s="96">
        <v>4935.5999999999995</v>
      </c>
      <c r="J34" s="96">
        <v>13</v>
      </c>
      <c r="K34" s="96">
        <v>7129.2</v>
      </c>
      <c r="L34" s="96">
        <v>17</v>
      </c>
      <c r="M34" s="96">
        <v>9322.7999999999993</v>
      </c>
      <c r="N34" s="96">
        <v>23</v>
      </c>
      <c r="O34" s="96">
        <v>12613.199999999999</v>
      </c>
      <c r="P34" s="96">
        <v>24</v>
      </c>
      <c r="Q34" s="96">
        <v>13161.599999999999</v>
      </c>
      <c r="R34" s="96">
        <v>17</v>
      </c>
      <c r="S34" s="96">
        <v>9322.7999999999993</v>
      </c>
      <c r="T34" s="96">
        <v>30</v>
      </c>
      <c r="U34" s="96">
        <v>16452</v>
      </c>
      <c r="V34" s="96">
        <v>30</v>
      </c>
      <c r="W34" s="96">
        <v>16452</v>
      </c>
      <c r="X34" s="96">
        <v>39</v>
      </c>
      <c r="Y34" s="96">
        <v>21387.599999999999</v>
      </c>
      <c r="Z34" s="96">
        <v>33</v>
      </c>
      <c r="AA34" s="96">
        <v>18097.2</v>
      </c>
      <c r="AB34" s="96">
        <v>27</v>
      </c>
      <c r="AC34" s="96">
        <v>14806.8</v>
      </c>
      <c r="AD34" s="96">
        <v>27</v>
      </c>
      <c r="AE34" s="96">
        <v>14806.8</v>
      </c>
      <c r="AF34" s="96">
        <v>22</v>
      </c>
      <c r="AG34" s="96">
        <v>12064.8</v>
      </c>
      <c r="AH34" s="96">
        <v>25</v>
      </c>
      <c r="AI34" s="96">
        <v>13710</v>
      </c>
      <c r="AJ34" s="96">
        <v>16</v>
      </c>
      <c r="AK34" s="96">
        <v>8774.4</v>
      </c>
      <c r="AL34" s="96">
        <v>10</v>
      </c>
      <c r="AM34" s="96">
        <v>5484</v>
      </c>
      <c r="AN34" s="96">
        <v>17</v>
      </c>
      <c r="AO34" s="96">
        <v>9322.7999999999993</v>
      </c>
      <c r="AP34" s="96">
        <v>16</v>
      </c>
      <c r="AQ34" s="96">
        <v>8774.4</v>
      </c>
      <c r="AR34" s="96">
        <v>13</v>
      </c>
      <c r="AS34" s="96">
        <v>7129.2</v>
      </c>
      <c r="AT34" s="96">
        <v>12</v>
      </c>
      <c r="AU34" s="96">
        <v>6580.7999999999993</v>
      </c>
      <c r="AV34" s="96">
        <v>11</v>
      </c>
      <c r="AW34" s="96">
        <v>6032.4</v>
      </c>
      <c r="AX34" s="96">
        <v>15</v>
      </c>
      <c r="AY34" s="96">
        <v>8226</v>
      </c>
      <c r="AZ34" s="96">
        <v>16</v>
      </c>
      <c r="BA34" s="96">
        <v>8774.4</v>
      </c>
      <c r="BB34" s="96">
        <v>16</v>
      </c>
      <c r="BC34" s="96">
        <v>8774.4</v>
      </c>
      <c r="BD34" s="96">
        <v>20</v>
      </c>
      <c r="BE34" s="96">
        <v>10968</v>
      </c>
      <c r="BF34" s="96">
        <v>18</v>
      </c>
      <c r="BG34" s="96">
        <v>9871.1999999999989</v>
      </c>
      <c r="BH34" s="96">
        <v>24</v>
      </c>
      <c r="BI34" s="96">
        <v>13161.599999999999</v>
      </c>
      <c r="BJ34" s="96">
        <v>22</v>
      </c>
      <c r="BK34" s="96">
        <v>12064.8</v>
      </c>
      <c r="BL34" s="96">
        <v>17</v>
      </c>
      <c r="BM34" s="96">
        <v>9322.7999999999993</v>
      </c>
      <c r="BN34" s="96">
        <v>25</v>
      </c>
      <c r="BO34" s="96">
        <v>13710</v>
      </c>
      <c r="BP34" s="96">
        <v>34</v>
      </c>
      <c r="BQ34" s="96">
        <v>18645.599999999999</v>
      </c>
      <c r="BR34" s="96">
        <v>29</v>
      </c>
      <c r="BS34" s="96">
        <v>15903.599999999999</v>
      </c>
      <c r="BT34" s="96">
        <v>23</v>
      </c>
      <c r="BU34" s="96">
        <v>12613.199999999999</v>
      </c>
      <c r="BV34" s="96">
        <v>39</v>
      </c>
      <c r="BW34" s="96">
        <v>21387.599999999999</v>
      </c>
      <c r="BX34" s="96">
        <v>28</v>
      </c>
      <c r="BY34" s="96">
        <v>15355.199999999999</v>
      </c>
      <c r="BZ34" s="96">
        <v>28</v>
      </c>
      <c r="CA34" s="96">
        <v>15355.199999999999</v>
      </c>
      <c r="CB34" s="96">
        <v>28</v>
      </c>
      <c r="CC34" s="96">
        <v>15355.199999999999</v>
      </c>
      <c r="CD34" s="96">
        <v>28</v>
      </c>
      <c r="CE34" s="96">
        <v>15355.199999999999</v>
      </c>
      <c r="CF34" s="96">
        <v>20</v>
      </c>
      <c r="CG34" s="96">
        <v>10968</v>
      </c>
      <c r="CH34" s="96">
        <v>21</v>
      </c>
      <c r="CI34" s="96">
        <v>11516.4</v>
      </c>
      <c r="CJ34" s="96">
        <v>12</v>
      </c>
      <c r="CK34" s="96">
        <v>6580.7999999999993</v>
      </c>
      <c r="CL34" s="96">
        <v>20</v>
      </c>
      <c r="CM34" s="96">
        <v>10968</v>
      </c>
      <c r="CN34" s="96">
        <v>10</v>
      </c>
      <c r="CO34" s="96">
        <v>5484</v>
      </c>
      <c r="CP34" s="96">
        <v>8</v>
      </c>
      <c r="CQ34" s="96">
        <v>4387.2</v>
      </c>
      <c r="CR34" s="96">
        <v>11</v>
      </c>
      <c r="CS34" s="96">
        <v>6032.4</v>
      </c>
      <c r="CT34" s="96">
        <v>13</v>
      </c>
      <c r="CU34" s="96">
        <v>7129.2</v>
      </c>
    </row>
    <row r="35" spans="2:99">
      <c r="C35" s="95" t="s">
        <v>200</v>
      </c>
      <c r="D35" s="96">
        <v>0</v>
      </c>
      <c r="E35" s="96">
        <v>0</v>
      </c>
      <c r="F35" s="96">
        <v>0</v>
      </c>
      <c r="G35" s="96">
        <v>0</v>
      </c>
      <c r="H35" s="96">
        <v>10</v>
      </c>
      <c r="I35" s="96">
        <v>5027.9999999999991</v>
      </c>
      <c r="J35" s="96">
        <v>12</v>
      </c>
      <c r="K35" s="96">
        <v>6033.5999999999985</v>
      </c>
      <c r="L35" s="96">
        <v>14</v>
      </c>
      <c r="M35" s="96">
        <v>7039.1999999999989</v>
      </c>
      <c r="N35" s="96">
        <v>24</v>
      </c>
      <c r="O35" s="96">
        <v>12067.199999999997</v>
      </c>
      <c r="P35" s="96">
        <v>23</v>
      </c>
      <c r="Q35" s="96">
        <v>11564.399999999998</v>
      </c>
      <c r="R35" s="96">
        <v>20</v>
      </c>
      <c r="S35" s="96">
        <v>10055.999999999998</v>
      </c>
      <c r="T35" s="96">
        <v>34</v>
      </c>
      <c r="U35" s="96">
        <v>17095.199999999997</v>
      </c>
      <c r="V35" s="96">
        <v>30</v>
      </c>
      <c r="W35" s="96">
        <v>15083.999999999996</v>
      </c>
      <c r="X35" s="96">
        <v>34</v>
      </c>
      <c r="Y35" s="96">
        <v>17095.199999999997</v>
      </c>
      <c r="Z35" s="96">
        <v>34</v>
      </c>
      <c r="AA35" s="96">
        <v>17095.199999999997</v>
      </c>
      <c r="AB35" s="96">
        <v>30</v>
      </c>
      <c r="AC35" s="96">
        <v>15083.999999999996</v>
      </c>
      <c r="AD35" s="96">
        <v>25</v>
      </c>
      <c r="AE35" s="96">
        <v>12569.999999999998</v>
      </c>
      <c r="AF35" s="96">
        <v>26</v>
      </c>
      <c r="AG35" s="96">
        <v>13072.799999999997</v>
      </c>
      <c r="AH35" s="96">
        <v>24</v>
      </c>
      <c r="AI35" s="96">
        <v>12067.199999999997</v>
      </c>
      <c r="AJ35" s="96">
        <v>15</v>
      </c>
      <c r="AK35" s="96">
        <v>7541.9999999999982</v>
      </c>
      <c r="AL35" s="96">
        <v>10</v>
      </c>
      <c r="AM35" s="96">
        <v>5027.9999999999991</v>
      </c>
      <c r="AN35" s="96">
        <v>16</v>
      </c>
      <c r="AO35" s="96">
        <v>8044.7999999999984</v>
      </c>
      <c r="AP35" s="96">
        <v>18</v>
      </c>
      <c r="AQ35" s="96">
        <v>9050.3999999999978</v>
      </c>
      <c r="AR35" s="96">
        <v>14</v>
      </c>
      <c r="AS35" s="96">
        <v>7039.1999999999989</v>
      </c>
      <c r="AT35" s="96">
        <v>13</v>
      </c>
      <c r="AU35" s="96">
        <v>6536.3999999999987</v>
      </c>
      <c r="AV35" s="96">
        <v>11</v>
      </c>
      <c r="AW35" s="96">
        <v>5530.7999999999993</v>
      </c>
      <c r="AX35" s="96">
        <v>16</v>
      </c>
      <c r="AY35" s="96">
        <v>8044.7999999999984</v>
      </c>
      <c r="AZ35" s="96">
        <v>16</v>
      </c>
      <c r="BA35" s="96">
        <v>8044.7999999999984</v>
      </c>
      <c r="BB35" s="96">
        <v>17</v>
      </c>
      <c r="BC35" s="96">
        <v>8547.5999999999985</v>
      </c>
      <c r="BD35" s="96">
        <v>19</v>
      </c>
      <c r="BE35" s="96">
        <v>9553.1999999999989</v>
      </c>
      <c r="BF35" s="96">
        <v>17</v>
      </c>
      <c r="BG35" s="96">
        <v>8547.5999999999985</v>
      </c>
      <c r="BH35" s="96">
        <v>24</v>
      </c>
      <c r="BI35" s="96">
        <v>12067.199999999997</v>
      </c>
      <c r="BJ35" s="96">
        <v>19</v>
      </c>
      <c r="BK35" s="96">
        <v>9553.1999999999989</v>
      </c>
      <c r="BL35" s="96">
        <v>16</v>
      </c>
      <c r="BM35" s="96">
        <v>8044.7999999999984</v>
      </c>
      <c r="BN35" s="96">
        <v>24</v>
      </c>
      <c r="BO35" s="96">
        <v>12067.199999999997</v>
      </c>
      <c r="BP35" s="96">
        <v>33</v>
      </c>
      <c r="BQ35" s="96">
        <v>16592.399999999998</v>
      </c>
      <c r="BR35" s="96">
        <v>30</v>
      </c>
      <c r="BS35" s="96">
        <v>15083.999999999996</v>
      </c>
      <c r="BT35" s="96">
        <v>28</v>
      </c>
      <c r="BU35" s="96">
        <v>14078.399999999998</v>
      </c>
      <c r="BV35" s="96">
        <v>44</v>
      </c>
      <c r="BW35" s="96">
        <v>22123.199999999997</v>
      </c>
      <c r="BX35" s="96">
        <v>33</v>
      </c>
      <c r="BY35" s="96">
        <v>16592.399999999998</v>
      </c>
      <c r="BZ35" s="96">
        <v>29</v>
      </c>
      <c r="CA35" s="96">
        <v>14581.199999999997</v>
      </c>
      <c r="CB35" s="96">
        <v>25</v>
      </c>
      <c r="CC35" s="96">
        <v>12569.999999999998</v>
      </c>
      <c r="CD35" s="96">
        <v>26</v>
      </c>
      <c r="CE35" s="96">
        <v>13072.799999999997</v>
      </c>
      <c r="CF35" s="96">
        <v>20</v>
      </c>
      <c r="CG35" s="96">
        <v>10055.999999999998</v>
      </c>
      <c r="CH35" s="96">
        <v>19</v>
      </c>
      <c r="CI35" s="96">
        <v>9553.1999999999989</v>
      </c>
      <c r="CJ35" s="96">
        <v>12</v>
      </c>
      <c r="CK35" s="96">
        <v>6033.5999999999985</v>
      </c>
      <c r="CL35" s="96">
        <v>19</v>
      </c>
      <c r="CM35" s="96">
        <v>9553.1999999999989</v>
      </c>
      <c r="CN35" s="96">
        <v>9</v>
      </c>
      <c r="CO35" s="96">
        <v>4525.1999999999989</v>
      </c>
      <c r="CP35" s="96">
        <v>9</v>
      </c>
      <c r="CQ35" s="96">
        <v>4525.1999999999989</v>
      </c>
      <c r="CR35" s="96">
        <v>11</v>
      </c>
      <c r="CS35" s="96">
        <v>5530.7999999999993</v>
      </c>
      <c r="CT35" s="96">
        <v>11</v>
      </c>
      <c r="CU35" s="96">
        <v>5530.7999999999993</v>
      </c>
    </row>
    <row r="36" spans="2:99">
      <c r="C36" s="95" t="s">
        <v>201</v>
      </c>
      <c r="D36" s="96">
        <v>0</v>
      </c>
      <c r="E36" s="96">
        <v>0</v>
      </c>
      <c r="F36" s="96">
        <v>0</v>
      </c>
      <c r="G36" s="96">
        <v>0</v>
      </c>
      <c r="H36" s="96">
        <v>10</v>
      </c>
      <c r="I36" s="96">
        <v>7608</v>
      </c>
      <c r="J36" s="96">
        <v>13</v>
      </c>
      <c r="K36" s="96">
        <v>9890.4</v>
      </c>
      <c r="L36" s="96">
        <v>14</v>
      </c>
      <c r="M36" s="96">
        <v>10651.199999999999</v>
      </c>
      <c r="N36" s="96">
        <v>25</v>
      </c>
      <c r="O36" s="96">
        <v>19020</v>
      </c>
      <c r="P36" s="96">
        <v>21</v>
      </c>
      <c r="Q36" s="96">
        <v>15976.8</v>
      </c>
      <c r="R36" s="96">
        <v>19</v>
      </c>
      <c r="S36" s="96">
        <v>14455.199999999999</v>
      </c>
      <c r="T36" s="96">
        <v>31</v>
      </c>
      <c r="U36" s="96">
        <v>23584.799999999999</v>
      </c>
      <c r="V36" s="96">
        <v>30</v>
      </c>
      <c r="W36" s="96">
        <v>22824</v>
      </c>
      <c r="X36" s="96">
        <v>39</v>
      </c>
      <c r="Y36" s="96">
        <v>29671.199999999997</v>
      </c>
      <c r="Z36" s="96">
        <v>34</v>
      </c>
      <c r="AA36" s="96">
        <v>25867.199999999997</v>
      </c>
      <c r="AB36" s="96">
        <v>29</v>
      </c>
      <c r="AC36" s="96">
        <v>22063.199999999997</v>
      </c>
      <c r="AD36" s="96">
        <v>29</v>
      </c>
      <c r="AE36" s="96">
        <v>22063.199999999997</v>
      </c>
      <c r="AF36" s="96">
        <v>25</v>
      </c>
      <c r="AG36" s="96">
        <v>19020</v>
      </c>
      <c r="AH36" s="96">
        <v>24</v>
      </c>
      <c r="AI36" s="96">
        <v>18259.199999999997</v>
      </c>
      <c r="AJ36" s="96">
        <v>15</v>
      </c>
      <c r="AK36" s="96">
        <v>11412</v>
      </c>
      <c r="AL36" s="96">
        <v>12</v>
      </c>
      <c r="AM36" s="96">
        <v>9129.5999999999985</v>
      </c>
      <c r="AN36" s="96">
        <v>19</v>
      </c>
      <c r="AO36" s="96">
        <v>14455.199999999999</v>
      </c>
      <c r="AP36" s="96">
        <v>19</v>
      </c>
      <c r="AQ36" s="96">
        <v>14455.199999999999</v>
      </c>
      <c r="AR36" s="96">
        <v>12</v>
      </c>
      <c r="AS36" s="96">
        <v>9129.5999999999985</v>
      </c>
      <c r="AT36" s="96">
        <v>13</v>
      </c>
      <c r="AU36" s="96">
        <v>9890.4</v>
      </c>
      <c r="AV36" s="96">
        <v>10</v>
      </c>
      <c r="AW36" s="96">
        <v>7608</v>
      </c>
      <c r="AX36" s="96">
        <v>14</v>
      </c>
      <c r="AY36" s="96">
        <v>10651.199999999999</v>
      </c>
      <c r="AZ36" s="96">
        <v>15</v>
      </c>
      <c r="BA36" s="96">
        <v>11412</v>
      </c>
      <c r="BB36" s="96">
        <v>16</v>
      </c>
      <c r="BC36" s="96">
        <v>12172.8</v>
      </c>
      <c r="BD36" s="96">
        <v>18</v>
      </c>
      <c r="BE36" s="96">
        <v>13694.4</v>
      </c>
      <c r="BF36" s="96">
        <v>19</v>
      </c>
      <c r="BG36" s="96">
        <v>14455.199999999999</v>
      </c>
      <c r="BH36" s="96">
        <v>23</v>
      </c>
      <c r="BI36" s="96">
        <v>17498.399999999998</v>
      </c>
      <c r="BJ36" s="96">
        <v>20</v>
      </c>
      <c r="BK36" s="96">
        <v>15216</v>
      </c>
      <c r="BL36" s="96">
        <v>17</v>
      </c>
      <c r="BM36" s="96">
        <v>12933.599999999999</v>
      </c>
      <c r="BN36" s="96">
        <v>22</v>
      </c>
      <c r="BO36" s="96">
        <v>16737.599999999999</v>
      </c>
      <c r="BP36" s="96">
        <v>30</v>
      </c>
      <c r="BQ36" s="96">
        <v>22824</v>
      </c>
      <c r="BR36" s="96">
        <v>33</v>
      </c>
      <c r="BS36" s="96">
        <v>25106.399999999998</v>
      </c>
      <c r="BT36" s="96">
        <v>26</v>
      </c>
      <c r="BU36" s="96">
        <v>19780.8</v>
      </c>
      <c r="BV36" s="96">
        <v>40</v>
      </c>
      <c r="BW36" s="96">
        <v>30432</v>
      </c>
      <c r="BX36" s="96">
        <v>30</v>
      </c>
      <c r="BY36" s="96">
        <v>22824</v>
      </c>
      <c r="BZ36" s="96">
        <v>30</v>
      </c>
      <c r="CA36" s="96">
        <v>22824</v>
      </c>
      <c r="CB36" s="96">
        <v>24</v>
      </c>
      <c r="CC36" s="96">
        <v>18259.199999999997</v>
      </c>
      <c r="CD36" s="96">
        <v>24</v>
      </c>
      <c r="CE36" s="96">
        <v>18259.199999999997</v>
      </c>
      <c r="CF36" s="96">
        <v>21</v>
      </c>
      <c r="CG36" s="96">
        <v>15976.8</v>
      </c>
      <c r="CH36" s="96">
        <v>20</v>
      </c>
      <c r="CI36" s="96">
        <v>15216</v>
      </c>
      <c r="CJ36" s="96">
        <v>11</v>
      </c>
      <c r="CK36" s="96">
        <v>8368.7999999999993</v>
      </c>
      <c r="CL36" s="96">
        <v>21</v>
      </c>
      <c r="CM36" s="96">
        <v>15976.8</v>
      </c>
      <c r="CN36" s="96">
        <v>9</v>
      </c>
      <c r="CO36" s="96">
        <v>6847.2</v>
      </c>
      <c r="CP36" s="96">
        <v>9</v>
      </c>
      <c r="CQ36" s="96">
        <v>6847.2</v>
      </c>
      <c r="CR36" s="96">
        <v>11</v>
      </c>
      <c r="CS36" s="96">
        <v>8368.7999999999993</v>
      </c>
      <c r="CT36" s="96">
        <v>12</v>
      </c>
      <c r="CU36" s="96">
        <v>9129.5999999999985</v>
      </c>
    </row>
    <row r="37" spans="2:99">
      <c r="B37" s="95" t="s">
        <v>128</v>
      </c>
      <c r="C37" s="95" t="s">
        <v>202</v>
      </c>
      <c r="D37" s="96">
        <v>0</v>
      </c>
      <c r="E37" s="96">
        <v>0</v>
      </c>
      <c r="F37" s="96">
        <v>0</v>
      </c>
      <c r="G37" s="96">
        <v>0</v>
      </c>
      <c r="H37" s="96">
        <v>8</v>
      </c>
      <c r="I37" s="96">
        <v>6883.2</v>
      </c>
      <c r="J37" s="96">
        <v>11</v>
      </c>
      <c r="K37" s="96">
        <v>9464.4</v>
      </c>
      <c r="L37" s="96">
        <v>9</v>
      </c>
      <c r="M37" s="96">
        <v>7743.5999999999995</v>
      </c>
      <c r="N37" s="96">
        <v>12</v>
      </c>
      <c r="O37" s="96">
        <v>10324.799999999999</v>
      </c>
      <c r="P37" s="96">
        <v>12</v>
      </c>
      <c r="Q37" s="96">
        <v>10324.799999999999</v>
      </c>
      <c r="R37" s="96">
        <v>13</v>
      </c>
      <c r="S37" s="96">
        <v>11185.199999999999</v>
      </c>
      <c r="T37" s="96">
        <v>16</v>
      </c>
      <c r="U37" s="96">
        <v>13766.4</v>
      </c>
      <c r="V37" s="96">
        <v>18</v>
      </c>
      <c r="W37" s="96">
        <v>15487.199999999999</v>
      </c>
      <c r="X37" s="96">
        <v>16</v>
      </c>
      <c r="Y37" s="96">
        <v>13766.4</v>
      </c>
      <c r="Z37" s="96">
        <v>17</v>
      </c>
      <c r="AA37" s="96">
        <v>14626.8</v>
      </c>
      <c r="AB37" s="96">
        <v>20</v>
      </c>
      <c r="AC37" s="96">
        <v>17208</v>
      </c>
      <c r="AD37" s="96">
        <v>24</v>
      </c>
      <c r="AE37" s="96">
        <v>20649.599999999999</v>
      </c>
      <c r="AF37" s="96">
        <v>19</v>
      </c>
      <c r="AG37" s="96">
        <v>16347.6</v>
      </c>
      <c r="AH37" s="96">
        <v>15</v>
      </c>
      <c r="AI37" s="96">
        <v>12906</v>
      </c>
      <c r="AJ37" s="96">
        <v>10</v>
      </c>
      <c r="AK37" s="96">
        <v>8604</v>
      </c>
      <c r="AL37" s="96">
        <v>20</v>
      </c>
      <c r="AM37" s="96">
        <v>17208</v>
      </c>
      <c r="AN37" s="96">
        <v>12</v>
      </c>
      <c r="AO37" s="96">
        <v>10324.799999999999</v>
      </c>
      <c r="AP37" s="96">
        <v>13</v>
      </c>
      <c r="AQ37" s="96">
        <v>11185.199999999999</v>
      </c>
      <c r="AR37" s="96">
        <v>11</v>
      </c>
      <c r="AS37" s="96">
        <v>9464.4</v>
      </c>
      <c r="AT37" s="96">
        <v>10</v>
      </c>
      <c r="AU37" s="96">
        <v>8604</v>
      </c>
      <c r="AV37" s="96">
        <v>9</v>
      </c>
      <c r="AW37" s="96">
        <v>7743.5999999999995</v>
      </c>
      <c r="AX37" s="96">
        <v>9</v>
      </c>
      <c r="AY37" s="96">
        <v>7743.5999999999995</v>
      </c>
      <c r="AZ37" s="96">
        <v>10</v>
      </c>
      <c r="BA37" s="96">
        <v>8604</v>
      </c>
      <c r="BB37" s="96">
        <v>10</v>
      </c>
      <c r="BC37" s="96">
        <v>8604</v>
      </c>
      <c r="BD37" s="96">
        <v>7</v>
      </c>
      <c r="BE37" s="96">
        <v>6022.8</v>
      </c>
      <c r="BF37" s="96">
        <v>9</v>
      </c>
      <c r="BG37" s="96">
        <v>7743.5999999999995</v>
      </c>
      <c r="BH37" s="96">
        <v>15</v>
      </c>
      <c r="BI37" s="96">
        <v>12906</v>
      </c>
      <c r="BJ37" s="96">
        <v>13</v>
      </c>
      <c r="BK37" s="96">
        <v>11185.199999999999</v>
      </c>
      <c r="BL37" s="96">
        <v>10</v>
      </c>
      <c r="BM37" s="96">
        <v>8604</v>
      </c>
      <c r="BN37" s="96">
        <v>8</v>
      </c>
      <c r="BO37" s="96">
        <v>6883.2</v>
      </c>
      <c r="BP37" s="96">
        <v>16</v>
      </c>
      <c r="BQ37" s="96">
        <v>13766.4</v>
      </c>
      <c r="BR37" s="96">
        <v>19</v>
      </c>
      <c r="BS37" s="96">
        <v>16347.6</v>
      </c>
      <c r="BT37" s="96">
        <v>17</v>
      </c>
      <c r="BU37" s="96">
        <v>14626.8</v>
      </c>
      <c r="BV37" s="96">
        <v>17</v>
      </c>
      <c r="BW37" s="96">
        <v>14626.8</v>
      </c>
      <c r="BX37" s="96">
        <v>24</v>
      </c>
      <c r="BY37" s="96">
        <v>20649.599999999999</v>
      </c>
      <c r="BZ37" s="96">
        <v>24</v>
      </c>
      <c r="CA37" s="96">
        <v>20649.599999999999</v>
      </c>
      <c r="CB37" s="96">
        <v>28</v>
      </c>
      <c r="CC37" s="96">
        <v>24091.200000000001</v>
      </c>
      <c r="CD37" s="96">
        <v>16</v>
      </c>
      <c r="CE37" s="96">
        <v>13766.4</v>
      </c>
      <c r="CF37" s="96">
        <v>13</v>
      </c>
      <c r="CG37" s="96">
        <v>11185.199999999999</v>
      </c>
      <c r="CH37" s="96">
        <v>17</v>
      </c>
      <c r="CI37" s="96">
        <v>14626.8</v>
      </c>
      <c r="CJ37" s="96">
        <v>15</v>
      </c>
      <c r="CK37" s="96">
        <v>12906</v>
      </c>
      <c r="CL37" s="96">
        <v>15</v>
      </c>
      <c r="CM37" s="96">
        <v>12906</v>
      </c>
      <c r="CN37" s="96">
        <v>8</v>
      </c>
      <c r="CO37" s="96">
        <v>6883.2</v>
      </c>
      <c r="CP37" s="96">
        <v>13</v>
      </c>
      <c r="CQ37" s="96">
        <v>11185.199999999999</v>
      </c>
      <c r="CR37" s="96">
        <v>11</v>
      </c>
      <c r="CS37" s="96">
        <v>9464.4</v>
      </c>
      <c r="CT37" s="96">
        <v>8</v>
      </c>
      <c r="CU37" s="96">
        <v>6883.2</v>
      </c>
    </row>
    <row r="38" spans="2:99">
      <c r="C38" s="95" t="s">
        <v>203</v>
      </c>
      <c r="D38" s="96">
        <v>0</v>
      </c>
      <c r="E38" s="96">
        <v>0</v>
      </c>
      <c r="F38" s="96">
        <v>0</v>
      </c>
      <c r="G38" s="96">
        <v>0</v>
      </c>
      <c r="H38" s="96">
        <v>7</v>
      </c>
      <c r="I38" s="96">
        <v>8694</v>
      </c>
      <c r="J38" s="96">
        <v>9</v>
      </c>
      <c r="K38" s="96">
        <v>11178</v>
      </c>
      <c r="L38" s="96">
        <v>10</v>
      </c>
      <c r="M38" s="96">
        <v>12420</v>
      </c>
      <c r="N38" s="96">
        <v>13</v>
      </c>
      <c r="O38" s="96">
        <v>16146</v>
      </c>
      <c r="P38" s="96">
        <v>10</v>
      </c>
      <c r="Q38" s="96">
        <v>12420</v>
      </c>
      <c r="R38" s="96">
        <v>13</v>
      </c>
      <c r="S38" s="96">
        <v>16146</v>
      </c>
      <c r="T38" s="96">
        <v>15</v>
      </c>
      <c r="U38" s="96">
        <v>18630</v>
      </c>
      <c r="V38" s="96">
        <v>17</v>
      </c>
      <c r="W38" s="96">
        <v>21114</v>
      </c>
      <c r="X38" s="96">
        <v>17</v>
      </c>
      <c r="Y38" s="96">
        <v>21114</v>
      </c>
      <c r="Z38" s="96">
        <v>18</v>
      </c>
      <c r="AA38" s="96">
        <v>22356</v>
      </c>
      <c r="AB38" s="96">
        <v>22</v>
      </c>
      <c r="AC38" s="96">
        <v>27324</v>
      </c>
      <c r="AD38" s="96">
        <v>26</v>
      </c>
      <c r="AE38" s="96">
        <v>32292</v>
      </c>
      <c r="AF38" s="96">
        <v>20</v>
      </c>
      <c r="AG38" s="96">
        <v>24840</v>
      </c>
      <c r="AH38" s="96">
        <v>14</v>
      </c>
      <c r="AI38" s="96">
        <v>17388</v>
      </c>
      <c r="AJ38" s="96">
        <v>11</v>
      </c>
      <c r="AK38" s="96">
        <v>13662</v>
      </c>
      <c r="AL38" s="96">
        <v>18</v>
      </c>
      <c r="AM38" s="96">
        <v>22356</v>
      </c>
      <c r="AN38" s="96">
        <v>12</v>
      </c>
      <c r="AO38" s="96">
        <v>14904</v>
      </c>
      <c r="AP38" s="96">
        <v>13</v>
      </c>
      <c r="AQ38" s="96">
        <v>16146</v>
      </c>
      <c r="AR38" s="96">
        <v>11</v>
      </c>
      <c r="AS38" s="96">
        <v>13662</v>
      </c>
      <c r="AT38" s="96">
        <v>11</v>
      </c>
      <c r="AU38" s="96">
        <v>13662</v>
      </c>
      <c r="AV38" s="96">
        <v>9</v>
      </c>
      <c r="AW38" s="96">
        <v>11178</v>
      </c>
      <c r="AX38" s="96">
        <v>10</v>
      </c>
      <c r="AY38" s="96">
        <v>12420</v>
      </c>
      <c r="AZ38" s="96">
        <v>11</v>
      </c>
      <c r="BA38" s="96">
        <v>13662</v>
      </c>
      <c r="BB38" s="96">
        <v>12</v>
      </c>
      <c r="BC38" s="96">
        <v>14904</v>
      </c>
      <c r="BD38" s="96">
        <v>6</v>
      </c>
      <c r="BE38" s="96">
        <v>7452</v>
      </c>
      <c r="BF38" s="96">
        <v>10</v>
      </c>
      <c r="BG38" s="96">
        <v>12420</v>
      </c>
      <c r="BH38" s="96">
        <v>16</v>
      </c>
      <c r="BI38" s="96">
        <v>19872</v>
      </c>
      <c r="BJ38" s="96">
        <v>14</v>
      </c>
      <c r="BK38" s="96">
        <v>17388</v>
      </c>
      <c r="BL38" s="96">
        <v>12</v>
      </c>
      <c r="BM38" s="96">
        <v>14904</v>
      </c>
      <c r="BN38" s="96">
        <v>8</v>
      </c>
      <c r="BO38" s="96">
        <v>9936</v>
      </c>
      <c r="BP38" s="96">
        <v>16</v>
      </c>
      <c r="BQ38" s="96">
        <v>19872</v>
      </c>
      <c r="BR38" s="96">
        <v>17</v>
      </c>
      <c r="BS38" s="96">
        <v>21114</v>
      </c>
      <c r="BT38" s="96">
        <v>19</v>
      </c>
      <c r="BU38" s="96">
        <v>23598</v>
      </c>
      <c r="BV38" s="96">
        <v>13</v>
      </c>
      <c r="BW38" s="96">
        <v>16146</v>
      </c>
      <c r="BX38" s="96">
        <v>23</v>
      </c>
      <c r="BY38" s="96">
        <v>28566</v>
      </c>
      <c r="BZ38" s="96">
        <v>21</v>
      </c>
      <c r="CA38" s="96">
        <v>26082</v>
      </c>
      <c r="CB38" s="96">
        <v>25</v>
      </c>
      <c r="CC38" s="96">
        <v>31050</v>
      </c>
      <c r="CD38" s="96">
        <v>17</v>
      </c>
      <c r="CE38" s="96">
        <v>21114</v>
      </c>
      <c r="CF38" s="96">
        <v>13</v>
      </c>
      <c r="CG38" s="96">
        <v>16146</v>
      </c>
      <c r="CH38" s="96">
        <v>16</v>
      </c>
      <c r="CI38" s="96">
        <v>19872</v>
      </c>
      <c r="CJ38" s="96">
        <v>15</v>
      </c>
      <c r="CK38" s="96">
        <v>18630</v>
      </c>
      <c r="CL38" s="96">
        <v>16</v>
      </c>
      <c r="CM38" s="96">
        <v>19872</v>
      </c>
      <c r="CN38" s="96">
        <v>8</v>
      </c>
      <c r="CO38" s="96">
        <v>9936</v>
      </c>
      <c r="CP38" s="96">
        <v>12</v>
      </c>
      <c r="CQ38" s="96">
        <v>14904</v>
      </c>
      <c r="CR38" s="96">
        <v>12</v>
      </c>
      <c r="CS38" s="96">
        <v>14904</v>
      </c>
      <c r="CT38" s="96">
        <v>8</v>
      </c>
      <c r="CU38" s="96">
        <v>9936</v>
      </c>
    </row>
    <row r="39" spans="2:99">
      <c r="C39" s="95" t="s">
        <v>204</v>
      </c>
      <c r="D39" s="96">
        <v>0</v>
      </c>
      <c r="E39" s="96">
        <v>0</v>
      </c>
      <c r="F39" s="96">
        <v>0</v>
      </c>
      <c r="G39" s="96">
        <v>0</v>
      </c>
      <c r="H39" s="96">
        <v>7</v>
      </c>
      <c r="I39" s="96">
        <v>9962.4</v>
      </c>
      <c r="J39" s="96">
        <v>9</v>
      </c>
      <c r="K39" s="96">
        <v>12808.800000000001</v>
      </c>
      <c r="L39" s="96">
        <v>10</v>
      </c>
      <c r="M39" s="96">
        <v>14232</v>
      </c>
      <c r="N39" s="96">
        <v>12</v>
      </c>
      <c r="O39" s="96">
        <v>17078.400000000001</v>
      </c>
      <c r="P39" s="96">
        <v>10</v>
      </c>
      <c r="Q39" s="96">
        <v>14232</v>
      </c>
      <c r="R39" s="96">
        <v>11</v>
      </c>
      <c r="S39" s="96">
        <v>15655.2</v>
      </c>
      <c r="T39" s="96">
        <v>15</v>
      </c>
      <c r="U39" s="96">
        <v>21348</v>
      </c>
      <c r="V39" s="96">
        <v>19</v>
      </c>
      <c r="W39" s="96">
        <v>27040.799999999999</v>
      </c>
      <c r="X39" s="96">
        <v>14</v>
      </c>
      <c r="Y39" s="96">
        <v>19924.8</v>
      </c>
      <c r="Z39" s="96">
        <v>17</v>
      </c>
      <c r="AA39" s="96">
        <v>24194.400000000001</v>
      </c>
      <c r="AB39" s="96">
        <v>22</v>
      </c>
      <c r="AC39" s="96">
        <v>31310.400000000001</v>
      </c>
      <c r="AD39" s="96">
        <v>25</v>
      </c>
      <c r="AE39" s="96">
        <v>35580</v>
      </c>
      <c r="AF39" s="96">
        <v>21</v>
      </c>
      <c r="AG39" s="96">
        <v>29887.200000000001</v>
      </c>
      <c r="AH39" s="96">
        <v>13</v>
      </c>
      <c r="AI39" s="96">
        <v>18501.600000000002</v>
      </c>
      <c r="AJ39" s="96">
        <v>10</v>
      </c>
      <c r="AK39" s="96">
        <v>14232</v>
      </c>
      <c r="AL39" s="96">
        <v>19</v>
      </c>
      <c r="AM39" s="96">
        <v>27040.799999999999</v>
      </c>
      <c r="AN39" s="96">
        <v>12</v>
      </c>
      <c r="AO39" s="96">
        <v>17078.400000000001</v>
      </c>
      <c r="AP39" s="96">
        <v>13</v>
      </c>
      <c r="AQ39" s="96">
        <v>18501.600000000002</v>
      </c>
      <c r="AR39" s="96">
        <v>11</v>
      </c>
      <c r="AS39" s="96">
        <v>15655.2</v>
      </c>
      <c r="AT39" s="96">
        <v>10</v>
      </c>
      <c r="AU39" s="96">
        <v>14232</v>
      </c>
      <c r="AV39" s="96">
        <v>9</v>
      </c>
      <c r="AW39" s="96">
        <v>12808.800000000001</v>
      </c>
      <c r="AX39" s="96">
        <v>10</v>
      </c>
      <c r="AY39" s="96">
        <v>14232</v>
      </c>
      <c r="AZ39" s="96">
        <v>9</v>
      </c>
      <c r="BA39" s="96">
        <v>12808.800000000001</v>
      </c>
      <c r="BB39" s="96">
        <v>11</v>
      </c>
      <c r="BC39" s="96">
        <v>15655.2</v>
      </c>
      <c r="BD39" s="96">
        <v>6</v>
      </c>
      <c r="BE39" s="96">
        <v>8539.2000000000007</v>
      </c>
      <c r="BF39" s="96">
        <v>9</v>
      </c>
      <c r="BG39" s="96">
        <v>12808.800000000001</v>
      </c>
      <c r="BH39" s="96">
        <v>14</v>
      </c>
      <c r="BI39" s="96">
        <v>19924.8</v>
      </c>
      <c r="BJ39" s="96">
        <v>15</v>
      </c>
      <c r="BK39" s="96">
        <v>21348</v>
      </c>
      <c r="BL39" s="96">
        <v>12</v>
      </c>
      <c r="BM39" s="96">
        <v>17078.400000000001</v>
      </c>
      <c r="BN39" s="96">
        <v>8</v>
      </c>
      <c r="BO39" s="96">
        <v>11385.6</v>
      </c>
      <c r="BP39" s="96">
        <v>16</v>
      </c>
      <c r="BQ39" s="96">
        <v>22771.200000000001</v>
      </c>
      <c r="BR39" s="96">
        <v>17</v>
      </c>
      <c r="BS39" s="96">
        <v>24194.400000000001</v>
      </c>
      <c r="BT39" s="96">
        <v>17</v>
      </c>
      <c r="BU39" s="96">
        <v>24194.400000000001</v>
      </c>
      <c r="BV39" s="96">
        <v>14</v>
      </c>
      <c r="BW39" s="96">
        <v>19924.8</v>
      </c>
      <c r="BX39" s="96">
        <v>25</v>
      </c>
      <c r="BY39" s="96">
        <v>35580</v>
      </c>
      <c r="BZ39" s="96">
        <v>21</v>
      </c>
      <c r="CA39" s="96">
        <v>29887.200000000001</v>
      </c>
      <c r="CB39" s="96">
        <v>28</v>
      </c>
      <c r="CC39" s="96">
        <v>39849.599999999999</v>
      </c>
      <c r="CD39" s="96">
        <v>17</v>
      </c>
      <c r="CE39" s="96">
        <v>24194.400000000001</v>
      </c>
      <c r="CF39" s="96">
        <v>11</v>
      </c>
      <c r="CG39" s="96">
        <v>15655.2</v>
      </c>
      <c r="CH39" s="96">
        <v>20</v>
      </c>
      <c r="CI39" s="96">
        <v>28464</v>
      </c>
      <c r="CJ39" s="96">
        <v>17</v>
      </c>
      <c r="CK39" s="96">
        <v>24194.400000000001</v>
      </c>
      <c r="CL39" s="96">
        <v>14</v>
      </c>
      <c r="CM39" s="96">
        <v>19924.8</v>
      </c>
      <c r="CN39" s="96">
        <v>7</v>
      </c>
      <c r="CO39" s="96">
        <v>9962.4</v>
      </c>
      <c r="CP39" s="96">
        <v>12</v>
      </c>
      <c r="CQ39" s="96">
        <v>17078.400000000001</v>
      </c>
      <c r="CR39" s="96">
        <v>12</v>
      </c>
      <c r="CS39" s="96">
        <v>17078.400000000001</v>
      </c>
      <c r="CT39" s="96">
        <v>8</v>
      </c>
      <c r="CU39" s="96">
        <v>11385.6</v>
      </c>
    </row>
    <row r="40" spans="2:99">
      <c r="C40" s="95" t="s">
        <v>205</v>
      </c>
      <c r="D40" s="96">
        <v>0</v>
      </c>
      <c r="E40" s="96">
        <v>0</v>
      </c>
      <c r="F40" s="96">
        <v>0</v>
      </c>
      <c r="G40" s="96">
        <v>0</v>
      </c>
      <c r="H40" s="96">
        <v>8</v>
      </c>
      <c r="I40" s="96">
        <v>5798.4</v>
      </c>
      <c r="J40" s="96">
        <v>10</v>
      </c>
      <c r="K40" s="96">
        <v>7248</v>
      </c>
      <c r="L40" s="96">
        <v>9</v>
      </c>
      <c r="M40" s="96">
        <v>6523.2</v>
      </c>
      <c r="N40" s="96">
        <v>12</v>
      </c>
      <c r="O40" s="96">
        <v>8697.5999999999985</v>
      </c>
      <c r="P40" s="96">
        <v>10</v>
      </c>
      <c r="Q40" s="96">
        <v>7248</v>
      </c>
      <c r="R40" s="96">
        <v>13</v>
      </c>
      <c r="S40" s="96">
        <v>9422.4</v>
      </c>
      <c r="T40" s="96">
        <v>17</v>
      </c>
      <c r="U40" s="96">
        <v>12321.599999999999</v>
      </c>
      <c r="V40" s="96">
        <v>18</v>
      </c>
      <c r="W40" s="96">
        <v>13046.4</v>
      </c>
      <c r="X40" s="96">
        <v>17</v>
      </c>
      <c r="Y40" s="96">
        <v>12321.599999999999</v>
      </c>
      <c r="Z40" s="96">
        <v>17</v>
      </c>
      <c r="AA40" s="96">
        <v>12321.599999999999</v>
      </c>
      <c r="AB40" s="96">
        <v>21</v>
      </c>
      <c r="AC40" s="96">
        <v>15220.8</v>
      </c>
      <c r="AD40" s="96">
        <v>24</v>
      </c>
      <c r="AE40" s="96">
        <v>17395.199999999997</v>
      </c>
      <c r="AF40" s="96">
        <v>20</v>
      </c>
      <c r="AG40" s="96">
        <v>14496</v>
      </c>
      <c r="AH40" s="96">
        <v>14</v>
      </c>
      <c r="AI40" s="96">
        <v>10147.199999999999</v>
      </c>
      <c r="AJ40" s="96">
        <v>11</v>
      </c>
      <c r="AK40" s="96">
        <v>7972.7999999999993</v>
      </c>
      <c r="AL40" s="96">
        <v>18</v>
      </c>
      <c r="AM40" s="96">
        <v>13046.4</v>
      </c>
      <c r="AN40" s="96">
        <v>11</v>
      </c>
      <c r="AO40" s="96">
        <v>7972.7999999999993</v>
      </c>
      <c r="AP40" s="96">
        <v>12</v>
      </c>
      <c r="AQ40" s="96">
        <v>8697.5999999999985</v>
      </c>
      <c r="AR40" s="96">
        <v>12</v>
      </c>
      <c r="AS40" s="96">
        <v>8697.5999999999985</v>
      </c>
      <c r="AT40" s="96">
        <v>11</v>
      </c>
      <c r="AU40" s="96">
        <v>7972.7999999999993</v>
      </c>
      <c r="AV40" s="96">
        <v>9</v>
      </c>
      <c r="AW40" s="96">
        <v>6523.2</v>
      </c>
      <c r="AX40" s="96">
        <v>9</v>
      </c>
      <c r="AY40" s="96">
        <v>6523.2</v>
      </c>
      <c r="AZ40" s="96">
        <v>11</v>
      </c>
      <c r="BA40" s="96">
        <v>7972.7999999999993</v>
      </c>
      <c r="BB40" s="96">
        <v>11</v>
      </c>
      <c r="BC40" s="96">
        <v>7972.7999999999993</v>
      </c>
      <c r="BD40" s="96">
        <v>6</v>
      </c>
      <c r="BE40" s="96">
        <v>4348.7999999999993</v>
      </c>
      <c r="BF40" s="96">
        <v>9</v>
      </c>
      <c r="BG40" s="96">
        <v>6523.2</v>
      </c>
      <c r="BH40" s="96">
        <v>15</v>
      </c>
      <c r="BI40" s="96">
        <v>10872</v>
      </c>
      <c r="BJ40" s="96">
        <v>15</v>
      </c>
      <c r="BK40" s="96">
        <v>10872</v>
      </c>
      <c r="BL40" s="96">
        <v>12</v>
      </c>
      <c r="BM40" s="96">
        <v>8697.5999999999985</v>
      </c>
      <c r="BN40" s="96">
        <v>9</v>
      </c>
      <c r="BO40" s="96">
        <v>6523.2</v>
      </c>
      <c r="BP40" s="96">
        <v>16</v>
      </c>
      <c r="BQ40" s="96">
        <v>11596.8</v>
      </c>
      <c r="BR40" s="96">
        <v>17</v>
      </c>
      <c r="BS40" s="96">
        <v>12321.599999999999</v>
      </c>
      <c r="BT40" s="96">
        <v>20</v>
      </c>
      <c r="BU40" s="96">
        <v>14496</v>
      </c>
      <c r="BV40" s="96">
        <v>14</v>
      </c>
      <c r="BW40" s="96">
        <v>10147.199999999999</v>
      </c>
      <c r="BX40" s="96">
        <v>25</v>
      </c>
      <c r="BY40" s="96">
        <v>18120</v>
      </c>
      <c r="BZ40" s="96">
        <v>21</v>
      </c>
      <c r="CA40" s="96">
        <v>15220.8</v>
      </c>
      <c r="CB40" s="96">
        <v>27</v>
      </c>
      <c r="CC40" s="96">
        <v>19569.599999999999</v>
      </c>
      <c r="CD40" s="96">
        <v>18</v>
      </c>
      <c r="CE40" s="96">
        <v>13046.4</v>
      </c>
      <c r="CF40" s="96">
        <v>12</v>
      </c>
      <c r="CG40" s="96">
        <v>8697.5999999999985</v>
      </c>
      <c r="CH40" s="96">
        <v>18</v>
      </c>
      <c r="CI40" s="96">
        <v>13046.4</v>
      </c>
      <c r="CJ40" s="96">
        <v>15</v>
      </c>
      <c r="CK40" s="96">
        <v>10872</v>
      </c>
      <c r="CL40" s="96">
        <v>14</v>
      </c>
      <c r="CM40" s="96">
        <v>10147.199999999999</v>
      </c>
      <c r="CN40" s="96">
        <v>8</v>
      </c>
      <c r="CO40" s="96">
        <v>5798.4</v>
      </c>
      <c r="CP40" s="96">
        <v>13</v>
      </c>
      <c r="CQ40" s="96">
        <v>9422.4</v>
      </c>
      <c r="CR40" s="96">
        <v>12</v>
      </c>
      <c r="CS40" s="96">
        <v>8697.5999999999985</v>
      </c>
      <c r="CT40" s="96">
        <v>8</v>
      </c>
      <c r="CU40" s="96">
        <v>5798.4</v>
      </c>
    </row>
    <row r="41" spans="2:99">
      <c r="C41" s="95" t="s">
        <v>206</v>
      </c>
      <c r="D41" s="96">
        <v>0</v>
      </c>
      <c r="E41" s="96">
        <v>0</v>
      </c>
      <c r="F41" s="96">
        <v>0</v>
      </c>
      <c r="G41" s="96">
        <v>0</v>
      </c>
      <c r="H41" s="96">
        <v>8</v>
      </c>
      <c r="I41" s="96">
        <v>5280</v>
      </c>
      <c r="J41" s="96">
        <v>11</v>
      </c>
      <c r="K41" s="96">
        <v>7260</v>
      </c>
      <c r="L41" s="96">
        <v>11</v>
      </c>
      <c r="M41" s="96">
        <v>7260</v>
      </c>
      <c r="N41" s="96">
        <v>13</v>
      </c>
      <c r="O41" s="96">
        <v>8580</v>
      </c>
      <c r="P41" s="96">
        <v>11</v>
      </c>
      <c r="Q41" s="96">
        <v>7260</v>
      </c>
      <c r="R41" s="96">
        <v>13</v>
      </c>
      <c r="S41" s="96">
        <v>8580</v>
      </c>
      <c r="T41" s="96">
        <v>16</v>
      </c>
      <c r="U41" s="96">
        <v>10560</v>
      </c>
      <c r="V41" s="96">
        <v>17</v>
      </c>
      <c r="W41" s="96">
        <v>11220</v>
      </c>
      <c r="X41" s="96">
        <v>17</v>
      </c>
      <c r="Y41" s="96">
        <v>11220</v>
      </c>
      <c r="Z41" s="96">
        <v>17</v>
      </c>
      <c r="AA41" s="96">
        <v>11220</v>
      </c>
      <c r="AB41" s="96">
        <v>22</v>
      </c>
      <c r="AC41" s="96">
        <v>14520</v>
      </c>
      <c r="AD41" s="96">
        <v>23</v>
      </c>
      <c r="AE41" s="96">
        <v>15180</v>
      </c>
      <c r="AF41" s="96">
        <v>20</v>
      </c>
      <c r="AG41" s="96">
        <v>13200</v>
      </c>
      <c r="AH41" s="96">
        <v>14</v>
      </c>
      <c r="AI41" s="96">
        <v>9240</v>
      </c>
      <c r="AJ41" s="96">
        <v>11</v>
      </c>
      <c r="AK41" s="96">
        <v>7260</v>
      </c>
      <c r="AL41" s="96">
        <v>20</v>
      </c>
      <c r="AM41" s="96">
        <v>13200</v>
      </c>
      <c r="AN41" s="96">
        <v>13</v>
      </c>
      <c r="AO41" s="96">
        <v>8580</v>
      </c>
      <c r="AP41" s="96">
        <v>13</v>
      </c>
      <c r="AQ41" s="96">
        <v>8580</v>
      </c>
      <c r="AR41" s="96">
        <v>11</v>
      </c>
      <c r="AS41" s="96">
        <v>7260</v>
      </c>
      <c r="AT41" s="96">
        <v>10</v>
      </c>
      <c r="AU41" s="96">
        <v>6600</v>
      </c>
      <c r="AV41" s="96">
        <v>8</v>
      </c>
      <c r="AW41" s="96">
        <v>5280</v>
      </c>
      <c r="AX41" s="96">
        <v>10</v>
      </c>
      <c r="AY41" s="96">
        <v>6600</v>
      </c>
      <c r="AZ41" s="96">
        <v>11</v>
      </c>
      <c r="BA41" s="96">
        <v>7260</v>
      </c>
      <c r="BB41" s="96">
        <v>11</v>
      </c>
      <c r="BC41" s="96">
        <v>7260</v>
      </c>
      <c r="BD41" s="96">
        <v>7</v>
      </c>
      <c r="BE41" s="96">
        <v>4620</v>
      </c>
      <c r="BF41" s="96">
        <v>8</v>
      </c>
      <c r="BG41" s="96">
        <v>5280</v>
      </c>
      <c r="BH41" s="96">
        <v>15</v>
      </c>
      <c r="BI41" s="96">
        <v>9900</v>
      </c>
      <c r="BJ41" s="96">
        <v>13</v>
      </c>
      <c r="BK41" s="96">
        <v>8580</v>
      </c>
      <c r="BL41" s="96">
        <v>11</v>
      </c>
      <c r="BM41" s="96">
        <v>7260</v>
      </c>
      <c r="BN41" s="96">
        <v>9</v>
      </c>
      <c r="BO41" s="96">
        <v>5940</v>
      </c>
      <c r="BP41" s="96">
        <v>17</v>
      </c>
      <c r="BQ41" s="96">
        <v>11220</v>
      </c>
      <c r="BR41" s="96">
        <v>20</v>
      </c>
      <c r="BS41" s="96">
        <v>13200</v>
      </c>
      <c r="BT41" s="96">
        <v>18</v>
      </c>
      <c r="BU41" s="96">
        <v>11880</v>
      </c>
      <c r="BV41" s="96">
        <v>17</v>
      </c>
      <c r="BW41" s="96">
        <v>11220</v>
      </c>
      <c r="BX41" s="96">
        <v>23</v>
      </c>
      <c r="BY41" s="96">
        <v>15180</v>
      </c>
      <c r="BZ41" s="96">
        <v>23</v>
      </c>
      <c r="CA41" s="96">
        <v>15180</v>
      </c>
      <c r="CB41" s="96">
        <v>27</v>
      </c>
      <c r="CC41" s="96">
        <v>17820</v>
      </c>
      <c r="CD41" s="96">
        <v>17</v>
      </c>
      <c r="CE41" s="96">
        <v>11220</v>
      </c>
      <c r="CF41" s="96">
        <v>14</v>
      </c>
      <c r="CG41" s="96">
        <v>9240</v>
      </c>
      <c r="CH41" s="96">
        <v>20</v>
      </c>
      <c r="CI41" s="96">
        <v>13200</v>
      </c>
      <c r="CJ41" s="96">
        <v>18</v>
      </c>
      <c r="CK41" s="96">
        <v>11880</v>
      </c>
      <c r="CL41" s="96">
        <v>14</v>
      </c>
      <c r="CM41" s="96">
        <v>9240</v>
      </c>
      <c r="CN41" s="96">
        <v>9</v>
      </c>
      <c r="CO41" s="96">
        <v>5940</v>
      </c>
      <c r="CP41" s="96">
        <v>12</v>
      </c>
      <c r="CQ41" s="96">
        <v>7920</v>
      </c>
      <c r="CR41" s="96">
        <v>12</v>
      </c>
      <c r="CS41" s="96">
        <v>7920</v>
      </c>
      <c r="CT41" s="96">
        <v>8</v>
      </c>
      <c r="CU41" s="96">
        <v>5280</v>
      </c>
    </row>
    <row r="42" spans="2:99">
      <c r="C42" s="95" t="s">
        <v>207</v>
      </c>
      <c r="D42" s="96">
        <v>0</v>
      </c>
      <c r="E42" s="96">
        <v>0</v>
      </c>
      <c r="F42" s="96">
        <v>0</v>
      </c>
      <c r="G42" s="96">
        <v>0</v>
      </c>
      <c r="H42" s="96">
        <v>7</v>
      </c>
      <c r="I42" s="96">
        <v>5922</v>
      </c>
      <c r="J42" s="96">
        <v>9</v>
      </c>
      <c r="K42" s="96">
        <v>7614</v>
      </c>
      <c r="L42" s="96">
        <v>11</v>
      </c>
      <c r="M42" s="96">
        <v>9306</v>
      </c>
      <c r="N42" s="96">
        <v>13</v>
      </c>
      <c r="O42" s="96">
        <v>10998</v>
      </c>
      <c r="P42" s="96">
        <v>10</v>
      </c>
      <c r="Q42" s="96">
        <v>8460</v>
      </c>
      <c r="R42" s="96">
        <v>13</v>
      </c>
      <c r="S42" s="96">
        <v>10998</v>
      </c>
      <c r="T42" s="96">
        <v>15</v>
      </c>
      <c r="U42" s="96">
        <v>12690</v>
      </c>
      <c r="V42" s="96">
        <v>20</v>
      </c>
      <c r="W42" s="96">
        <v>16920</v>
      </c>
      <c r="X42" s="96">
        <v>15</v>
      </c>
      <c r="Y42" s="96">
        <v>12690</v>
      </c>
      <c r="Z42" s="96">
        <v>18</v>
      </c>
      <c r="AA42" s="96">
        <v>15228</v>
      </c>
      <c r="AB42" s="96">
        <v>19</v>
      </c>
      <c r="AC42" s="96">
        <v>16074</v>
      </c>
      <c r="AD42" s="96">
        <v>23</v>
      </c>
      <c r="AE42" s="96">
        <v>19458</v>
      </c>
      <c r="AF42" s="96">
        <v>20</v>
      </c>
      <c r="AG42" s="96">
        <v>16920</v>
      </c>
      <c r="AH42" s="96">
        <v>14</v>
      </c>
      <c r="AI42" s="96">
        <v>11844</v>
      </c>
      <c r="AJ42" s="96">
        <v>11</v>
      </c>
      <c r="AK42" s="96">
        <v>9306</v>
      </c>
      <c r="AL42" s="96">
        <v>18</v>
      </c>
      <c r="AM42" s="96">
        <v>15228</v>
      </c>
      <c r="AN42" s="96">
        <v>12</v>
      </c>
      <c r="AO42" s="96">
        <v>10152</v>
      </c>
      <c r="AP42" s="96">
        <v>12</v>
      </c>
      <c r="AQ42" s="96">
        <v>10152</v>
      </c>
      <c r="AR42" s="96">
        <v>10</v>
      </c>
      <c r="AS42" s="96">
        <v>8460</v>
      </c>
      <c r="AT42" s="96">
        <v>10</v>
      </c>
      <c r="AU42" s="96">
        <v>8460</v>
      </c>
      <c r="AV42" s="96">
        <v>9</v>
      </c>
      <c r="AW42" s="96">
        <v>7614</v>
      </c>
      <c r="AX42" s="96">
        <v>10</v>
      </c>
      <c r="AY42" s="96">
        <v>8460</v>
      </c>
      <c r="AZ42" s="96">
        <v>10</v>
      </c>
      <c r="BA42" s="96">
        <v>8460</v>
      </c>
      <c r="BB42" s="96">
        <v>11</v>
      </c>
      <c r="BC42" s="96">
        <v>9306</v>
      </c>
      <c r="BD42" s="96">
        <v>6</v>
      </c>
      <c r="BE42" s="96">
        <v>5076</v>
      </c>
      <c r="BF42" s="96">
        <v>10</v>
      </c>
      <c r="BG42" s="96">
        <v>8460</v>
      </c>
      <c r="BH42" s="96">
        <v>14</v>
      </c>
      <c r="BI42" s="96">
        <v>11844</v>
      </c>
      <c r="BJ42" s="96">
        <v>14</v>
      </c>
      <c r="BK42" s="96">
        <v>11844</v>
      </c>
      <c r="BL42" s="96">
        <v>12</v>
      </c>
      <c r="BM42" s="96">
        <v>10152</v>
      </c>
      <c r="BN42" s="96">
        <v>8</v>
      </c>
      <c r="BO42" s="96">
        <v>6768</v>
      </c>
      <c r="BP42" s="96">
        <v>17</v>
      </c>
      <c r="BQ42" s="96">
        <v>14382</v>
      </c>
      <c r="BR42" s="96">
        <v>18</v>
      </c>
      <c r="BS42" s="96">
        <v>15228</v>
      </c>
      <c r="BT42" s="96">
        <v>20</v>
      </c>
      <c r="BU42" s="96">
        <v>16920</v>
      </c>
      <c r="BV42" s="96">
        <v>15</v>
      </c>
      <c r="BW42" s="96">
        <v>12690</v>
      </c>
      <c r="BX42" s="96">
        <v>26</v>
      </c>
      <c r="BY42" s="96">
        <v>21996</v>
      </c>
      <c r="BZ42" s="96">
        <v>24</v>
      </c>
      <c r="CA42" s="96">
        <v>20304</v>
      </c>
      <c r="CB42" s="96">
        <v>26</v>
      </c>
      <c r="CC42" s="96">
        <v>21996</v>
      </c>
      <c r="CD42" s="96">
        <v>15</v>
      </c>
      <c r="CE42" s="96">
        <v>12690</v>
      </c>
      <c r="CF42" s="96">
        <v>12</v>
      </c>
      <c r="CG42" s="96">
        <v>10152</v>
      </c>
      <c r="CH42" s="96">
        <v>19</v>
      </c>
      <c r="CI42" s="96">
        <v>16074</v>
      </c>
      <c r="CJ42" s="96">
        <v>15</v>
      </c>
      <c r="CK42" s="96">
        <v>12690</v>
      </c>
      <c r="CL42" s="96">
        <v>14</v>
      </c>
      <c r="CM42" s="96">
        <v>11844</v>
      </c>
      <c r="CN42" s="96">
        <v>9</v>
      </c>
      <c r="CO42" s="96">
        <v>7614</v>
      </c>
      <c r="CP42" s="96">
        <v>14</v>
      </c>
      <c r="CQ42" s="96">
        <v>11844</v>
      </c>
      <c r="CR42" s="96">
        <v>13</v>
      </c>
      <c r="CS42" s="96">
        <v>10998</v>
      </c>
      <c r="CT42" s="96">
        <v>8</v>
      </c>
      <c r="CU42" s="96">
        <v>6768</v>
      </c>
    </row>
    <row r="43" spans="2:99">
      <c r="C43" s="95" t="s">
        <v>208</v>
      </c>
      <c r="D43" s="96">
        <v>0</v>
      </c>
      <c r="E43" s="96">
        <v>0</v>
      </c>
      <c r="F43" s="96">
        <v>0</v>
      </c>
      <c r="G43" s="96">
        <v>0</v>
      </c>
      <c r="H43" s="96">
        <v>8</v>
      </c>
      <c r="I43" s="96">
        <v>8179.2</v>
      </c>
      <c r="J43" s="96">
        <v>10</v>
      </c>
      <c r="K43" s="96">
        <v>10224</v>
      </c>
      <c r="L43" s="96">
        <v>10</v>
      </c>
      <c r="M43" s="96">
        <v>10224</v>
      </c>
      <c r="N43" s="96">
        <v>13</v>
      </c>
      <c r="O43" s="96">
        <v>13291.199999999999</v>
      </c>
      <c r="P43" s="96">
        <v>12</v>
      </c>
      <c r="Q43" s="96">
        <v>12268.8</v>
      </c>
      <c r="R43" s="96">
        <v>12</v>
      </c>
      <c r="S43" s="96">
        <v>12268.8</v>
      </c>
      <c r="T43" s="96">
        <v>17</v>
      </c>
      <c r="U43" s="96">
        <v>17380.8</v>
      </c>
      <c r="V43" s="96">
        <v>18</v>
      </c>
      <c r="W43" s="96">
        <v>18403.2</v>
      </c>
      <c r="X43" s="96">
        <v>15</v>
      </c>
      <c r="Y43" s="96">
        <v>15336</v>
      </c>
      <c r="Z43" s="96">
        <v>18</v>
      </c>
      <c r="AA43" s="96">
        <v>18403.2</v>
      </c>
      <c r="AB43" s="96">
        <v>23</v>
      </c>
      <c r="AC43" s="96">
        <v>23515.200000000001</v>
      </c>
      <c r="AD43" s="96">
        <v>24</v>
      </c>
      <c r="AE43" s="96">
        <v>24537.599999999999</v>
      </c>
      <c r="AF43" s="96">
        <v>19</v>
      </c>
      <c r="AG43" s="96">
        <v>19425.599999999999</v>
      </c>
      <c r="AH43" s="96">
        <v>13</v>
      </c>
      <c r="AI43" s="96">
        <v>13291.199999999999</v>
      </c>
      <c r="AJ43" s="96">
        <v>10</v>
      </c>
      <c r="AK43" s="96">
        <v>10224</v>
      </c>
      <c r="AL43" s="96">
        <v>17</v>
      </c>
      <c r="AM43" s="96">
        <v>17380.8</v>
      </c>
      <c r="AN43" s="96">
        <v>11</v>
      </c>
      <c r="AO43" s="96">
        <v>11246.4</v>
      </c>
      <c r="AP43" s="96">
        <v>13</v>
      </c>
      <c r="AQ43" s="96">
        <v>13291.199999999999</v>
      </c>
      <c r="AR43" s="96">
        <v>10</v>
      </c>
      <c r="AS43" s="96">
        <v>10224</v>
      </c>
      <c r="AT43" s="96">
        <v>11</v>
      </c>
      <c r="AU43" s="96">
        <v>11246.4</v>
      </c>
      <c r="AV43" s="96">
        <v>9</v>
      </c>
      <c r="AW43" s="96">
        <v>9201.6</v>
      </c>
      <c r="AX43" s="96">
        <v>9</v>
      </c>
      <c r="AY43" s="96">
        <v>9201.6</v>
      </c>
      <c r="AZ43" s="96">
        <v>11</v>
      </c>
      <c r="BA43" s="96">
        <v>11246.4</v>
      </c>
      <c r="BB43" s="96">
        <v>11</v>
      </c>
      <c r="BC43" s="96">
        <v>11246.4</v>
      </c>
      <c r="BD43" s="96">
        <v>6</v>
      </c>
      <c r="BE43" s="96">
        <v>6134.4</v>
      </c>
      <c r="BF43" s="96">
        <v>9</v>
      </c>
      <c r="BG43" s="96">
        <v>9201.6</v>
      </c>
      <c r="BH43" s="96">
        <v>15</v>
      </c>
      <c r="BI43" s="96">
        <v>15336</v>
      </c>
      <c r="BJ43" s="96">
        <v>13</v>
      </c>
      <c r="BK43" s="96">
        <v>13291.199999999999</v>
      </c>
      <c r="BL43" s="96">
        <v>10</v>
      </c>
      <c r="BM43" s="96">
        <v>10224</v>
      </c>
      <c r="BN43" s="96">
        <v>9</v>
      </c>
      <c r="BO43" s="96">
        <v>9201.6</v>
      </c>
      <c r="BP43" s="96">
        <v>16</v>
      </c>
      <c r="BQ43" s="96">
        <v>16358.4</v>
      </c>
      <c r="BR43" s="96">
        <v>17</v>
      </c>
      <c r="BS43" s="96">
        <v>17380.8</v>
      </c>
      <c r="BT43" s="96">
        <v>20</v>
      </c>
      <c r="BU43" s="96">
        <v>20448</v>
      </c>
      <c r="BV43" s="96">
        <v>15</v>
      </c>
      <c r="BW43" s="96">
        <v>15336</v>
      </c>
      <c r="BX43" s="96">
        <v>26</v>
      </c>
      <c r="BY43" s="96">
        <v>26582.399999999998</v>
      </c>
      <c r="BZ43" s="96">
        <v>22</v>
      </c>
      <c r="CA43" s="96">
        <v>22492.799999999999</v>
      </c>
      <c r="CB43" s="96">
        <v>28</v>
      </c>
      <c r="CC43" s="96">
        <v>28627.200000000001</v>
      </c>
      <c r="CD43" s="96">
        <v>16</v>
      </c>
      <c r="CE43" s="96">
        <v>16358.4</v>
      </c>
      <c r="CF43" s="96">
        <v>11</v>
      </c>
      <c r="CG43" s="96">
        <v>11246.4</v>
      </c>
      <c r="CH43" s="96">
        <v>20</v>
      </c>
      <c r="CI43" s="96">
        <v>20448</v>
      </c>
      <c r="CJ43" s="96">
        <v>17</v>
      </c>
      <c r="CK43" s="96">
        <v>17380.8</v>
      </c>
      <c r="CL43" s="96">
        <v>15</v>
      </c>
      <c r="CM43" s="96">
        <v>15336</v>
      </c>
      <c r="CN43" s="96">
        <v>8</v>
      </c>
      <c r="CO43" s="96">
        <v>8179.2</v>
      </c>
      <c r="CP43" s="96">
        <v>14</v>
      </c>
      <c r="CQ43" s="96">
        <v>14313.6</v>
      </c>
      <c r="CR43" s="96">
        <v>11</v>
      </c>
      <c r="CS43" s="96">
        <v>11246.4</v>
      </c>
      <c r="CT43" s="96">
        <v>8</v>
      </c>
      <c r="CU43" s="96">
        <v>8179.2</v>
      </c>
    </row>
    <row r="44" spans="2:99">
      <c r="C44" s="95" t="s">
        <v>209</v>
      </c>
      <c r="D44" s="96">
        <v>0</v>
      </c>
      <c r="E44" s="96">
        <v>0</v>
      </c>
      <c r="F44" s="96">
        <v>0</v>
      </c>
      <c r="G44" s="96">
        <v>0</v>
      </c>
      <c r="H44" s="96">
        <v>8</v>
      </c>
      <c r="I44" s="96">
        <v>8179.2</v>
      </c>
      <c r="J44" s="96">
        <v>10</v>
      </c>
      <c r="K44" s="96">
        <v>10224</v>
      </c>
      <c r="L44" s="96">
        <v>10</v>
      </c>
      <c r="M44" s="96">
        <v>10224</v>
      </c>
      <c r="N44" s="96">
        <v>12</v>
      </c>
      <c r="O44" s="96">
        <v>12268.8</v>
      </c>
      <c r="P44" s="96">
        <v>12</v>
      </c>
      <c r="Q44" s="96">
        <v>12268.8</v>
      </c>
      <c r="R44" s="96">
        <v>12</v>
      </c>
      <c r="S44" s="96">
        <v>12268.8</v>
      </c>
      <c r="T44" s="96">
        <v>15</v>
      </c>
      <c r="U44" s="96">
        <v>15336</v>
      </c>
      <c r="V44" s="96">
        <v>17</v>
      </c>
      <c r="W44" s="96">
        <v>17380.8</v>
      </c>
      <c r="X44" s="96">
        <v>16</v>
      </c>
      <c r="Y44" s="96">
        <v>16358.4</v>
      </c>
      <c r="Z44" s="96">
        <v>18</v>
      </c>
      <c r="AA44" s="96">
        <v>18403.2</v>
      </c>
      <c r="AB44" s="96">
        <v>19</v>
      </c>
      <c r="AC44" s="96">
        <v>19425.599999999999</v>
      </c>
      <c r="AD44" s="96">
        <v>25</v>
      </c>
      <c r="AE44" s="96">
        <v>25560</v>
      </c>
      <c r="AF44" s="96">
        <v>19</v>
      </c>
      <c r="AG44" s="96">
        <v>19425.599999999999</v>
      </c>
      <c r="AH44" s="96">
        <v>14</v>
      </c>
      <c r="AI44" s="96">
        <v>14313.6</v>
      </c>
      <c r="AJ44" s="96">
        <v>10</v>
      </c>
      <c r="AK44" s="96">
        <v>10224</v>
      </c>
      <c r="AL44" s="96">
        <v>18</v>
      </c>
      <c r="AM44" s="96">
        <v>18403.2</v>
      </c>
      <c r="AN44" s="96">
        <v>13</v>
      </c>
      <c r="AO44" s="96">
        <v>13291.199999999999</v>
      </c>
      <c r="AP44" s="96">
        <v>12</v>
      </c>
      <c r="AQ44" s="96">
        <v>12268.8</v>
      </c>
      <c r="AR44" s="96">
        <v>10</v>
      </c>
      <c r="AS44" s="96">
        <v>10224</v>
      </c>
      <c r="AT44" s="96">
        <v>10</v>
      </c>
      <c r="AU44" s="96">
        <v>10224</v>
      </c>
      <c r="AV44" s="96">
        <v>8</v>
      </c>
      <c r="AW44" s="96">
        <v>8179.2</v>
      </c>
      <c r="AX44" s="96">
        <v>9</v>
      </c>
      <c r="AY44" s="96">
        <v>9201.6</v>
      </c>
      <c r="AZ44" s="96">
        <v>10</v>
      </c>
      <c r="BA44" s="96">
        <v>10224</v>
      </c>
      <c r="BB44" s="96">
        <v>11</v>
      </c>
      <c r="BC44" s="96">
        <v>11246.4</v>
      </c>
      <c r="BD44" s="96">
        <v>7</v>
      </c>
      <c r="BE44" s="96">
        <v>7156.8</v>
      </c>
      <c r="BF44" s="96">
        <v>9</v>
      </c>
      <c r="BG44" s="96">
        <v>9201.6</v>
      </c>
      <c r="BH44" s="96">
        <v>14</v>
      </c>
      <c r="BI44" s="96">
        <v>14313.6</v>
      </c>
      <c r="BJ44" s="96">
        <v>13</v>
      </c>
      <c r="BK44" s="96">
        <v>13291.199999999999</v>
      </c>
      <c r="BL44" s="96">
        <v>11</v>
      </c>
      <c r="BM44" s="96">
        <v>11246.4</v>
      </c>
      <c r="BN44" s="96">
        <v>8</v>
      </c>
      <c r="BO44" s="96">
        <v>8179.2</v>
      </c>
      <c r="BP44" s="96">
        <v>18</v>
      </c>
      <c r="BQ44" s="96">
        <v>18403.2</v>
      </c>
      <c r="BR44" s="96">
        <v>20</v>
      </c>
      <c r="BS44" s="96">
        <v>20448</v>
      </c>
      <c r="BT44" s="96">
        <v>19</v>
      </c>
      <c r="BU44" s="96">
        <v>19425.599999999999</v>
      </c>
      <c r="BV44" s="96">
        <v>15</v>
      </c>
      <c r="BW44" s="96">
        <v>15336</v>
      </c>
      <c r="BX44" s="96">
        <v>23</v>
      </c>
      <c r="BY44" s="96">
        <v>23515.200000000001</v>
      </c>
      <c r="BZ44" s="96">
        <v>24</v>
      </c>
      <c r="CA44" s="96">
        <v>24537.599999999999</v>
      </c>
      <c r="CB44" s="96">
        <v>24</v>
      </c>
      <c r="CC44" s="96">
        <v>24537.599999999999</v>
      </c>
      <c r="CD44" s="96">
        <v>18</v>
      </c>
      <c r="CE44" s="96">
        <v>18403.2</v>
      </c>
      <c r="CF44" s="96">
        <v>12</v>
      </c>
      <c r="CG44" s="96">
        <v>12268.8</v>
      </c>
      <c r="CH44" s="96">
        <v>17</v>
      </c>
      <c r="CI44" s="96">
        <v>17380.8</v>
      </c>
      <c r="CJ44" s="96">
        <v>16</v>
      </c>
      <c r="CK44" s="96">
        <v>16358.4</v>
      </c>
      <c r="CL44" s="96">
        <v>15</v>
      </c>
      <c r="CM44" s="96">
        <v>15336</v>
      </c>
      <c r="CN44" s="96">
        <v>8</v>
      </c>
      <c r="CO44" s="96">
        <v>8179.2</v>
      </c>
      <c r="CP44" s="96">
        <v>14</v>
      </c>
      <c r="CQ44" s="96">
        <v>14313.6</v>
      </c>
      <c r="CR44" s="96">
        <v>12</v>
      </c>
      <c r="CS44" s="96">
        <v>12268.8</v>
      </c>
      <c r="CT44" s="96">
        <v>9</v>
      </c>
      <c r="CU44" s="96">
        <v>9201.6</v>
      </c>
    </row>
    <row r="45" spans="2:99">
      <c r="C45" s="95" t="s">
        <v>210</v>
      </c>
      <c r="D45" s="96">
        <v>0</v>
      </c>
      <c r="E45" s="96">
        <v>0</v>
      </c>
      <c r="F45" s="96">
        <v>0</v>
      </c>
      <c r="G45" s="96">
        <v>0</v>
      </c>
      <c r="H45" s="96">
        <v>7</v>
      </c>
      <c r="I45" s="96">
        <v>8744.4</v>
      </c>
      <c r="J45" s="96">
        <v>10</v>
      </c>
      <c r="K45" s="96">
        <v>12492</v>
      </c>
      <c r="L45" s="96">
        <v>9</v>
      </c>
      <c r="M45" s="96">
        <v>11242.800000000001</v>
      </c>
      <c r="N45" s="96">
        <v>12</v>
      </c>
      <c r="O45" s="96">
        <v>14990.400000000001</v>
      </c>
      <c r="P45" s="96">
        <v>11</v>
      </c>
      <c r="Q45" s="96">
        <v>13741.2</v>
      </c>
      <c r="R45" s="96">
        <v>11</v>
      </c>
      <c r="S45" s="96">
        <v>13741.2</v>
      </c>
      <c r="T45" s="96">
        <v>18</v>
      </c>
      <c r="U45" s="96">
        <v>22485.600000000002</v>
      </c>
      <c r="V45" s="96">
        <v>18</v>
      </c>
      <c r="W45" s="96">
        <v>22485.600000000002</v>
      </c>
      <c r="X45" s="96">
        <v>16</v>
      </c>
      <c r="Y45" s="96">
        <v>19987.2</v>
      </c>
      <c r="Z45" s="96">
        <v>18</v>
      </c>
      <c r="AA45" s="96">
        <v>22485.600000000002</v>
      </c>
      <c r="AB45" s="96">
        <v>21</v>
      </c>
      <c r="AC45" s="96">
        <v>26233.200000000001</v>
      </c>
      <c r="AD45" s="96">
        <v>22</v>
      </c>
      <c r="AE45" s="96">
        <v>27482.400000000001</v>
      </c>
      <c r="AF45" s="96">
        <v>20</v>
      </c>
      <c r="AG45" s="96">
        <v>24984</v>
      </c>
      <c r="AH45" s="96">
        <v>13</v>
      </c>
      <c r="AI45" s="96">
        <v>16239.6</v>
      </c>
      <c r="AJ45" s="96">
        <v>10</v>
      </c>
      <c r="AK45" s="96">
        <v>12492</v>
      </c>
      <c r="AL45" s="96">
        <v>18</v>
      </c>
      <c r="AM45" s="96">
        <v>22485.600000000002</v>
      </c>
      <c r="AN45" s="96">
        <v>13</v>
      </c>
      <c r="AO45" s="96">
        <v>16239.6</v>
      </c>
      <c r="AP45" s="96">
        <v>12</v>
      </c>
      <c r="AQ45" s="96">
        <v>14990.400000000001</v>
      </c>
      <c r="AR45" s="96">
        <v>10</v>
      </c>
      <c r="AS45" s="96">
        <v>12492</v>
      </c>
      <c r="AT45" s="96">
        <v>9</v>
      </c>
      <c r="AU45" s="96">
        <v>11242.800000000001</v>
      </c>
      <c r="AV45" s="96">
        <v>9</v>
      </c>
      <c r="AW45" s="96">
        <v>11242.800000000001</v>
      </c>
      <c r="AX45" s="96">
        <v>10</v>
      </c>
      <c r="AY45" s="96">
        <v>12492</v>
      </c>
      <c r="AZ45" s="96">
        <v>11</v>
      </c>
      <c r="BA45" s="96">
        <v>13741.2</v>
      </c>
      <c r="BB45" s="96">
        <v>10</v>
      </c>
      <c r="BC45" s="96">
        <v>12492</v>
      </c>
      <c r="BD45" s="96">
        <v>6</v>
      </c>
      <c r="BE45" s="96">
        <v>7495.2000000000007</v>
      </c>
      <c r="BF45" s="96">
        <v>9</v>
      </c>
      <c r="BG45" s="96">
        <v>11242.800000000001</v>
      </c>
      <c r="BH45" s="96">
        <v>13</v>
      </c>
      <c r="BI45" s="96">
        <v>16239.6</v>
      </c>
      <c r="BJ45" s="96">
        <v>13</v>
      </c>
      <c r="BK45" s="96">
        <v>16239.6</v>
      </c>
      <c r="BL45" s="96">
        <v>10</v>
      </c>
      <c r="BM45" s="96">
        <v>12492</v>
      </c>
      <c r="BN45" s="96">
        <v>8</v>
      </c>
      <c r="BO45" s="96">
        <v>9993.6</v>
      </c>
      <c r="BP45" s="96">
        <v>16</v>
      </c>
      <c r="BQ45" s="96">
        <v>19987.2</v>
      </c>
      <c r="BR45" s="96">
        <v>17</v>
      </c>
      <c r="BS45" s="96">
        <v>21236.400000000001</v>
      </c>
      <c r="BT45" s="96">
        <v>19</v>
      </c>
      <c r="BU45" s="96">
        <v>23734.799999999999</v>
      </c>
      <c r="BV45" s="96">
        <v>13</v>
      </c>
      <c r="BW45" s="96">
        <v>16239.6</v>
      </c>
      <c r="BX45" s="96">
        <v>23</v>
      </c>
      <c r="BY45" s="96">
        <v>28731.600000000002</v>
      </c>
      <c r="BZ45" s="96">
        <v>23</v>
      </c>
      <c r="CA45" s="96">
        <v>28731.600000000002</v>
      </c>
      <c r="CB45" s="96">
        <v>25</v>
      </c>
      <c r="CC45" s="96">
        <v>31230</v>
      </c>
      <c r="CD45" s="96">
        <v>17</v>
      </c>
      <c r="CE45" s="96">
        <v>21236.400000000001</v>
      </c>
      <c r="CF45" s="96">
        <v>13</v>
      </c>
      <c r="CG45" s="96">
        <v>16239.6</v>
      </c>
      <c r="CH45" s="96">
        <v>17</v>
      </c>
      <c r="CI45" s="96">
        <v>21236.400000000001</v>
      </c>
      <c r="CJ45" s="96">
        <v>17</v>
      </c>
      <c r="CK45" s="96">
        <v>21236.400000000001</v>
      </c>
      <c r="CL45" s="96">
        <v>15</v>
      </c>
      <c r="CM45" s="96">
        <v>18738</v>
      </c>
      <c r="CN45" s="96">
        <v>8</v>
      </c>
      <c r="CO45" s="96">
        <v>9993.6</v>
      </c>
      <c r="CP45" s="96">
        <v>13</v>
      </c>
      <c r="CQ45" s="96">
        <v>16239.6</v>
      </c>
      <c r="CR45" s="96">
        <v>11</v>
      </c>
      <c r="CS45" s="96">
        <v>13741.2</v>
      </c>
      <c r="CT45" s="96">
        <v>8</v>
      </c>
      <c r="CU45" s="96">
        <v>9993.6</v>
      </c>
    </row>
    <row r="46" spans="2:99">
      <c r="C46" s="95" t="s">
        <v>211</v>
      </c>
      <c r="D46" s="96">
        <v>0</v>
      </c>
      <c r="E46" s="96">
        <v>0</v>
      </c>
      <c r="F46" s="96">
        <v>0</v>
      </c>
      <c r="G46" s="96">
        <v>0</v>
      </c>
      <c r="H46" s="96">
        <v>8</v>
      </c>
      <c r="I46" s="96">
        <v>9696</v>
      </c>
      <c r="J46" s="96">
        <v>10</v>
      </c>
      <c r="K46" s="96">
        <v>12120</v>
      </c>
      <c r="L46" s="96">
        <v>10</v>
      </c>
      <c r="M46" s="96">
        <v>12120</v>
      </c>
      <c r="N46" s="96">
        <v>12</v>
      </c>
      <c r="O46" s="96">
        <v>14544</v>
      </c>
      <c r="P46" s="96">
        <v>10</v>
      </c>
      <c r="Q46" s="96">
        <v>12120</v>
      </c>
      <c r="R46" s="96">
        <v>12</v>
      </c>
      <c r="S46" s="96">
        <v>14544</v>
      </c>
      <c r="T46" s="96">
        <v>16</v>
      </c>
      <c r="U46" s="96">
        <v>19392</v>
      </c>
      <c r="V46" s="96">
        <v>16</v>
      </c>
      <c r="W46" s="96">
        <v>19392</v>
      </c>
      <c r="X46" s="96">
        <v>16</v>
      </c>
      <c r="Y46" s="96">
        <v>19392</v>
      </c>
      <c r="Z46" s="96">
        <v>18</v>
      </c>
      <c r="AA46" s="96">
        <v>21816</v>
      </c>
      <c r="AB46" s="96">
        <v>22</v>
      </c>
      <c r="AC46" s="96">
        <v>26664</v>
      </c>
      <c r="AD46" s="96">
        <v>23</v>
      </c>
      <c r="AE46" s="96">
        <v>27876</v>
      </c>
      <c r="AF46" s="96">
        <v>21</v>
      </c>
      <c r="AG46" s="96">
        <v>25452</v>
      </c>
      <c r="AH46" s="96">
        <v>14</v>
      </c>
      <c r="AI46" s="96">
        <v>16968</v>
      </c>
      <c r="AJ46" s="96">
        <v>10</v>
      </c>
      <c r="AK46" s="96">
        <v>12120</v>
      </c>
      <c r="AL46" s="96">
        <v>20</v>
      </c>
      <c r="AM46" s="96">
        <v>24240</v>
      </c>
      <c r="AN46" s="96">
        <v>11</v>
      </c>
      <c r="AO46" s="96">
        <v>13332</v>
      </c>
      <c r="AP46" s="96">
        <v>13</v>
      </c>
      <c r="AQ46" s="96">
        <v>15756</v>
      </c>
      <c r="AR46" s="96">
        <v>12</v>
      </c>
      <c r="AS46" s="96">
        <v>14544</v>
      </c>
      <c r="AT46" s="96">
        <v>12</v>
      </c>
      <c r="AU46" s="96">
        <v>14544</v>
      </c>
      <c r="AV46" s="96">
        <v>9</v>
      </c>
      <c r="AW46" s="96">
        <v>10908</v>
      </c>
      <c r="AX46" s="96">
        <v>10</v>
      </c>
      <c r="AY46" s="96">
        <v>12120</v>
      </c>
      <c r="AZ46" s="96">
        <v>11</v>
      </c>
      <c r="BA46" s="96">
        <v>13332</v>
      </c>
      <c r="BB46" s="96">
        <v>12</v>
      </c>
      <c r="BC46" s="96">
        <v>14544</v>
      </c>
      <c r="BD46" s="96">
        <v>6</v>
      </c>
      <c r="BE46" s="96">
        <v>7272</v>
      </c>
      <c r="BF46" s="96">
        <v>8</v>
      </c>
      <c r="BG46" s="96">
        <v>9696</v>
      </c>
      <c r="BH46" s="96">
        <v>14</v>
      </c>
      <c r="BI46" s="96">
        <v>16968</v>
      </c>
      <c r="BJ46" s="96">
        <v>15</v>
      </c>
      <c r="BK46" s="96">
        <v>18180</v>
      </c>
      <c r="BL46" s="96">
        <v>12</v>
      </c>
      <c r="BM46" s="96">
        <v>14544</v>
      </c>
      <c r="BN46" s="96">
        <v>8</v>
      </c>
      <c r="BO46" s="96">
        <v>9696</v>
      </c>
      <c r="BP46" s="96">
        <v>17</v>
      </c>
      <c r="BQ46" s="96">
        <v>20604</v>
      </c>
      <c r="BR46" s="96">
        <v>17</v>
      </c>
      <c r="BS46" s="96">
        <v>20604</v>
      </c>
      <c r="BT46" s="96">
        <v>18</v>
      </c>
      <c r="BU46" s="96">
        <v>21816</v>
      </c>
      <c r="BV46" s="96">
        <v>14</v>
      </c>
      <c r="BW46" s="96">
        <v>16968</v>
      </c>
      <c r="BX46" s="96">
        <v>24</v>
      </c>
      <c r="BY46" s="96">
        <v>29088</v>
      </c>
      <c r="BZ46" s="96">
        <v>24</v>
      </c>
      <c r="CA46" s="96">
        <v>29088</v>
      </c>
      <c r="CB46" s="96">
        <v>28</v>
      </c>
      <c r="CC46" s="96">
        <v>33936</v>
      </c>
      <c r="CD46" s="96">
        <v>17</v>
      </c>
      <c r="CE46" s="96">
        <v>20604</v>
      </c>
      <c r="CF46" s="96">
        <v>13</v>
      </c>
      <c r="CG46" s="96">
        <v>15756</v>
      </c>
      <c r="CH46" s="96">
        <v>19</v>
      </c>
      <c r="CI46" s="96">
        <v>23028</v>
      </c>
      <c r="CJ46" s="96">
        <v>17</v>
      </c>
      <c r="CK46" s="96">
        <v>20604</v>
      </c>
      <c r="CL46" s="96">
        <v>16</v>
      </c>
      <c r="CM46" s="96">
        <v>19392</v>
      </c>
      <c r="CN46" s="96">
        <v>7</v>
      </c>
      <c r="CO46" s="96">
        <v>8484</v>
      </c>
      <c r="CP46" s="96">
        <v>12</v>
      </c>
      <c r="CQ46" s="96">
        <v>14544</v>
      </c>
      <c r="CR46" s="96">
        <v>11</v>
      </c>
      <c r="CS46" s="96">
        <v>13332</v>
      </c>
      <c r="CT46" s="96">
        <v>8</v>
      </c>
      <c r="CU46" s="96">
        <v>9696</v>
      </c>
    </row>
    <row r="47" spans="2:99">
      <c r="C47" s="95" t="s">
        <v>212</v>
      </c>
      <c r="D47" s="96">
        <v>0</v>
      </c>
      <c r="E47" s="96">
        <v>0</v>
      </c>
      <c r="F47" s="96">
        <v>0</v>
      </c>
      <c r="G47" s="96">
        <v>0</v>
      </c>
      <c r="H47" s="96">
        <v>8</v>
      </c>
      <c r="I47" s="96">
        <v>12220.8</v>
      </c>
      <c r="J47" s="96">
        <v>11</v>
      </c>
      <c r="K47" s="96">
        <v>16803.599999999999</v>
      </c>
      <c r="L47" s="96">
        <v>10</v>
      </c>
      <c r="M47" s="96">
        <v>15276</v>
      </c>
      <c r="N47" s="96">
        <v>12</v>
      </c>
      <c r="O47" s="96">
        <v>18331.199999999997</v>
      </c>
      <c r="P47" s="96">
        <v>11</v>
      </c>
      <c r="Q47" s="96">
        <v>16803.599999999999</v>
      </c>
      <c r="R47" s="96">
        <v>11</v>
      </c>
      <c r="S47" s="96">
        <v>16803.599999999999</v>
      </c>
      <c r="T47" s="96">
        <v>18</v>
      </c>
      <c r="U47" s="96">
        <v>27496.799999999999</v>
      </c>
      <c r="V47" s="96">
        <v>17</v>
      </c>
      <c r="W47" s="96">
        <v>25969.199999999997</v>
      </c>
      <c r="X47" s="96">
        <v>14</v>
      </c>
      <c r="Y47" s="96">
        <v>21386.399999999998</v>
      </c>
      <c r="Z47" s="96">
        <v>19</v>
      </c>
      <c r="AA47" s="96">
        <v>29024.399999999998</v>
      </c>
      <c r="AB47" s="96">
        <v>20</v>
      </c>
      <c r="AC47" s="96">
        <v>30552</v>
      </c>
      <c r="AD47" s="96">
        <v>21</v>
      </c>
      <c r="AE47" s="96">
        <v>32079.599999999999</v>
      </c>
      <c r="AF47" s="96">
        <v>19</v>
      </c>
      <c r="AG47" s="96">
        <v>29024.399999999998</v>
      </c>
      <c r="AH47" s="96">
        <v>13</v>
      </c>
      <c r="AI47" s="96">
        <v>19858.8</v>
      </c>
      <c r="AJ47" s="96">
        <v>11</v>
      </c>
      <c r="AK47" s="96">
        <v>16803.599999999999</v>
      </c>
      <c r="AL47" s="96">
        <v>18</v>
      </c>
      <c r="AM47" s="96">
        <v>27496.799999999999</v>
      </c>
      <c r="AN47" s="96">
        <v>13</v>
      </c>
      <c r="AO47" s="96">
        <v>19858.8</v>
      </c>
      <c r="AP47" s="96">
        <v>12</v>
      </c>
      <c r="AQ47" s="96">
        <v>18331.199999999997</v>
      </c>
      <c r="AR47" s="96">
        <v>10</v>
      </c>
      <c r="AS47" s="96">
        <v>15276</v>
      </c>
      <c r="AT47" s="96">
        <v>10</v>
      </c>
      <c r="AU47" s="96">
        <v>15276</v>
      </c>
      <c r="AV47" s="96">
        <v>8</v>
      </c>
      <c r="AW47" s="96">
        <v>12220.8</v>
      </c>
      <c r="AX47" s="96">
        <v>10</v>
      </c>
      <c r="AY47" s="96">
        <v>15276</v>
      </c>
      <c r="AZ47" s="96">
        <v>10</v>
      </c>
      <c r="BA47" s="96">
        <v>15276</v>
      </c>
      <c r="BB47" s="96">
        <v>12</v>
      </c>
      <c r="BC47" s="96">
        <v>18331.199999999997</v>
      </c>
      <c r="BD47" s="96">
        <v>6</v>
      </c>
      <c r="BE47" s="96">
        <v>9165.5999999999985</v>
      </c>
      <c r="BF47" s="96">
        <v>10</v>
      </c>
      <c r="BG47" s="96">
        <v>15276</v>
      </c>
      <c r="BH47" s="96">
        <v>13</v>
      </c>
      <c r="BI47" s="96">
        <v>19858.8</v>
      </c>
      <c r="BJ47" s="96">
        <v>13</v>
      </c>
      <c r="BK47" s="96">
        <v>19858.8</v>
      </c>
      <c r="BL47" s="96">
        <v>12</v>
      </c>
      <c r="BM47" s="96">
        <v>18331.199999999997</v>
      </c>
      <c r="BN47" s="96">
        <v>8</v>
      </c>
      <c r="BO47" s="96">
        <v>12220.8</v>
      </c>
      <c r="BP47" s="96">
        <v>15</v>
      </c>
      <c r="BQ47" s="96">
        <v>22914</v>
      </c>
      <c r="BR47" s="96">
        <v>19</v>
      </c>
      <c r="BS47" s="96">
        <v>29024.399999999998</v>
      </c>
      <c r="BT47" s="96">
        <v>18</v>
      </c>
      <c r="BU47" s="96">
        <v>27496.799999999999</v>
      </c>
      <c r="BV47" s="96">
        <v>13</v>
      </c>
      <c r="BW47" s="96">
        <v>19858.8</v>
      </c>
      <c r="BX47" s="96">
        <v>25</v>
      </c>
      <c r="BY47" s="96">
        <v>38190</v>
      </c>
      <c r="BZ47" s="96">
        <v>21</v>
      </c>
      <c r="CA47" s="96">
        <v>32079.599999999999</v>
      </c>
      <c r="CB47" s="96">
        <v>27</v>
      </c>
      <c r="CC47" s="96">
        <v>41245.199999999997</v>
      </c>
      <c r="CD47" s="96">
        <v>16</v>
      </c>
      <c r="CE47" s="96">
        <v>24441.599999999999</v>
      </c>
      <c r="CF47" s="96">
        <v>11</v>
      </c>
      <c r="CG47" s="96">
        <v>16803.599999999999</v>
      </c>
      <c r="CH47" s="96">
        <v>18</v>
      </c>
      <c r="CI47" s="96">
        <v>27496.799999999999</v>
      </c>
      <c r="CJ47" s="96">
        <v>16</v>
      </c>
      <c r="CK47" s="96">
        <v>24441.599999999999</v>
      </c>
      <c r="CL47" s="96">
        <v>13</v>
      </c>
      <c r="CM47" s="96">
        <v>19858.8</v>
      </c>
      <c r="CN47" s="96">
        <v>7</v>
      </c>
      <c r="CO47" s="96">
        <v>10693.199999999999</v>
      </c>
      <c r="CP47" s="96">
        <v>12</v>
      </c>
      <c r="CQ47" s="96">
        <v>18331.199999999997</v>
      </c>
      <c r="CR47" s="96">
        <v>12</v>
      </c>
      <c r="CS47" s="96">
        <v>18331.199999999997</v>
      </c>
      <c r="CT47" s="96">
        <v>8</v>
      </c>
      <c r="CU47" s="96">
        <v>12220.8</v>
      </c>
    </row>
    <row r="48" spans="2:99">
      <c r="C48" s="95" t="s">
        <v>213</v>
      </c>
      <c r="D48" s="96">
        <v>0</v>
      </c>
      <c r="E48" s="96">
        <v>0</v>
      </c>
      <c r="F48" s="96">
        <v>0</v>
      </c>
      <c r="G48" s="96">
        <v>0</v>
      </c>
      <c r="H48" s="96">
        <v>8</v>
      </c>
      <c r="I48" s="96">
        <v>6940.8</v>
      </c>
      <c r="J48" s="96">
        <v>11</v>
      </c>
      <c r="K48" s="96">
        <v>9543.6</v>
      </c>
      <c r="L48" s="96">
        <v>9</v>
      </c>
      <c r="M48" s="96">
        <v>7808.4000000000005</v>
      </c>
      <c r="N48" s="96">
        <v>12</v>
      </c>
      <c r="O48" s="96">
        <v>10411.200000000001</v>
      </c>
      <c r="P48" s="96">
        <v>12</v>
      </c>
      <c r="Q48" s="96">
        <v>10411.200000000001</v>
      </c>
      <c r="R48" s="96">
        <v>12</v>
      </c>
      <c r="S48" s="96">
        <v>10411.200000000001</v>
      </c>
      <c r="T48" s="96">
        <v>17</v>
      </c>
      <c r="U48" s="96">
        <v>14749.2</v>
      </c>
      <c r="V48" s="96">
        <v>18</v>
      </c>
      <c r="W48" s="96">
        <v>15616.800000000001</v>
      </c>
      <c r="X48" s="96">
        <v>16</v>
      </c>
      <c r="Y48" s="96">
        <v>13881.6</v>
      </c>
      <c r="Z48" s="96">
        <v>20</v>
      </c>
      <c r="AA48" s="96">
        <v>17352</v>
      </c>
      <c r="AB48" s="96">
        <v>21</v>
      </c>
      <c r="AC48" s="96">
        <v>18219.600000000002</v>
      </c>
      <c r="AD48" s="96">
        <v>24</v>
      </c>
      <c r="AE48" s="96">
        <v>20822.400000000001</v>
      </c>
      <c r="AF48" s="96">
        <v>20</v>
      </c>
      <c r="AG48" s="96">
        <v>17352</v>
      </c>
      <c r="AH48" s="96">
        <v>14</v>
      </c>
      <c r="AI48" s="96">
        <v>12146.4</v>
      </c>
      <c r="AJ48" s="96">
        <v>10</v>
      </c>
      <c r="AK48" s="96">
        <v>8676</v>
      </c>
      <c r="AL48" s="96">
        <v>20</v>
      </c>
      <c r="AM48" s="96">
        <v>17352</v>
      </c>
      <c r="AN48" s="96">
        <v>11</v>
      </c>
      <c r="AO48" s="96">
        <v>9543.6</v>
      </c>
      <c r="AP48" s="96">
        <v>14</v>
      </c>
      <c r="AQ48" s="96">
        <v>12146.4</v>
      </c>
      <c r="AR48" s="96">
        <v>12</v>
      </c>
      <c r="AS48" s="96">
        <v>10411.200000000001</v>
      </c>
      <c r="AT48" s="96">
        <v>11</v>
      </c>
      <c r="AU48" s="96">
        <v>9543.6</v>
      </c>
      <c r="AV48" s="96">
        <v>8</v>
      </c>
      <c r="AW48" s="96">
        <v>6940.8</v>
      </c>
      <c r="AX48" s="96">
        <v>10</v>
      </c>
      <c r="AY48" s="96">
        <v>8676</v>
      </c>
      <c r="AZ48" s="96">
        <v>11</v>
      </c>
      <c r="BA48" s="96">
        <v>9543.6</v>
      </c>
      <c r="BB48" s="96">
        <v>11</v>
      </c>
      <c r="BC48" s="96">
        <v>9543.6</v>
      </c>
      <c r="BD48" s="96">
        <v>6</v>
      </c>
      <c r="BE48" s="96">
        <v>5205.6000000000004</v>
      </c>
      <c r="BF48" s="96">
        <v>9</v>
      </c>
      <c r="BG48" s="96">
        <v>7808.4000000000005</v>
      </c>
      <c r="BH48" s="96">
        <v>16</v>
      </c>
      <c r="BI48" s="96">
        <v>13881.6</v>
      </c>
      <c r="BJ48" s="96">
        <v>13</v>
      </c>
      <c r="BK48" s="96">
        <v>11278.800000000001</v>
      </c>
      <c r="BL48" s="96">
        <v>12</v>
      </c>
      <c r="BM48" s="96">
        <v>10411.200000000001</v>
      </c>
      <c r="BN48" s="96">
        <v>8</v>
      </c>
      <c r="BO48" s="96">
        <v>6940.8</v>
      </c>
      <c r="BP48" s="96">
        <v>17</v>
      </c>
      <c r="BQ48" s="96">
        <v>14749.2</v>
      </c>
      <c r="BR48" s="96">
        <v>20</v>
      </c>
      <c r="BS48" s="96">
        <v>17352</v>
      </c>
      <c r="BT48" s="96">
        <v>17</v>
      </c>
      <c r="BU48" s="96">
        <v>14749.2</v>
      </c>
      <c r="BV48" s="96">
        <v>15</v>
      </c>
      <c r="BW48" s="96">
        <v>13014</v>
      </c>
      <c r="BX48" s="96">
        <v>26</v>
      </c>
      <c r="BY48" s="96">
        <v>22557.600000000002</v>
      </c>
      <c r="BZ48" s="96">
        <v>23</v>
      </c>
      <c r="CA48" s="96">
        <v>19954.8</v>
      </c>
      <c r="CB48" s="96">
        <v>29</v>
      </c>
      <c r="CC48" s="96">
        <v>25160.400000000001</v>
      </c>
      <c r="CD48" s="96">
        <v>16</v>
      </c>
      <c r="CE48" s="96">
        <v>13881.6</v>
      </c>
      <c r="CF48" s="96">
        <v>13</v>
      </c>
      <c r="CG48" s="96">
        <v>11278.800000000001</v>
      </c>
      <c r="CH48" s="96">
        <v>20</v>
      </c>
      <c r="CI48" s="96">
        <v>17352</v>
      </c>
      <c r="CJ48" s="96">
        <v>16</v>
      </c>
      <c r="CK48" s="96">
        <v>13881.6</v>
      </c>
      <c r="CL48" s="96">
        <v>14</v>
      </c>
      <c r="CM48" s="96">
        <v>12146.4</v>
      </c>
      <c r="CN48" s="96">
        <v>9</v>
      </c>
      <c r="CO48" s="96">
        <v>7808.4000000000005</v>
      </c>
      <c r="CP48" s="96">
        <v>12</v>
      </c>
      <c r="CQ48" s="96">
        <v>10411.200000000001</v>
      </c>
      <c r="CR48" s="96">
        <v>12</v>
      </c>
      <c r="CS48" s="96">
        <v>10411.200000000001</v>
      </c>
      <c r="CT48" s="96">
        <v>9</v>
      </c>
      <c r="CU48" s="96">
        <v>7808.4000000000005</v>
      </c>
    </row>
    <row r="49" spans="2:99">
      <c r="B49" s="95" t="s">
        <v>129</v>
      </c>
      <c r="C49" s="95" t="s">
        <v>214</v>
      </c>
      <c r="D49" s="96">
        <v>0</v>
      </c>
      <c r="E49" s="96">
        <v>0</v>
      </c>
      <c r="F49" s="96">
        <v>0</v>
      </c>
      <c r="G49" s="96">
        <v>0</v>
      </c>
      <c r="H49" s="96">
        <v>5</v>
      </c>
      <c r="I49" s="96">
        <v>4926</v>
      </c>
      <c r="J49" s="96">
        <v>9</v>
      </c>
      <c r="K49" s="96">
        <v>8866.7999999999993</v>
      </c>
      <c r="L49" s="96">
        <v>12</v>
      </c>
      <c r="M49" s="96">
        <v>11822.4</v>
      </c>
      <c r="N49" s="96">
        <v>13</v>
      </c>
      <c r="O49" s="96">
        <v>12807.599999999999</v>
      </c>
      <c r="P49" s="96">
        <v>10</v>
      </c>
      <c r="Q49" s="96">
        <v>9852</v>
      </c>
      <c r="R49" s="96">
        <v>12</v>
      </c>
      <c r="S49" s="96">
        <v>11822.4</v>
      </c>
      <c r="T49" s="96">
        <v>17</v>
      </c>
      <c r="U49" s="96">
        <v>16748.399999999998</v>
      </c>
      <c r="V49" s="96">
        <v>14</v>
      </c>
      <c r="W49" s="96">
        <v>13792.8</v>
      </c>
      <c r="X49" s="96">
        <v>15</v>
      </c>
      <c r="Y49" s="96">
        <v>14777.999999999998</v>
      </c>
      <c r="Z49" s="96">
        <v>14</v>
      </c>
      <c r="AA49" s="96">
        <v>13792.8</v>
      </c>
      <c r="AB49" s="96">
        <v>7</v>
      </c>
      <c r="AC49" s="96">
        <v>6896.4</v>
      </c>
      <c r="AD49" s="96">
        <v>11</v>
      </c>
      <c r="AE49" s="96">
        <v>10837.199999999999</v>
      </c>
      <c r="AF49" s="96">
        <v>12</v>
      </c>
      <c r="AG49" s="96">
        <v>11822.4</v>
      </c>
      <c r="AH49" s="96">
        <v>10</v>
      </c>
      <c r="AI49" s="96">
        <v>9852</v>
      </c>
      <c r="AJ49" s="96">
        <v>10</v>
      </c>
      <c r="AK49" s="96">
        <v>9852</v>
      </c>
      <c r="AL49" s="96">
        <v>10</v>
      </c>
      <c r="AM49" s="96">
        <v>9852</v>
      </c>
      <c r="AN49" s="96">
        <v>8</v>
      </c>
      <c r="AO49" s="96">
        <v>7881.5999999999995</v>
      </c>
      <c r="AP49" s="96">
        <v>6</v>
      </c>
      <c r="AQ49" s="96">
        <v>5911.2</v>
      </c>
      <c r="AR49" s="96">
        <v>7</v>
      </c>
      <c r="AS49" s="96">
        <v>6896.4</v>
      </c>
      <c r="AT49" s="96">
        <v>5</v>
      </c>
      <c r="AU49" s="96">
        <v>4926</v>
      </c>
      <c r="AV49" s="96">
        <v>5</v>
      </c>
      <c r="AW49" s="96">
        <v>4926</v>
      </c>
      <c r="AX49" s="96">
        <v>4</v>
      </c>
      <c r="AY49" s="96">
        <v>3940.7999999999997</v>
      </c>
      <c r="AZ49" s="96">
        <v>7</v>
      </c>
      <c r="BA49" s="96">
        <v>6896.4</v>
      </c>
      <c r="BB49" s="96">
        <v>7</v>
      </c>
      <c r="BC49" s="96">
        <v>6896.4</v>
      </c>
      <c r="BD49" s="96">
        <v>9</v>
      </c>
      <c r="BE49" s="96">
        <v>8866.7999999999993</v>
      </c>
      <c r="BF49" s="96">
        <v>9</v>
      </c>
      <c r="BG49" s="96">
        <v>8866.7999999999993</v>
      </c>
      <c r="BH49" s="96">
        <v>13</v>
      </c>
      <c r="BI49" s="96">
        <v>12807.599999999999</v>
      </c>
      <c r="BJ49" s="96">
        <v>11</v>
      </c>
      <c r="BK49" s="96">
        <v>10837.199999999999</v>
      </c>
      <c r="BL49" s="96">
        <v>9</v>
      </c>
      <c r="BM49" s="96">
        <v>8866.7999999999993</v>
      </c>
      <c r="BN49" s="96">
        <v>13</v>
      </c>
      <c r="BO49" s="96">
        <v>12807.599999999999</v>
      </c>
      <c r="BP49" s="96">
        <v>20</v>
      </c>
      <c r="BQ49" s="96">
        <v>19704</v>
      </c>
      <c r="BR49" s="96">
        <v>17</v>
      </c>
      <c r="BS49" s="96">
        <v>16748.399999999998</v>
      </c>
      <c r="BT49" s="96">
        <v>15</v>
      </c>
      <c r="BU49" s="96">
        <v>14777.999999999998</v>
      </c>
      <c r="BV49" s="96">
        <v>13</v>
      </c>
      <c r="BW49" s="96">
        <v>12807.599999999999</v>
      </c>
      <c r="BX49" s="96">
        <v>7</v>
      </c>
      <c r="BY49" s="96">
        <v>6896.4</v>
      </c>
      <c r="BZ49" s="96">
        <v>12</v>
      </c>
      <c r="CA49" s="96">
        <v>11822.4</v>
      </c>
      <c r="CB49" s="96">
        <v>9</v>
      </c>
      <c r="CC49" s="96">
        <v>8866.7999999999993</v>
      </c>
      <c r="CD49" s="96">
        <v>9</v>
      </c>
      <c r="CE49" s="96">
        <v>8866.7999999999993</v>
      </c>
      <c r="CF49" s="96">
        <v>10</v>
      </c>
      <c r="CG49" s="96">
        <v>9852</v>
      </c>
      <c r="CH49" s="96">
        <v>7</v>
      </c>
      <c r="CI49" s="96">
        <v>6896.4</v>
      </c>
      <c r="CJ49" s="96">
        <v>6</v>
      </c>
      <c r="CK49" s="96">
        <v>5911.2</v>
      </c>
      <c r="CL49" s="96">
        <v>9</v>
      </c>
      <c r="CM49" s="96">
        <v>8866.7999999999993</v>
      </c>
      <c r="CN49" s="96">
        <v>7</v>
      </c>
      <c r="CO49" s="96">
        <v>6896.4</v>
      </c>
      <c r="CP49" s="96">
        <v>7</v>
      </c>
      <c r="CQ49" s="96">
        <v>6896.4</v>
      </c>
      <c r="CR49" s="96">
        <v>4</v>
      </c>
      <c r="CS49" s="96">
        <v>3940.7999999999997</v>
      </c>
      <c r="CT49" s="96">
        <v>8</v>
      </c>
      <c r="CU49" s="96">
        <v>7881.5999999999995</v>
      </c>
    </row>
    <row r="50" spans="2:99">
      <c r="C50" s="95" t="s">
        <v>215</v>
      </c>
      <c r="D50" s="96">
        <v>0</v>
      </c>
      <c r="E50" s="96">
        <v>0</v>
      </c>
      <c r="F50" s="96">
        <v>0</v>
      </c>
      <c r="G50" s="96">
        <v>0</v>
      </c>
      <c r="H50" s="96">
        <v>5</v>
      </c>
      <c r="I50" s="96">
        <v>1410</v>
      </c>
      <c r="J50" s="96">
        <v>8</v>
      </c>
      <c r="K50" s="96">
        <v>2256</v>
      </c>
      <c r="L50" s="96">
        <v>12</v>
      </c>
      <c r="M50" s="96">
        <v>3384</v>
      </c>
      <c r="N50" s="96">
        <v>15</v>
      </c>
      <c r="O50" s="96">
        <v>4230</v>
      </c>
      <c r="P50" s="96">
        <v>11</v>
      </c>
      <c r="Q50" s="96">
        <v>3102</v>
      </c>
      <c r="R50" s="96">
        <v>14</v>
      </c>
      <c r="S50" s="96">
        <v>3948</v>
      </c>
      <c r="T50" s="96">
        <v>18</v>
      </c>
      <c r="U50" s="96">
        <v>5076</v>
      </c>
      <c r="V50" s="96">
        <v>15</v>
      </c>
      <c r="W50" s="96">
        <v>4230</v>
      </c>
      <c r="X50" s="96">
        <v>15</v>
      </c>
      <c r="Y50" s="96">
        <v>4230</v>
      </c>
      <c r="Z50" s="96">
        <v>14</v>
      </c>
      <c r="AA50" s="96">
        <v>3948</v>
      </c>
      <c r="AB50" s="96">
        <v>7</v>
      </c>
      <c r="AC50" s="96">
        <v>1974</v>
      </c>
      <c r="AD50" s="96">
        <v>13</v>
      </c>
      <c r="AE50" s="96">
        <v>3666</v>
      </c>
      <c r="AF50" s="96">
        <v>13</v>
      </c>
      <c r="AG50" s="96">
        <v>3666</v>
      </c>
      <c r="AH50" s="96">
        <v>13</v>
      </c>
      <c r="AI50" s="96">
        <v>3666</v>
      </c>
      <c r="AJ50" s="96">
        <v>10</v>
      </c>
      <c r="AK50" s="96">
        <v>2820</v>
      </c>
      <c r="AL50" s="96">
        <v>10</v>
      </c>
      <c r="AM50" s="96">
        <v>2820</v>
      </c>
      <c r="AN50" s="96">
        <v>8</v>
      </c>
      <c r="AO50" s="96">
        <v>2256</v>
      </c>
      <c r="AP50" s="96">
        <v>6</v>
      </c>
      <c r="AQ50" s="96">
        <v>1692</v>
      </c>
      <c r="AR50" s="96">
        <v>7</v>
      </c>
      <c r="AS50" s="96">
        <v>1974</v>
      </c>
      <c r="AT50" s="96">
        <v>6</v>
      </c>
      <c r="AU50" s="96">
        <v>1692</v>
      </c>
      <c r="AV50" s="96">
        <v>5</v>
      </c>
      <c r="AW50" s="96">
        <v>1410</v>
      </c>
      <c r="AX50" s="96">
        <v>5</v>
      </c>
      <c r="AY50" s="96">
        <v>1410</v>
      </c>
      <c r="AZ50" s="96">
        <v>6</v>
      </c>
      <c r="BA50" s="96">
        <v>1692</v>
      </c>
      <c r="BB50" s="96">
        <v>6</v>
      </c>
      <c r="BC50" s="96">
        <v>1692</v>
      </c>
      <c r="BD50" s="96">
        <v>10</v>
      </c>
      <c r="BE50" s="96">
        <v>2820</v>
      </c>
      <c r="BF50" s="96">
        <v>9</v>
      </c>
      <c r="BG50" s="96">
        <v>2538</v>
      </c>
      <c r="BH50" s="96">
        <v>14</v>
      </c>
      <c r="BI50" s="96">
        <v>3948</v>
      </c>
      <c r="BJ50" s="96">
        <v>12</v>
      </c>
      <c r="BK50" s="96">
        <v>3384</v>
      </c>
      <c r="BL50" s="96">
        <v>9</v>
      </c>
      <c r="BM50" s="96">
        <v>2538</v>
      </c>
      <c r="BN50" s="96">
        <v>15</v>
      </c>
      <c r="BO50" s="96">
        <v>4230</v>
      </c>
      <c r="BP50" s="96">
        <v>21</v>
      </c>
      <c r="BQ50" s="96">
        <v>5922</v>
      </c>
      <c r="BR50" s="96">
        <v>17</v>
      </c>
      <c r="BS50" s="96">
        <v>4794</v>
      </c>
      <c r="BT50" s="96">
        <v>16</v>
      </c>
      <c r="BU50" s="96">
        <v>4512</v>
      </c>
      <c r="BV50" s="96">
        <v>12</v>
      </c>
      <c r="BW50" s="96">
        <v>3384</v>
      </c>
      <c r="BX50" s="96">
        <v>9</v>
      </c>
      <c r="BY50" s="96">
        <v>2538</v>
      </c>
      <c r="BZ50" s="96">
        <v>10</v>
      </c>
      <c r="CA50" s="96">
        <v>2820</v>
      </c>
      <c r="CB50" s="96">
        <v>8</v>
      </c>
      <c r="CC50" s="96">
        <v>2256</v>
      </c>
      <c r="CD50" s="96">
        <v>11</v>
      </c>
      <c r="CE50" s="96">
        <v>3102</v>
      </c>
      <c r="CF50" s="96">
        <v>11</v>
      </c>
      <c r="CG50" s="96">
        <v>3102</v>
      </c>
      <c r="CH50" s="96">
        <v>8</v>
      </c>
      <c r="CI50" s="96">
        <v>2256</v>
      </c>
      <c r="CJ50" s="96">
        <v>6</v>
      </c>
      <c r="CK50" s="96">
        <v>1692</v>
      </c>
      <c r="CL50" s="96">
        <v>10</v>
      </c>
      <c r="CM50" s="96">
        <v>2820</v>
      </c>
      <c r="CN50" s="96">
        <v>7</v>
      </c>
      <c r="CO50" s="96">
        <v>1974</v>
      </c>
      <c r="CP50" s="96">
        <v>7</v>
      </c>
      <c r="CQ50" s="96">
        <v>1974</v>
      </c>
      <c r="CR50" s="96">
        <v>4</v>
      </c>
      <c r="CS50" s="96">
        <v>1128</v>
      </c>
      <c r="CT50" s="96">
        <v>8</v>
      </c>
      <c r="CU50" s="96">
        <v>2256</v>
      </c>
    </row>
    <row r="51" spans="2:99">
      <c r="C51" s="95" t="s">
        <v>216</v>
      </c>
      <c r="D51" s="96">
        <v>0</v>
      </c>
      <c r="E51" s="96">
        <v>0</v>
      </c>
      <c r="F51" s="96">
        <v>0</v>
      </c>
      <c r="G51" s="96">
        <v>0</v>
      </c>
      <c r="H51" s="96">
        <v>5</v>
      </c>
      <c r="I51" s="96">
        <v>4272</v>
      </c>
      <c r="J51" s="96">
        <v>8</v>
      </c>
      <c r="K51" s="96">
        <v>6835.2</v>
      </c>
      <c r="L51" s="96">
        <v>12</v>
      </c>
      <c r="M51" s="96">
        <v>10252.799999999999</v>
      </c>
      <c r="N51" s="96">
        <v>15</v>
      </c>
      <c r="O51" s="96">
        <v>12816</v>
      </c>
      <c r="P51" s="96">
        <v>11</v>
      </c>
      <c r="Q51" s="96">
        <v>9398.4</v>
      </c>
      <c r="R51" s="96">
        <v>13</v>
      </c>
      <c r="S51" s="96">
        <v>11107.199999999999</v>
      </c>
      <c r="T51" s="96">
        <v>18</v>
      </c>
      <c r="U51" s="96">
        <v>15379.199999999999</v>
      </c>
      <c r="V51" s="96">
        <v>15</v>
      </c>
      <c r="W51" s="96">
        <v>12816</v>
      </c>
      <c r="X51" s="96">
        <v>13</v>
      </c>
      <c r="Y51" s="96">
        <v>11107.199999999999</v>
      </c>
      <c r="Z51" s="96">
        <v>15</v>
      </c>
      <c r="AA51" s="96">
        <v>12816</v>
      </c>
      <c r="AB51" s="96">
        <v>7</v>
      </c>
      <c r="AC51" s="96">
        <v>5980.8</v>
      </c>
      <c r="AD51" s="96">
        <v>11</v>
      </c>
      <c r="AE51" s="96">
        <v>9398.4</v>
      </c>
      <c r="AF51" s="96">
        <v>13</v>
      </c>
      <c r="AG51" s="96">
        <v>11107.199999999999</v>
      </c>
      <c r="AH51" s="96">
        <v>11</v>
      </c>
      <c r="AI51" s="96">
        <v>9398.4</v>
      </c>
      <c r="AJ51" s="96">
        <v>10</v>
      </c>
      <c r="AK51" s="96">
        <v>8544</v>
      </c>
      <c r="AL51" s="96">
        <v>10</v>
      </c>
      <c r="AM51" s="96">
        <v>8544</v>
      </c>
      <c r="AN51" s="96">
        <v>7</v>
      </c>
      <c r="AO51" s="96">
        <v>5980.8</v>
      </c>
      <c r="AP51" s="96">
        <v>6</v>
      </c>
      <c r="AQ51" s="96">
        <v>5126.3999999999996</v>
      </c>
      <c r="AR51" s="96">
        <v>7</v>
      </c>
      <c r="AS51" s="96">
        <v>5980.8</v>
      </c>
      <c r="AT51" s="96">
        <v>6</v>
      </c>
      <c r="AU51" s="96">
        <v>5126.3999999999996</v>
      </c>
      <c r="AV51" s="96">
        <v>4</v>
      </c>
      <c r="AW51" s="96">
        <v>3417.6</v>
      </c>
      <c r="AX51" s="96">
        <v>5</v>
      </c>
      <c r="AY51" s="96">
        <v>4272</v>
      </c>
      <c r="AZ51" s="96">
        <v>7</v>
      </c>
      <c r="BA51" s="96">
        <v>5980.8</v>
      </c>
      <c r="BB51" s="96">
        <v>6</v>
      </c>
      <c r="BC51" s="96">
        <v>5126.3999999999996</v>
      </c>
      <c r="BD51" s="96">
        <v>9</v>
      </c>
      <c r="BE51" s="96">
        <v>7689.5999999999995</v>
      </c>
      <c r="BF51" s="96">
        <v>9</v>
      </c>
      <c r="BG51" s="96">
        <v>7689.5999999999995</v>
      </c>
      <c r="BH51" s="96">
        <v>13</v>
      </c>
      <c r="BI51" s="96">
        <v>11107.199999999999</v>
      </c>
      <c r="BJ51" s="96">
        <v>13</v>
      </c>
      <c r="BK51" s="96">
        <v>11107.199999999999</v>
      </c>
      <c r="BL51" s="96">
        <v>9</v>
      </c>
      <c r="BM51" s="96">
        <v>7689.5999999999995</v>
      </c>
      <c r="BN51" s="96">
        <v>13</v>
      </c>
      <c r="BO51" s="96">
        <v>11107.199999999999</v>
      </c>
      <c r="BP51" s="96">
        <v>19</v>
      </c>
      <c r="BQ51" s="96">
        <v>16233.6</v>
      </c>
      <c r="BR51" s="96">
        <v>19</v>
      </c>
      <c r="BS51" s="96">
        <v>16233.6</v>
      </c>
      <c r="BT51" s="96">
        <v>16</v>
      </c>
      <c r="BU51" s="96">
        <v>13670.4</v>
      </c>
      <c r="BV51" s="96">
        <v>12</v>
      </c>
      <c r="BW51" s="96">
        <v>10252.799999999999</v>
      </c>
      <c r="BX51" s="96">
        <v>8</v>
      </c>
      <c r="BY51" s="96">
        <v>6835.2</v>
      </c>
      <c r="BZ51" s="96">
        <v>12</v>
      </c>
      <c r="CA51" s="96">
        <v>10252.799999999999</v>
      </c>
      <c r="CB51" s="96">
        <v>8</v>
      </c>
      <c r="CC51" s="96">
        <v>6835.2</v>
      </c>
      <c r="CD51" s="96">
        <v>10</v>
      </c>
      <c r="CE51" s="96">
        <v>8544</v>
      </c>
      <c r="CF51" s="96">
        <v>10</v>
      </c>
      <c r="CG51" s="96">
        <v>8544</v>
      </c>
      <c r="CH51" s="96">
        <v>8</v>
      </c>
      <c r="CI51" s="96">
        <v>6835.2</v>
      </c>
      <c r="CJ51" s="96">
        <v>7</v>
      </c>
      <c r="CK51" s="96">
        <v>5980.8</v>
      </c>
      <c r="CL51" s="96">
        <v>10</v>
      </c>
      <c r="CM51" s="96">
        <v>8544</v>
      </c>
      <c r="CN51" s="96">
        <v>7</v>
      </c>
      <c r="CO51" s="96">
        <v>5980.8</v>
      </c>
      <c r="CP51" s="96">
        <v>7</v>
      </c>
      <c r="CQ51" s="96">
        <v>5980.8</v>
      </c>
      <c r="CR51" s="96">
        <v>5</v>
      </c>
      <c r="CS51" s="96">
        <v>4272</v>
      </c>
      <c r="CT51" s="96">
        <v>8</v>
      </c>
      <c r="CU51" s="96">
        <v>6835.2</v>
      </c>
    </row>
    <row r="52" spans="2:99">
      <c r="C52" s="95" t="s">
        <v>217</v>
      </c>
      <c r="D52" s="96">
        <v>0</v>
      </c>
      <c r="E52" s="96">
        <v>0</v>
      </c>
      <c r="F52" s="96">
        <v>0</v>
      </c>
      <c r="G52" s="96">
        <v>0</v>
      </c>
      <c r="H52" s="96">
        <v>5</v>
      </c>
      <c r="I52" s="96">
        <v>2700</v>
      </c>
      <c r="J52" s="96">
        <v>9</v>
      </c>
      <c r="K52" s="96">
        <v>4860</v>
      </c>
      <c r="L52" s="96">
        <v>12</v>
      </c>
      <c r="M52" s="96">
        <v>6480</v>
      </c>
      <c r="N52" s="96">
        <v>14</v>
      </c>
      <c r="O52" s="96">
        <v>7560</v>
      </c>
      <c r="P52" s="96">
        <v>10</v>
      </c>
      <c r="Q52" s="96">
        <v>5400</v>
      </c>
      <c r="R52" s="96">
        <v>12</v>
      </c>
      <c r="S52" s="96">
        <v>6480</v>
      </c>
      <c r="T52" s="96">
        <v>18</v>
      </c>
      <c r="U52" s="96">
        <v>9720</v>
      </c>
      <c r="V52" s="96">
        <v>15</v>
      </c>
      <c r="W52" s="96">
        <v>8100</v>
      </c>
      <c r="X52" s="96">
        <v>14</v>
      </c>
      <c r="Y52" s="96">
        <v>7560</v>
      </c>
      <c r="Z52" s="96">
        <v>15</v>
      </c>
      <c r="AA52" s="96">
        <v>8100</v>
      </c>
      <c r="AB52" s="96">
        <v>7</v>
      </c>
      <c r="AC52" s="96">
        <v>3780</v>
      </c>
      <c r="AD52" s="96">
        <v>13</v>
      </c>
      <c r="AE52" s="96">
        <v>7020</v>
      </c>
      <c r="AF52" s="96">
        <v>13</v>
      </c>
      <c r="AG52" s="96">
        <v>7020</v>
      </c>
      <c r="AH52" s="96">
        <v>12</v>
      </c>
      <c r="AI52" s="96">
        <v>6480</v>
      </c>
      <c r="AJ52" s="96">
        <v>11</v>
      </c>
      <c r="AK52" s="96">
        <v>5940</v>
      </c>
      <c r="AL52" s="96">
        <v>11</v>
      </c>
      <c r="AM52" s="96">
        <v>5940</v>
      </c>
      <c r="AN52" s="96">
        <v>8</v>
      </c>
      <c r="AO52" s="96">
        <v>4320</v>
      </c>
      <c r="AP52" s="96">
        <v>6</v>
      </c>
      <c r="AQ52" s="96">
        <v>3240</v>
      </c>
      <c r="AR52" s="96">
        <v>7</v>
      </c>
      <c r="AS52" s="96">
        <v>3780</v>
      </c>
      <c r="AT52" s="96">
        <v>5</v>
      </c>
      <c r="AU52" s="96">
        <v>2700</v>
      </c>
      <c r="AV52" s="96">
        <v>5</v>
      </c>
      <c r="AW52" s="96">
        <v>2700</v>
      </c>
      <c r="AX52" s="96">
        <v>5</v>
      </c>
      <c r="AY52" s="96">
        <v>2700</v>
      </c>
      <c r="AZ52" s="96">
        <v>6</v>
      </c>
      <c r="BA52" s="96">
        <v>3240</v>
      </c>
      <c r="BB52" s="96">
        <v>6</v>
      </c>
      <c r="BC52" s="96">
        <v>3240</v>
      </c>
      <c r="BD52" s="96">
        <v>10</v>
      </c>
      <c r="BE52" s="96">
        <v>5400</v>
      </c>
      <c r="BF52" s="96">
        <v>9</v>
      </c>
      <c r="BG52" s="96">
        <v>4860</v>
      </c>
      <c r="BH52" s="96">
        <v>13</v>
      </c>
      <c r="BI52" s="96">
        <v>7020</v>
      </c>
      <c r="BJ52" s="96">
        <v>13</v>
      </c>
      <c r="BK52" s="96">
        <v>7020</v>
      </c>
      <c r="BL52" s="96">
        <v>8</v>
      </c>
      <c r="BM52" s="96">
        <v>4320</v>
      </c>
      <c r="BN52" s="96">
        <v>13</v>
      </c>
      <c r="BO52" s="96">
        <v>7020</v>
      </c>
      <c r="BP52" s="96">
        <v>17</v>
      </c>
      <c r="BQ52" s="96">
        <v>9180</v>
      </c>
      <c r="BR52" s="96">
        <v>18</v>
      </c>
      <c r="BS52" s="96">
        <v>9720</v>
      </c>
      <c r="BT52" s="96">
        <v>16</v>
      </c>
      <c r="BU52" s="96">
        <v>8640</v>
      </c>
      <c r="BV52" s="96">
        <v>12</v>
      </c>
      <c r="BW52" s="96">
        <v>6480</v>
      </c>
      <c r="BX52" s="96">
        <v>8</v>
      </c>
      <c r="BY52" s="96">
        <v>4320</v>
      </c>
      <c r="BZ52" s="96">
        <v>12</v>
      </c>
      <c r="CA52" s="96">
        <v>6480</v>
      </c>
      <c r="CB52" s="96">
        <v>8</v>
      </c>
      <c r="CC52" s="96">
        <v>4320</v>
      </c>
      <c r="CD52" s="96">
        <v>9</v>
      </c>
      <c r="CE52" s="96">
        <v>4860</v>
      </c>
      <c r="CF52" s="96">
        <v>10</v>
      </c>
      <c r="CG52" s="96">
        <v>5400</v>
      </c>
      <c r="CH52" s="96">
        <v>8</v>
      </c>
      <c r="CI52" s="96">
        <v>4320</v>
      </c>
      <c r="CJ52" s="96">
        <v>7</v>
      </c>
      <c r="CK52" s="96">
        <v>3780</v>
      </c>
      <c r="CL52" s="96">
        <v>11</v>
      </c>
      <c r="CM52" s="96">
        <v>5940</v>
      </c>
      <c r="CN52" s="96">
        <v>7</v>
      </c>
      <c r="CO52" s="96">
        <v>3780</v>
      </c>
      <c r="CP52" s="96">
        <v>7</v>
      </c>
      <c r="CQ52" s="96">
        <v>3780</v>
      </c>
      <c r="CR52" s="96">
        <v>4</v>
      </c>
      <c r="CS52" s="96">
        <v>2160</v>
      </c>
      <c r="CT52" s="96">
        <v>8</v>
      </c>
      <c r="CU52" s="96">
        <v>4320</v>
      </c>
    </row>
    <row r="53" spans="2:99">
      <c r="C53" s="95" t="s">
        <v>218</v>
      </c>
      <c r="D53" s="96">
        <v>0</v>
      </c>
      <c r="E53" s="96">
        <v>0</v>
      </c>
      <c r="F53" s="96">
        <v>0</v>
      </c>
      <c r="G53" s="96">
        <v>0</v>
      </c>
      <c r="H53" s="96">
        <v>5</v>
      </c>
      <c r="I53" s="96">
        <v>2034</v>
      </c>
      <c r="J53" s="96">
        <v>9</v>
      </c>
      <c r="K53" s="96">
        <v>3661.2000000000003</v>
      </c>
      <c r="L53" s="96">
        <v>13</v>
      </c>
      <c r="M53" s="96">
        <v>5288.4000000000005</v>
      </c>
      <c r="N53" s="96">
        <v>13</v>
      </c>
      <c r="O53" s="96">
        <v>5288.4000000000005</v>
      </c>
      <c r="P53" s="96">
        <v>10</v>
      </c>
      <c r="Q53" s="96">
        <v>4068</v>
      </c>
      <c r="R53" s="96">
        <v>13</v>
      </c>
      <c r="S53" s="96">
        <v>5288.4000000000005</v>
      </c>
      <c r="T53" s="96">
        <v>18</v>
      </c>
      <c r="U53" s="96">
        <v>7322.4000000000005</v>
      </c>
      <c r="V53" s="96">
        <v>14</v>
      </c>
      <c r="W53" s="96">
        <v>5695.2</v>
      </c>
      <c r="X53" s="96">
        <v>15</v>
      </c>
      <c r="Y53" s="96">
        <v>6102</v>
      </c>
      <c r="Z53" s="96">
        <v>16</v>
      </c>
      <c r="AA53" s="96">
        <v>6508.8</v>
      </c>
      <c r="AB53" s="96">
        <v>7</v>
      </c>
      <c r="AC53" s="96">
        <v>2847.6</v>
      </c>
      <c r="AD53" s="96">
        <v>13</v>
      </c>
      <c r="AE53" s="96">
        <v>5288.4000000000005</v>
      </c>
      <c r="AF53" s="96">
        <v>11</v>
      </c>
      <c r="AG53" s="96">
        <v>4474.8</v>
      </c>
      <c r="AH53" s="96">
        <v>13</v>
      </c>
      <c r="AI53" s="96">
        <v>5288.4000000000005</v>
      </c>
      <c r="AJ53" s="96">
        <v>11</v>
      </c>
      <c r="AK53" s="96">
        <v>4474.8</v>
      </c>
      <c r="AL53" s="96">
        <v>10</v>
      </c>
      <c r="AM53" s="96">
        <v>4068</v>
      </c>
      <c r="AN53" s="96">
        <v>8</v>
      </c>
      <c r="AO53" s="96">
        <v>3254.4</v>
      </c>
      <c r="AP53" s="96">
        <v>6</v>
      </c>
      <c r="AQ53" s="96">
        <v>2440.8000000000002</v>
      </c>
      <c r="AR53" s="96">
        <v>7</v>
      </c>
      <c r="AS53" s="96">
        <v>2847.6</v>
      </c>
      <c r="AT53" s="96">
        <v>5</v>
      </c>
      <c r="AU53" s="96">
        <v>2034</v>
      </c>
      <c r="AV53" s="96">
        <v>5</v>
      </c>
      <c r="AW53" s="96">
        <v>2034</v>
      </c>
      <c r="AX53" s="96">
        <v>5</v>
      </c>
      <c r="AY53" s="96">
        <v>2034</v>
      </c>
      <c r="AZ53" s="96">
        <v>6</v>
      </c>
      <c r="BA53" s="96">
        <v>2440.8000000000002</v>
      </c>
      <c r="BB53" s="96">
        <v>7</v>
      </c>
      <c r="BC53" s="96">
        <v>2847.6</v>
      </c>
      <c r="BD53" s="96">
        <v>9</v>
      </c>
      <c r="BE53" s="96">
        <v>3661.2000000000003</v>
      </c>
      <c r="BF53" s="96">
        <v>9</v>
      </c>
      <c r="BG53" s="96">
        <v>3661.2000000000003</v>
      </c>
      <c r="BH53" s="96">
        <v>14</v>
      </c>
      <c r="BI53" s="96">
        <v>5695.2</v>
      </c>
      <c r="BJ53" s="96">
        <v>12</v>
      </c>
      <c r="BK53" s="96">
        <v>4881.6000000000004</v>
      </c>
      <c r="BL53" s="96">
        <v>8</v>
      </c>
      <c r="BM53" s="96">
        <v>3254.4</v>
      </c>
      <c r="BN53" s="96">
        <v>13</v>
      </c>
      <c r="BO53" s="96">
        <v>5288.4000000000005</v>
      </c>
      <c r="BP53" s="96">
        <v>18</v>
      </c>
      <c r="BQ53" s="96">
        <v>7322.4000000000005</v>
      </c>
      <c r="BR53" s="96">
        <v>17</v>
      </c>
      <c r="BS53" s="96">
        <v>6915.6</v>
      </c>
      <c r="BT53" s="96">
        <v>16</v>
      </c>
      <c r="BU53" s="96">
        <v>6508.8</v>
      </c>
      <c r="BV53" s="96">
        <v>14</v>
      </c>
      <c r="BW53" s="96">
        <v>5695.2</v>
      </c>
      <c r="BX53" s="96">
        <v>8</v>
      </c>
      <c r="BY53" s="96">
        <v>3254.4</v>
      </c>
      <c r="BZ53" s="96">
        <v>10</v>
      </c>
      <c r="CA53" s="96">
        <v>4068</v>
      </c>
      <c r="CB53" s="96">
        <v>8</v>
      </c>
      <c r="CC53" s="96">
        <v>3254.4</v>
      </c>
      <c r="CD53" s="96">
        <v>10</v>
      </c>
      <c r="CE53" s="96">
        <v>4068</v>
      </c>
      <c r="CF53" s="96">
        <v>10</v>
      </c>
      <c r="CG53" s="96">
        <v>4068</v>
      </c>
      <c r="CH53" s="96">
        <v>8</v>
      </c>
      <c r="CI53" s="96">
        <v>3254.4</v>
      </c>
      <c r="CJ53" s="96">
        <v>7</v>
      </c>
      <c r="CK53" s="96">
        <v>2847.6</v>
      </c>
      <c r="CL53" s="96">
        <v>9</v>
      </c>
      <c r="CM53" s="96">
        <v>3661.2000000000003</v>
      </c>
      <c r="CN53" s="96">
        <v>6</v>
      </c>
      <c r="CO53" s="96">
        <v>2440.8000000000002</v>
      </c>
      <c r="CP53" s="96">
        <v>7</v>
      </c>
      <c r="CQ53" s="96">
        <v>2847.6</v>
      </c>
      <c r="CR53" s="96">
        <v>4</v>
      </c>
      <c r="CS53" s="96">
        <v>1627.2</v>
      </c>
      <c r="CT53" s="96">
        <v>8</v>
      </c>
      <c r="CU53" s="96">
        <v>3254.4</v>
      </c>
    </row>
    <row r="54" spans="2:99">
      <c r="C54" s="95" t="s">
        <v>219</v>
      </c>
      <c r="D54" s="96">
        <v>0</v>
      </c>
      <c r="E54" s="96">
        <v>0</v>
      </c>
      <c r="F54" s="96">
        <v>0</v>
      </c>
      <c r="G54" s="96">
        <v>0</v>
      </c>
      <c r="H54" s="96">
        <v>5</v>
      </c>
      <c r="I54" s="96">
        <v>1674</v>
      </c>
      <c r="J54" s="96">
        <v>8</v>
      </c>
      <c r="K54" s="96">
        <v>2678.4</v>
      </c>
      <c r="L54" s="96">
        <v>13</v>
      </c>
      <c r="M54" s="96">
        <v>4352.4000000000005</v>
      </c>
      <c r="N54" s="96">
        <v>16</v>
      </c>
      <c r="O54" s="96">
        <v>5356.8</v>
      </c>
      <c r="P54" s="96">
        <v>12</v>
      </c>
      <c r="Q54" s="96">
        <v>4017.6000000000004</v>
      </c>
      <c r="R54" s="96">
        <v>14</v>
      </c>
      <c r="S54" s="96">
        <v>4687.2</v>
      </c>
      <c r="T54" s="96">
        <v>20</v>
      </c>
      <c r="U54" s="96">
        <v>6696</v>
      </c>
      <c r="V54" s="96">
        <v>14</v>
      </c>
      <c r="W54" s="96">
        <v>4687.2</v>
      </c>
      <c r="X54" s="96">
        <v>14</v>
      </c>
      <c r="Y54" s="96">
        <v>4687.2</v>
      </c>
      <c r="Z54" s="96">
        <v>16</v>
      </c>
      <c r="AA54" s="96">
        <v>5356.8</v>
      </c>
      <c r="AB54" s="96">
        <v>8</v>
      </c>
      <c r="AC54" s="96">
        <v>2678.4</v>
      </c>
      <c r="AD54" s="96">
        <v>12</v>
      </c>
      <c r="AE54" s="96">
        <v>4017.6000000000004</v>
      </c>
      <c r="AF54" s="96">
        <v>14</v>
      </c>
      <c r="AG54" s="96">
        <v>4687.2</v>
      </c>
      <c r="AH54" s="96">
        <v>12</v>
      </c>
      <c r="AI54" s="96">
        <v>4017.6000000000004</v>
      </c>
      <c r="AJ54" s="96">
        <v>10</v>
      </c>
      <c r="AK54" s="96">
        <v>3348</v>
      </c>
      <c r="AL54" s="96">
        <v>10</v>
      </c>
      <c r="AM54" s="96">
        <v>3348</v>
      </c>
      <c r="AN54" s="96">
        <v>7</v>
      </c>
      <c r="AO54" s="96">
        <v>2343.6</v>
      </c>
      <c r="AP54" s="96">
        <v>6</v>
      </c>
      <c r="AQ54" s="96">
        <v>2008.8000000000002</v>
      </c>
      <c r="AR54" s="96">
        <v>7</v>
      </c>
      <c r="AS54" s="96">
        <v>2343.6</v>
      </c>
      <c r="AT54" s="96">
        <v>5</v>
      </c>
      <c r="AU54" s="96">
        <v>1674</v>
      </c>
      <c r="AV54" s="96">
        <v>5</v>
      </c>
      <c r="AW54" s="96">
        <v>1674</v>
      </c>
      <c r="AX54" s="96">
        <v>4</v>
      </c>
      <c r="AY54" s="96">
        <v>1339.2</v>
      </c>
      <c r="AZ54" s="96">
        <v>7</v>
      </c>
      <c r="BA54" s="96">
        <v>2343.6</v>
      </c>
      <c r="BB54" s="96">
        <v>7</v>
      </c>
      <c r="BC54" s="96">
        <v>2343.6</v>
      </c>
      <c r="BD54" s="96">
        <v>9</v>
      </c>
      <c r="BE54" s="96">
        <v>3013.2000000000003</v>
      </c>
      <c r="BF54" s="96">
        <v>10</v>
      </c>
      <c r="BG54" s="96">
        <v>3348</v>
      </c>
      <c r="BH54" s="96">
        <v>14</v>
      </c>
      <c r="BI54" s="96">
        <v>4687.2</v>
      </c>
      <c r="BJ54" s="96">
        <v>13</v>
      </c>
      <c r="BK54" s="96">
        <v>4352.4000000000005</v>
      </c>
      <c r="BL54" s="96">
        <v>8</v>
      </c>
      <c r="BM54" s="96">
        <v>2678.4</v>
      </c>
      <c r="BN54" s="96">
        <v>15</v>
      </c>
      <c r="BO54" s="96">
        <v>5022</v>
      </c>
      <c r="BP54" s="96">
        <v>21</v>
      </c>
      <c r="BQ54" s="96">
        <v>7030.8</v>
      </c>
      <c r="BR54" s="96">
        <v>17</v>
      </c>
      <c r="BS54" s="96">
        <v>5691.6</v>
      </c>
      <c r="BT54" s="96">
        <v>14</v>
      </c>
      <c r="BU54" s="96">
        <v>4687.2</v>
      </c>
      <c r="BV54" s="96">
        <v>13</v>
      </c>
      <c r="BW54" s="96">
        <v>4352.4000000000005</v>
      </c>
      <c r="BX54" s="96">
        <v>9</v>
      </c>
      <c r="BY54" s="96">
        <v>3013.2000000000003</v>
      </c>
      <c r="BZ54" s="96">
        <v>11</v>
      </c>
      <c r="CA54" s="96">
        <v>3682.8</v>
      </c>
      <c r="CB54" s="96">
        <v>8</v>
      </c>
      <c r="CC54" s="96">
        <v>2678.4</v>
      </c>
      <c r="CD54" s="96">
        <v>11</v>
      </c>
      <c r="CE54" s="96">
        <v>3682.8</v>
      </c>
      <c r="CF54" s="96">
        <v>9</v>
      </c>
      <c r="CG54" s="96">
        <v>3013.2000000000003</v>
      </c>
      <c r="CH54" s="96">
        <v>8</v>
      </c>
      <c r="CI54" s="96">
        <v>2678.4</v>
      </c>
      <c r="CJ54" s="96">
        <v>6</v>
      </c>
      <c r="CK54" s="96">
        <v>2008.8000000000002</v>
      </c>
      <c r="CL54" s="96">
        <v>11</v>
      </c>
      <c r="CM54" s="96">
        <v>3682.8</v>
      </c>
      <c r="CN54" s="96">
        <v>7</v>
      </c>
      <c r="CO54" s="96">
        <v>2343.6</v>
      </c>
      <c r="CP54" s="96">
        <v>7</v>
      </c>
      <c r="CQ54" s="96">
        <v>2343.6</v>
      </c>
      <c r="CR54" s="96">
        <v>5</v>
      </c>
      <c r="CS54" s="96">
        <v>1674</v>
      </c>
      <c r="CT54" s="96">
        <v>8</v>
      </c>
      <c r="CU54" s="96">
        <v>2678.4</v>
      </c>
    </row>
    <row r="55" spans="2:99">
      <c r="C55" s="95" t="s">
        <v>220</v>
      </c>
      <c r="D55" s="96">
        <v>0</v>
      </c>
      <c r="E55" s="96">
        <v>0</v>
      </c>
      <c r="F55" s="96">
        <v>0</v>
      </c>
      <c r="G55" s="96">
        <v>0</v>
      </c>
      <c r="H55" s="96">
        <v>5</v>
      </c>
      <c r="I55" s="96">
        <v>3318</v>
      </c>
      <c r="J55" s="96">
        <v>9</v>
      </c>
      <c r="K55" s="96">
        <v>5972.4000000000005</v>
      </c>
      <c r="L55" s="96">
        <v>11</v>
      </c>
      <c r="M55" s="96">
        <v>7299.6</v>
      </c>
      <c r="N55" s="96">
        <v>13</v>
      </c>
      <c r="O55" s="96">
        <v>8626.8000000000011</v>
      </c>
      <c r="P55" s="96">
        <v>10</v>
      </c>
      <c r="Q55" s="96">
        <v>6636</v>
      </c>
      <c r="R55" s="96">
        <v>12</v>
      </c>
      <c r="S55" s="96">
        <v>7963.2000000000007</v>
      </c>
      <c r="T55" s="96">
        <v>17</v>
      </c>
      <c r="U55" s="96">
        <v>11281.2</v>
      </c>
      <c r="V55" s="96">
        <v>15</v>
      </c>
      <c r="W55" s="96">
        <v>9954</v>
      </c>
      <c r="X55" s="96">
        <v>15</v>
      </c>
      <c r="Y55" s="96">
        <v>9954</v>
      </c>
      <c r="Z55" s="96">
        <v>15</v>
      </c>
      <c r="AA55" s="96">
        <v>9954</v>
      </c>
      <c r="AB55" s="96">
        <v>7</v>
      </c>
      <c r="AC55" s="96">
        <v>4645.2</v>
      </c>
      <c r="AD55" s="96">
        <v>13</v>
      </c>
      <c r="AE55" s="96">
        <v>8626.8000000000011</v>
      </c>
      <c r="AF55" s="96">
        <v>12</v>
      </c>
      <c r="AG55" s="96">
        <v>7963.2000000000007</v>
      </c>
      <c r="AH55" s="96">
        <v>12</v>
      </c>
      <c r="AI55" s="96">
        <v>7963.2000000000007</v>
      </c>
      <c r="AJ55" s="96">
        <v>11</v>
      </c>
      <c r="AK55" s="96">
        <v>7299.6</v>
      </c>
      <c r="AL55" s="96">
        <v>11</v>
      </c>
      <c r="AM55" s="96">
        <v>7299.6</v>
      </c>
      <c r="AN55" s="96">
        <v>7</v>
      </c>
      <c r="AO55" s="96">
        <v>4645.2</v>
      </c>
      <c r="AP55" s="96">
        <v>6</v>
      </c>
      <c r="AQ55" s="96">
        <v>3981.6000000000004</v>
      </c>
      <c r="AR55" s="96">
        <v>6</v>
      </c>
      <c r="AS55" s="96">
        <v>3981.6000000000004</v>
      </c>
      <c r="AT55" s="96">
        <v>5</v>
      </c>
      <c r="AU55" s="96">
        <v>3318</v>
      </c>
      <c r="AV55" s="96">
        <v>5</v>
      </c>
      <c r="AW55" s="96">
        <v>3318</v>
      </c>
      <c r="AX55" s="96">
        <v>4</v>
      </c>
      <c r="AY55" s="96">
        <v>2654.4</v>
      </c>
      <c r="AZ55" s="96">
        <v>6</v>
      </c>
      <c r="BA55" s="96">
        <v>3981.6000000000004</v>
      </c>
      <c r="BB55" s="96">
        <v>6</v>
      </c>
      <c r="BC55" s="96">
        <v>3981.6000000000004</v>
      </c>
      <c r="BD55" s="96">
        <v>9</v>
      </c>
      <c r="BE55" s="96">
        <v>5972.4000000000005</v>
      </c>
      <c r="BF55" s="96">
        <v>10</v>
      </c>
      <c r="BG55" s="96">
        <v>6636</v>
      </c>
      <c r="BH55" s="96">
        <v>14</v>
      </c>
      <c r="BI55" s="96">
        <v>9290.4</v>
      </c>
      <c r="BJ55" s="96">
        <v>13</v>
      </c>
      <c r="BK55" s="96">
        <v>8626.8000000000011</v>
      </c>
      <c r="BL55" s="96">
        <v>9</v>
      </c>
      <c r="BM55" s="96">
        <v>5972.4000000000005</v>
      </c>
      <c r="BN55" s="96">
        <v>14</v>
      </c>
      <c r="BO55" s="96">
        <v>9290.4</v>
      </c>
      <c r="BP55" s="96">
        <v>20</v>
      </c>
      <c r="BQ55" s="96">
        <v>13272</v>
      </c>
      <c r="BR55" s="96">
        <v>16</v>
      </c>
      <c r="BS55" s="96">
        <v>10617.6</v>
      </c>
      <c r="BT55" s="96">
        <v>15</v>
      </c>
      <c r="BU55" s="96">
        <v>9954</v>
      </c>
      <c r="BV55" s="96">
        <v>12</v>
      </c>
      <c r="BW55" s="96">
        <v>7963.2000000000007</v>
      </c>
      <c r="BX55" s="96">
        <v>8</v>
      </c>
      <c r="BY55" s="96">
        <v>5308.8</v>
      </c>
      <c r="BZ55" s="96">
        <v>11</v>
      </c>
      <c r="CA55" s="96">
        <v>7299.6</v>
      </c>
      <c r="CB55" s="96">
        <v>8</v>
      </c>
      <c r="CC55" s="96">
        <v>5308.8</v>
      </c>
      <c r="CD55" s="96">
        <v>9</v>
      </c>
      <c r="CE55" s="96">
        <v>5972.4000000000005</v>
      </c>
      <c r="CF55" s="96">
        <v>9</v>
      </c>
      <c r="CG55" s="96">
        <v>5972.4000000000005</v>
      </c>
      <c r="CH55" s="96">
        <v>8</v>
      </c>
      <c r="CI55" s="96">
        <v>5308.8</v>
      </c>
      <c r="CJ55" s="96">
        <v>7</v>
      </c>
      <c r="CK55" s="96">
        <v>4645.2</v>
      </c>
      <c r="CL55" s="96">
        <v>10</v>
      </c>
      <c r="CM55" s="96">
        <v>6636</v>
      </c>
      <c r="CN55" s="96">
        <v>7</v>
      </c>
      <c r="CO55" s="96">
        <v>4645.2</v>
      </c>
      <c r="CP55" s="96">
        <v>7</v>
      </c>
      <c r="CQ55" s="96">
        <v>4645.2</v>
      </c>
      <c r="CR55" s="96">
        <v>4</v>
      </c>
      <c r="CS55" s="96">
        <v>2654.4</v>
      </c>
      <c r="CT55" s="96">
        <v>8</v>
      </c>
      <c r="CU55" s="96">
        <v>5308.8</v>
      </c>
    </row>
    <row r="56" spans="2:99">
      <c r="C56" s="95" t="s">
        <v>221</v>
      </c>
      <c r="D56" s="96">
        <v>0</v>
      </c>
      <c r="E56" s="96">
        <v>0</v>
      </c>
      <c r="F56" s="96">
        <v>0</v>
      </c>
      <c r="G56" s="96">
        <v>0</v>
      </c>
      <c r="H56" s="96">
        <v>4</v>
      </c>
      <c r="I56" s="96">
        <v>4603.2</v>
      </c>
      <c r="J56" s="96">
        <v>8</v>
      </c>
      <c r="K56" s="96">
        <v>9206.4</v>
      </c>
      <c r="L56" s="96">
        <v>12</v>
      </c>
      <c r="M56" s="96">
        <v>13809.599999999999</v>
      </c>
      <c r="N56" s="96">
        <v>15</v>
      </c>
      <c r="O56" s="96">
        <v>17262</v>
      </c>
      <c r="P56" s="96">
        <v>10</v>
      </c>
      <c r="Q56" s="96">
        <v>11508</v>
      </c>
      <c r="R56" s="96">
        <v>13</v>
      </c>
      <c r="S56" s="96">
        <v>14960.4</v>
      </c>
      <c r="T56" s="96">
        <v>17</v>
      </c>
      <c r="U56" s="96">
        <v>19563.599999999999</v>
      </c>
      <c r="V56" s="96">
        <v>12</v>
      </c>
      <c r="W56" s="96">
        <v>13809.599999999999</v>
      </c>
      <c r="X56" s="96">
        <v>14</v>
      </c>
      <c r="Y56" s="96">
        <v>16111.199999999999</v>
      </c>
      <c r="Z56" s="96">
        <v>14</v>
      </c>
      <c r="AA56" s="96">
        <v>16111.199999999999</v>
      </c>
      <c r="AB56" s="96">
        <v>7</v>
      </c>
      <c r="AC56" s="96">
        <v>8055.5999999999995</v>
      </c>
      <c r="AD56" s="96">
        <v>12</v>
      </c>
      <c r="AE56" s="96">
        <v>13809.599999999999</v>
      </c>
      <c r="AF56" s="96">
        <v>13</v>
      </c>
      <c r="AG56" s="96">
        <v>14960.4</v>
      </c>
      <c r="AH56" s="96">
        <v>11</v>
      </c>
      <c r="AI56" s="96">
        <v>12658.8</v>
      </c>
      <c r="AJ56" s="96">
        <v>10</v>
      </c>
      <c r="AK56" s="96">
        <v>11508</v>
      </c>
      <c r="AL56" s="96">
        <v>10</v>
      </c>
      <c r="AM56" s="96">
        <v>11508</v>
      </c>
      <c r="AN56" s="96">
        <v>8</v>
      </c>
      <c r="AO56" s="96">
        <v>9206.4</v>
      </c>
      <c r="AP56" s="96">
        <v>5</v>
      </c>
      <c r="AQ56" s="96">
        <v>5754</v>
      </c>
      <c r="AR56" s="96">
        <v>6</v>
      </c>
      <c r="AS56" s="96">
        <v>6904.7999999999993</v>
      </c>
      <c r="AT56" s="96">
        <v>5</v>
      </c>
      <c r="AU56" s="96">
        <v>5754</v>
      </c>
      <c r="AV56" s="96">
        <v>5</v>
      </c>
      <c r="AW56" s="96">
        <v>5754</v>
      </c>
      <c r="AX56" s="96">
        <v>4</v>
      </c>
      <c r="AY56" s="96">
        <v>4603.2</v>
      </c>
      <c r="AZ56" s="96">
        <v>7</v>
      </c>
      <c r="BA56" s="96">
        <v>8055.5999999999995</v>
      </c>
      <c r="BB56" s="96">
        <v>6</v>
      </c>
      <c r="BC56" s="96">
        <v>6904.7999999999993</v>
      </c>
      <c r="BD56" s="96">
        <v>10</v>
      </c>
      <c r="BE56" s="96">
        <v>11508</v>
      </c>
      <c r="BF56" s="96">
        <v>9</v>
      </c>
      <c r="BG56" s="96">
        <v>10357.199999999999</v>
      </c>
      <c r="BH56" s="96">
        <v>15</v>
      </c>
      <c r="BI56" s="96">
        <v>17262</v>
      </c>
      <c r="BJ56" s="96">
        <v>11</v>
      </c>
      <c r="BK56" s="96">
        <v>12658.8</v>
      </c>
      <c r="BL56" s="96">
        <v>9</v>
      </c>
      <c r="BM56" s="96">
        <v>10357.199999999999</v>
      </c>
      <c r="BN56" s="96">
        <v>15</v>
      </c>
      <c r="BO56" s="96">
        <v>17262</v>
      </c>
      <c r="BP56" s="96">
        <v>17</v>
      </c>
      <c r="BQ56" s="96">
        <v>19563.599999999999</v>
      </c>
      <c r="BR56" s="96">
        <v>16</v>
      </c>
      <c r="BS56" s="96">
        <v>18412.8</v>
      </c>
      <c r="BT56" s="96">
        <v>13</v>
      </c>
      <c r="BU56" s="96">
        <v>14960.4</v>
      </c>
      <c r="BV56" s="96">
        <v>13</v>
      </c>
      <c r="BW56" s="96">
        <v>14960.4</v>
      </c>
      <c r="BX56" s="96">
        <v>8</v>
      </c>
      <c r="BY56" s="96">
        <v>9206.4</v>
      </c>
      <c r="BZ56" s="96">
        <v>11</v>
      </c>
      <c r="CA56" s="96">
        <v>12658.8</v>
      </c>
      <c r="CB56" s="96">
        <v>7</v>
      </c>
      <c r="CC56" s="96">
        <v>8055.5999999999995</v>
      </c>
      <c r="CD56" s="96">
        <v>9</v>
      </c>
      <c r="CE56" s="96">
        <v>10357.199999999999</v>
      </c>
      <c r="CF56" s="96">
        <v>10</v>
      </c>
      <c r="CG56" s="96">
        <v>11508</v>
      </c>
      <c r="CH56" s="96">
        <v>8</v>
      </c>
      <c r="CI56" s="96">
        <v>9206.4</v>
      </c>
      <c r="CJ56" s="96">
        <v>7</v>
      </c>
      <c r="CK56" s="96">
        <v>8055.5999999999995</v>
      </c>
      <c r="CL56" s="96">
        <v>9</v>
      </c>
      <c r="CM56" s="96">
        <v>10357.199999999999</v>
      </c>
      <c r="CN56" s="96">
        <v>6</v>
      </c>
      <c r="CO56" s="96">
        <v>6904.7999999999993</v>
      </c>
      <c r="CP56" s="96">
        <v>8</v>
      </c>
      <c r="CQ56" s="96">
        <v>9206.4</v>
      </c>
      <c r="CR56" s="96">
        <v>4</v>
      </c>
      <c r="CS56" s="96">
        <v>4603.2</v>
      </c>
      <c r="CT56" s="96">
        <v>8</v>
      </c>
      <c r="CU56" s="96">
        <v>9206.4</v>
      </c>
    </row>
    <row r="57" spans="2:99">
      <c r="C57" s="95" t="s">
        <v>222</v>
      </c>
      <c r="D57" s="96">
        <v>0</v>
      </c>
      <c r="E57" s="96">
        <v>0</v>
      </c>
      <c r="F57" s="96">
        <v>0</v>
      </c>
      <c r="G57" s="96">
        <v>0</v>
      </c>
      <c r="H57" s="96">
        <v>5</v>
      </c>
      <c r="I57" s="96">
        <v>7056</v>
      </c>
      <c r="J57" s="96">
        <v>7</v>
      </c>
      <c r="K57" s="96">
        <v>9878.4</v>
      </c>
      <c r="L57" s="96">
        <v>12</v>
      </c>
      <c r="M57" s="96">
        <v>16934.400000000001</v>
      </c>
      <c r="N57" s="96">
        <v>14</v>
      </c>
      <c r="O57" s="96">
        <v>19756.8</v>
      </c>
      <c r="P57" s="96">
        <v>9</v>
      </c>
      <c r="Q57" s="96">
        <v>12700.800000000001</v>
      </c>
      <c r="R57" s="96">
        <v>12</v>
      </c>
      <c r="S57" s="96">
        <v>16934.400000000001</v>
      </c>
      <c r="T57" s="96">
        <v>19</v>
      </c>
      <c r="U57" s="96">
        <v>26812.799999999999</v>
      </c>
      <c r="V57" s="96">
        <v>13</v>
      </c>
      <c r="W57" s="96">
        <v>18345.600000000002</v>
      </c>
      <c r="X57" s="96">
        <v>14</v>
      </c>
      <c r="Y57" s="96">
        <v>19756.8</v>
      </c>
      <c r="Z57" s="96">
        <v>14</v>
      </c>
      <c r="AA57" s="96">
        <v>19756.8</v>
      </c>
      <c r="AB57" s="96">
        <v>7</v>
      </c>
      <c r="AC57" s="96">
        <v>9878.4</v>
      </c>
      <c r="AD57" s="96">
        <v>11</v>
      </c>
      <c r="AE57" s="96">
        <v>15523.2</v>
      </c>
      <c r="AF57" s="96">
        <v>12</v>
      </c>
      <c r="AG57" s="96">
        <v>16934.400000000001</v>
      </c>
      <c r="AH57" s="96">
        <v>11</v>
      </c>
      <c r="AI57" s="96">
        <v>15523.2</v>
      </c>
      <c r="AJ57" s="96">
        <v>10</v>
      </c>
      <c r="AK57" s="96">
        <v>14112</v>
      </c>
      <c r="AL57" s="96">
        <v>9</v>
      </c>
      <c r="AM57" s="96">
        <v>12700.800000000001</v>
      </c>
      <c r="AN57" s="96">
        <v>7</v>
      </c>
      <c r="AO57" s="96">
        <v>9878.4</v>
      </c>
      <c r="AP57" s="96">
        <v>5</v>
      </c>
      <c r="AQ57" s="96">
        <v>7056</v>
      </c>
      <c r="AR57" s="96">
        <v>6</v>
      </c>
      <c r="AS57" s="96">
        <v>8467.2000000000007</v>
      </c>
      <c r="AT57" s="96">
        <v>5</v>
      </c>
      <c r="AU57" s="96">
        <v>7056</v>
      </c>
      <c r="AV57" s="96">
        <v>5</v>
      </c>
      <c r="AW57" s="96">
        <v>7056</v>
      </c>
      <c r="AX57" s="96">
        <v>4</v>
      </c>
      <c r="AY57" s="96">
        <v>5644.8</v>
      </c>
      <c r="AZ57" s="96">
        <v>6</v>
      </c>
      <c r="BA57" s="96">
        <v>8467.2000000000007</v>
      </c>
      <c r="BB57" s="96">
        <v>6</v>
      </c>
      <c r="BC57" s="96">
        <v>8467.2000000000007</v>
      </c>
      <c r="BD57" s="96">
        <v>10</v>
      </c>
      <c r="BE57" s="96">
        <v>14112</v>
      </c>
      <c r="BF57" s="96">
        <v>8</v>
      </c>
      <c r="BG57" s="96">
        <v>11289.6</v>
      </c>
      <c r="BH57" s="96">
        <v>13</v>
      </c>
      <c r="BI57" s="96">
        <v>18345.600000000002</v>
      </c>
      <c r="BJ57" s="96">
        <v>12</v>
      </c>
      <c r="BK57" s="96">
        <v>16934.400000000001</v>
      </c>
      <c r="BL57" s="96">
        <v>8</v>
      </c>
      <c r="BM57" s="96">
        <v>11289.6</v>
      </c>
      <c r="BN57" s="96">
        <v>13</v>
      </c>
      <c r="BO57" s="96">
        <v>18345.600000000002</v>
      </c>
      <c r="BP57" s="96">
        <v>19</v>
      </c>
      <c r="BQ57" s="96">
        <v>26812.799999999999</v>
      </c>
      <c r="BR57" s="96">
        <v>16</v>
      </c>
      <c r="BS57" s="96">
        <v>22579.200000000001</v>
      </c>
      <c r="BT57" s="96">
        <v>13</v>
      </c>
      <c r="BU57" s="96">
        <v>18345.600000000002</v>
      </c>
      <c r="BV57" s="96">
        <v>12</v>
      </c>
      <c r="BW57" s="96">
        <v>16934.400000000001</v>
      </c>
      <c r="BX57" s="96">
        <v>8</v>
      </c>
      <c r="BY57" s="96">
        <v>11289.6</v>
      </c>
      <c r="BZ57" s="96">
        <v>10</v>
      </c>
      <c r="CA57" s="96">
        <v>14112</v>
      </c>
      <c r="CB57" s="96">
        <v>7</v>
      </c>
      <c r="CC57" s="96">
        <v>9878.4</v>
      </c>
      <c r="CD57" s="96">
        <v>10</v>
      </c>
      <c r="CE57" s="96">
        <v>14112</v>
      </c>
      <c r="CF57" s="96">
        <v>9</v>
      </c>
      <c r="CG57" s="96">
        <v>12700.800000000001</v>
      </c>
      <c r="CH57" s="96">
        <v>8</v>
      </c>
      <c r="CI57" s="96">
        <v>11289.6</v>
      </c>
      <c r="CJ57" s="96">
        <v>6</v>
      </c>
      <c r="CK57" s="96">
        <v>8467.2000000000007</v>
      </c>
      <c r="CL57" s="96">
        <v>10</v>
      </c>
      <c r="CM57" s="96">
        <v>14112</v>
      </c>
      <c r="CN57" s="96">
        <v>6</v>
      </c>
      <c r="CO57" s="96">
        <v>8467.2000000000007</v>
      </c>
      <c r="CP57" s="96">
        <v>7</v>
      </c>
      <c r="CQ57" s="96">
        <v>9878.4</v>
      </c>
      <c r="CR57" s="96">
        <v>4</v>
      </c>
      <c r="CS57" s="96">
        <v>5644.8</v>
      </c>
      <c r="CT57" s="96">
        <v>8</v>
      </c>
      <c r="CU57" s="96">
        <v>11289.6</v>
      </c>
    </row>
    <row r="58" spans="2:99">
      <c r="C58" s="95" t="s">
        <v>223</v>
      </c>
      <c r="D58" s="96">
        <v>0</v>
      </c>
      <c r="E58" s="96">
        <v>0</v>
      </c>
      <c r="F58" s="96">
        <v>0</v>
      </c>
      <c r="G58" s="96">
        <v>0</v>
      </c>
      <c r="H58" s="96">
        <v>5</v>
      </c>
      <c r="I58" s="96">
        <v>5886</v>
      </c>
      <c r="J58" s="96">
        <v>8</v>
      </c>
      <c r="K58" s="96">
        <v>9417.6</v>
      </c>
      <c r="L58" s="96">
        <v>12</v>
      </c>
      <c r="M58" s="96">
        <v>14126.400000000001</v>
      </c>
      <c r="N58" s="96">
        <v>15</v>
      </c>
      <c r="O58" s="96">
        <v>17658</v>
      </c>
      <c r="P58" s="96">
        <v>10</v>
      </c>
      <c r="Q58" s="96">
        <v>11772</v>
      </c>
      <c r="R58" s="96">
        <v>12</v>
      </c>
      <c r="S58" s="96">
        <v>14126.400000000001</v>
      </c>
      <c r="T58" s="96">
        <v>17</v>
      </c>
      <c r="U58" s="96">
        <v>20012.400000000001</v>
      </c>
      <c r="V58" s="96">
        <v>13</v>
      </c>
      <c r="W58" s="96">
        <v>15303.6</v>
      </c>
      <c r="X58" s="96">
        <v>13</v>
      </c>
      <c r="Y58" s="96">
        <v>15303.6</v>
      </c>
      <c r="Z58" s="96">
        <v>13</v>
      </c>
      <c r="AA58" s="96">
        <v>15303.6</v>
      </c>
      <c r="AB58" s="96">
        <v>8</v>
      </c>
      <c r="AC58" s="96">
        <v>9417.6</v>
      </c>
      <c r="AD58" s="96">
        <v>11</v>
      </c>
      <c r="AE58" s="96">
        <v>12949.2</v>
      </c>
      <c r="AF58" s="96">
        <v>12</v>
      </c>
      <c r="AG58" s="96">
        <v>14126.400000000001</v>
      </c>
      <c r="AH58" s="96">
        <v>11</v>
      </c>
      <c r="AI58" s="96">
        <v>12949.2</v>
      </c>
      <c r="AJ58" s="96">
        <v>10</v>
      </c>
      <c r="AK58" s="96">
        <v>11772</v>
      </c>
      <c r="AL58" s="96">
        <v>10</v>
      </c>
      <c r="AM58" s="96">
        <v>11772</v>
      </c>
      <c r="AN58" s="96">
        <v>8</v>
      </c>
      <c r="AO58" s="96">
        <v>9417.6</v>
      </c>
      <c r="AP58" s="96">
        <v>6</v>
      </c>
      <c r="AQ58" s="96">
        <v>7063.2000000000007</v>
      </c>
      <c r="AR58" s="96">
        <v>7</v>
      </c>
      <c r="AS58" s="96">
        <v>8240.4</v>
      </c>
      <c r="AT58" s="96">
        <v>6</v>
      </c>
      <c r="AU58" s="96">
        <v>7063.2000000000007</v>
      </c>
      <c r="AV58" s="96">
        <v>5</v>
      </c>
      <c r="AW58" s="96">
        <v>5886</v>
      </c>
      <c r="AX58" s="96">
        <v>5</v>
      </c>
      <c r="AY58" s="96">
        <v>5886</v>
      </c>
      <c r="AZ58" s="96">
        <v>6</v>
      </c>
      <c r="BA58" s="96">
        <v>7063.2000000000007</v>
      </c>
      <c r="BB58" s="96">
        <v>6</v>
      </c>
      <c r="BC58" s="96">
        <v>7063.2000000000007</v>
      </c>
      <c r="BD58" s="96">
        <v>10</v>
      </c>
      <c r="BE58" s="96">
        <v>11772</v>
      </c>
      <c r="BF58" s="96">
        <v>9</v>
      </c>
      <c r="BG58" s="96">
        <v>10594.800000000001</v>
      </c>
      <c r="BH58" s="96">
        <v>14</v>
      </c>
      <c r="BI58" s="96">
        <v>16480.8</v>
      </c>
      <c r="BJ58" s="96">
        <v>13</v>
      </c>
      <c r="BK58" s="96">
        <v>15303.6</v>
      </c>
      <c r="BL58" s="96">
        <v>9</v>
      </c>
      <c r="BM58" s="96">
        <v>10594.800000000001</v>
      </c>
      <c r="BN58" s="96">
        <v>13</v>
      </c>
      <c r="BO58" s="96">
        <v>15303.6</v>
      </c>
      <c r="BP58" s="96">
        <v>17</v>
      </c>
      <c r="BQ58" s="96">
        <v>20012.400000000001</v>
      </c>
      <c r="BR58" s="96">
        <v>15</v>
      </c>
      <c r="BS58" s="96">
        <v>17658</v>
      </c>
      <c r="BT58" s="96">
        <v>14</v>
      </c>
      <c r="BU58" s="96">
        <v>16480.8</v>
      </c>
      <c r="BV58" s="96">
        <v>11</v>
      </c>
      <c r="BW58" s="96">
        <v>12949.2</v>
      </c>
      <c r="BX58" s="96">
        <v>7</v>
      </c>
      <c r="BY58" s="96">
        <v>8240.4</v>
      </c>
      <c r="BZ58" s="96">
        <v>11</v>
      </c>
      <c r="CA58" s="96">
        <v>12949.2</v>
      </c>
      <c r="CB58" s="96">
        <v>8</v>
      </c>
      <c r="CC58" s="96">
        <v>9417.6</v>
      </c>
      <c r="CD58" s="96">
        <v>10</v>
      </c>
      <c r="CE58" s="96">
        <v>11772</v>
      </c>
      <c r="CF58" s="96">
        <v>9</v>
      </c>
      <c r="CG58" s="96">
        <v>10594.800000000001</v>
      </c>
      <c r="CH58" s="96">
        <v>8</v>
      </c>
      <c r="CI58" s="96">
        <v>9417.6</v>
      </c>
      <c r="CJ58" s="96">
        <v>7</v>
      </c>
      <c r="CK58" s="96">
        <v>8240.4</v>
      </c>
      <c r="CL58" s="96">
        <v>11</v>
      </c>
      <c r="CM58" s="96">
        <v>12949.2</v>
      </c>
      <c r="CN58" s="96">
        <v>7</v>
      </c>
      <c r="CO58" s="96">
        <v>8240.4</v>
      </c>
      <c r="CP58" s="96">
        <v>7</v>
      </c>
      <c r="CQ58" s="96">
        <v>8240.4</v>
      </c>
      <c r="CR58" s="96">
        <v>4</v>
      </c>
      <c r="CS58" s="96">
        <v>4708.8</v>
      </c>
      <c r="CT58" s="96">
        <v>8</v>
      </c>
      <c r="CU58" s="96">
        <v>9417.6</v>
      </c>
    </row>
    <row r="59" spans="2:99">
      <c r="C59" s="95" t="s">
        <v>224</v>
      </c>
      <c r="D59" s="96">
        <v>0</v>
      </c>
      <c r="E59" s="96">
        <v>0</v>
      </c>
      <c r="F59" s="96">
        <v>0</v>
      </c>
      <c r="G59" s="96">
        <v>0</v>
      </c>
      <c r="H59" s="96">
        <v>5</v>
      </c>
      <c r="I59" s="96">
        <v>1517.9999999999998</v>
      </c>
      <c r="J59" s="96">
        <v>8</v>
      </c>
      <c r="K59" s="96">
        <v>2428.7999999999997</v>
      </c>
      <c r="L59" s="96">
        <v>13</v>
      </c>
      <c r="M59" s="96">
        <v>3946.7999999999997</v>
      </c>
      <c r="N59" s="96">
        <v>14</v>
      </c>
      <c r="O59" s="96">
        <v>4250.3999999999996</v>
      </c>
      <c r="P59" s="96">
        <v>10</v>
      </c>
      <c r="Q59" s="96">
        <v>3035.9999999999995</v>
      </c>
      <c r="R59" s="96">
        <v>13</v>
      </c>
      <c r="S59" s="96">
        <v>3946.7999999999997</v>
      </c>
      <c r="T59" s="96">
        <v>21</v>
      </c>
      <c r="U59" s="96">
        <v>6375.5999999999995</v>
      </c>
      <c r="V59" s="96">
        <v>15</v>
      </c>
      <c r="W59" s="96">
        <v>4553.9999999999991</v>
      </c>
      <c r="X59" s="96">
        <v>15</v>
      </c>
      <c r="Y59" s="96">
        <v>4553.9999999999991</v>
      </c>
      <c r="Z59" s="96">
        <v>16</v>
      </c>
      <c r="AA59" s="96">
        <v>4857.5999999999995</v>
      </c>
      <c r="AB59" s="96">
        <v>8</v>
      </c>
      <c r="AC59" s="96">
        <v>2428.7999999999997</v>
      </c>
      <c r="AD59" s="96">
        <v>11</v>
      </c>
      <c r="AE59" s="96">
        <v>3339.5999999999995</v>
      </c>
      <c r="AF59" s="96">
        <v>12</v>
      </c>
      <c r="AG59" s="96">
        <v>3643.2</v>
      </c>
      <c r="AH59" s="96">
        <v>12</v>
      </c>
      <c r="AI59" s="96">
        <v>3643.2</v>
      </c>
      <c r="AJ59" s="96">
        <v>11</v>
      </c>
      <c r="AK59" s="96">
        <v>3339.5999999999995</v>
      </c>
      <c r="AL59" s="96">
        <v>11</v>
      </c>
      <c r="AM59" s="96">
        <v>3339.5999999999995</v>
      </c>
      <c r="AN59" s="96">
        <v>8</v>
      </c>
      <c r="AO59" s="96">
        <v>2428.7999999999997</v>
      </c>
      <c r="AP59" s="96">
        <v>6</v>
      </c>
      <c r="AQ59" s="96">
        <v>1821.6</v>
      </c>
      <c r="AR59" s="96">
        <v>8</v>
      </c>
      <c r="AS59" s="96">
        <v>2428.7999999999997</v>
      </c>
      <c r="AT59" s="96">
        <v>6</v>
      </c>
      <c r="AU59" s="96">
        <v>1821.6</v>
      </c>
      <c r="AV59" s="96">
        <v>5</v>
      </c>
      <c r="AW59" s="96">
        <v>1517.9999999999998</v>
      </c>
      <c r="AX59" s="96">
        <v>5</v>
      </c>
      <c r="AY59" s="96">
        <v>1517.9999999999998</v>
      </c>
      <c r="AZ59" s="96">
        <v>6</v>
      </c>
      <c r="BA59" s="96">
        <v>1821.6</v>
      </c>
      <c r="BB59" s="96">
        <v>7</v>
      </c>
      <c r="BC59" s="96">
        <v>2125.1999999999998</v>
      </c>
      <c r="BD59" s="96">
        <v>10</v>
      </c>
      <c r="BE59" s="96">
        <v>3035.9999999999995</v>
      </c>
      <c r="BF59" s="96">
        <v>9</v>
      </c>
      <c r="BG59" s="96">
        <v>2732.3999999999996</v>
      </c>
      <c r="BH59" s="96">
        <v>14</v>
      </c>
      <c r="BI59" s="96">
        <v>4250.3999999999996</v>
      </c>
      <c r="BJ59" s="96">
        <v>12</v>
      </c>
      <c r="BK59" s="96">
        <v>3643.2</v>
      </c>
      <c r="BL59" s="96">
        <v>8</v>
      </c>
      <c r="BM59" s="96">
        <v>2428.7999999999997</v>
      </c>
      <c r="BN59" s="96">
        <v>15</v>
      </c>
      <c r="BO59" s="96">
        <v>4553.9999999999991</v>
      </c>
      <c r="BP59" s="96">
        <v>20</v>
      </c>
      <c r="BQ59" s="96">
        <v>6071.9999999999991</v>
      </c>
      <c r="BR59" s="96">
        <v>19</v>
      </c>
      <c r="BS59" s="96">
        <v>5768.4</v>
      </c>
      <c r="BT59" s="96">
        <v>15</v>
      </c>
      <c r="BU59" s="96">
        <v>4553.9999999999991</v>
      </c>
      <c r="BV59" s="96">
        <v>13</v>
      </c>
      <c r="BW59" s="96">
        <v>3946.7999999999997</v>
      </c>
      <c r="BX59" s="96">
        <v>8</v>
      </c>
      <c r="BY59" s="96">
        <v>2428.7999999999997</v>
      </c>
      <c r="BZ59" s="96">
        <v>12</v>
      </c>
      <c r="CA59" s="96">
        <v>3643.2</v>
      </c>
      <c r="CB59" s="96">
        <v>8</v>
      </c>
      <c r="CC59" s="96">
        <v>2428.7999999999997</v>
      </c>
      <c r="CD59" s="96">
        <v>10</v>
      </c>
      <c r="CE59" s="96">
        <v>3035.9999999999995</v>
      </c>
      <c r="CF59" s="96">
        <v>10</v>
      </c>
      <c r="CG59" s="96">
        <v>3035.9999999999995</v>
      </c>
      <c r="CH59" s="96">
        <v>9</v>
      </c>
      <c r="CI59" s="96">
        <v>2732.3999999999996</v>
      </c>
      <c r="CJ59" s="96">
        <v>7</v>
      </c>
      <c r="CK59" s="96">
        <v>2125.1999999999998</v>
      </c>
      <c r="CL59" s="96">
        <v>10</v>
      </c>
      <c r="CM59" s="96">
        <v>3035.9999999999995</v>
      </c>
      <c r="CN59" s="96">
        <v>7</v>
      </c>
      <c r="CO59" s="96">
        <v>2125.1999999999998</v>
      </c>
      <c r="CP59" s="96">
        <v>7</v>
      </c>
      <c r="CQ59" s="96">
        <v>2125.1999999999998</v>
      </c>
      <c r="CR59" s="96">
        <v>4</v>
      </c>
      <c r="CS59" s="96">
        <v>1214.3999999999999</v>
      </c>
      <c r="CT59" s="96">
        <v>8</v>
      </c>
      <c r="CU59" s="96">
        <v>2428.7999999999997</v>
      </c>
    </row>
    <row r="60" spans="2:99">
      <c r="C60" s="95" t="s">
        <v>225</v>
      </c>
      <c r="D60" s="96">
        <v>0</v>
      </c>
      <c r="E60" s="96">
        <v>0</v>
      </c>
      <c r="F60" s="96">
        <v>0</v>
      </c>
      <c r="G60" s="96">
        <v>0</v>
      </c>
      <c r="H60" s="96">
        <v>5</v>
      </c>
      <c r="I60" s="96">
        <v>3258</v>
      </c>
      <c r="J60" s="96">
        <v>9</v>
      </c>
      <c r="K60" s="96">
        <v>5864.4000000000005</v>
      </c>
      <c r="L60" s="96">
        <v>13</v>
      </c>
      <c r="M60" s="96">
        <v>8470.8000000000011</v>
      </c>
      <c r="N60" s="96">
        <v>16</v>
      </c>
      <c r="O60" s="96">
        <v>10425.6</v>
      </c>
      <c r="P60" s="96">
        <v>11</v>
      </c>
      <c r="Q60" s="96">
        <v>7167.6</v>
      </c>
      <c r="R60" s="96">
        <v>12</v>
      </c>
      <c r="S60" s="96">
        <v>7819.2000000000007</v>
      </c>
      <c r="T60" s="96">
        <v>18</v>
      </c>
      <c r="U60" s="96">
        <v>11728.800000000001</v>
      </c>
      <c r="V60" s="96">
        <v>15</v>
      </c>
      <c r="W60" s="96">
        <v>9774</v>
      </c>
      <c r="X60" s="96">
        <v>15</v>
      </c>
      <c r="Y60" s="96">
        <v>9774</v>
      </c>
      <c r="Z60" s="96">
        <v>14</v>
      </c>
      <c r="AA60" s="96">
        <v>9122.4</v>
      </c>
      <c r="AB60" s="96">
        <v>8</v>
      </c>
      <c r="AC60" s="96">
        <v>5212.8</v>
      </c>
      <c r="AD60" s="96">
        <v>13</v>
      </c>
      <c r="AE60" s="96">
        <v>8470.8000000000011</v>
      </c>
      <c r="AF60" s="96">
        <v>11</v>
      </c>
      <c r="AG60" s="96">
        <v>7167.6</v>
      </c>
      <c r="AH60" s="96">
        <v>11</v>
      </c>
      <c r="AI60" s="96">
        <v>7167.6</v>
      </c>
      <c r="AJ60" s="96">
        <v>10</v>
      </c>
      <c r="AK60" s="96">
        <v>6516</v>
      </c>
      <c r="AL60" s="96">
        <v>11</v>
      </c>
      <c r="AM60" s="96">
        <v>7167.6</v>
      </c>
      <c r="AN60" s="96">
        <v>7</v>
      </c>
      <c r="AO60" s="96">
        <v>4561.2</v>
      </c>
      <c r="AP60" s="96">
        <v>5</v>
      </c>
      <c r="AQ60" s="96">
        <v>3258</v>
      </c>
      <c r="AR60" s="96">
        <v>7</v>
      </c>
      <c r="AS60" s="96">
        <v>4561.2</v>
      </c>
      <c r="AT60" s="96">
        <v>5</v>
      </c>
      <c r="AU60" s="96">
        <v>3258</v>
      </c>
      <c r="AV60" s="96">
        <v>5</v>
      </c>
      <c r="AW60" s="96">
        <v>3258</v>
      </c>
      <c r="AX60" s="96">
        <v>5</v>
      </c>
      <c r="AY60" s="96">
        <v>3258</v>
      </c>
      <c r="AZ60" s="96">
        <v>6</v>
      </c>
      <c r="BA60" s="96">
        <v>3909.6000000000004</v>
      </c>
      <c r="BB60" s="96">
        <v>6</v>
      </c>
      <c r="BC60" s="96">
        <v>3909.6000000000004</v>
      </c>
      <c r="BD60" s="96">
        <v>9</v>
      </c>
      <c r="BE60" s="96">
        <v>5864.4000000000005</v>
      </c>
      <c r="BF60" s="96">
        <v>9</v>
      </c>
      <c r="BG60" s="96">
        <v>5864.4000000000005</v>
      </c>
      <c r="BH60" s="96">
        <v>13</v>
      </c>
      <c r="BI60" s="96">
        <v>8470.8000000000011</v>
      </c>
      <c r="BJ60" s="96">
        <v>12</v>
      </c>
      <c r="BK60" s="96">
        <v>7819.2000000000007</v>
      </c>
      <c r="BL60" s="96">
        <v>9</v>
      </c>
      <c r="BM60" s="96">
        <v>5864.4000000000005</v>
      </c>
      <c r="BN60" s="96">
        <v>14</v>
      </c>
      <c r="BO60" s="96">
        <v>9122.4</v>
      </c>
      <c r="BP60" s="96">
        <v>20</v>
      </c>
      <c r="BQ60" s="96">
        <v>13032</v>
      </c>
      <c r="BR60" s="96">
        <v>16</v>
      </c>
      <c r="BS60" s="96">
        <v>10425.6</v>
      </c>
      <c r="BT60" s="96">
        <v>15</v>
      </c>
      <c r="BU60" s="96">
        <v>9774</v>
      </c>
      <c r="BV60" s="96">
        <v>13</v>
      </c>
      <c r="BW60" s="96">
        <v>8470.8000000000011</v>
      </c>
      <c r="BX60" s="96">
        <v>9</v>
      </c>
      <c r="BY60" s="96">
        <v>5864.4000000000005</v>
      </c>
      <c r="BZ60" s="96">
        <v>11</v>
      </c>
      <c r="CA60" s="96">
        <v>7167.6</v>
      </c>
      <c r="CB60" s="96">
        <v>9</v>
      </c>
      <c r="CC60" s="96">
        <v>5864.4000000000005</v>
      </c>
      <c r="CD60" s="96">
        <v>9</v>
      </c>
      <c r="CE60" s="96">
        <v>5864.4000000000005</v>
      </c>
      <c r="CF60" s="96">
        <v>10</v>
      </c>
      <c r="CG60" s="96">
        <v>6516</v>
      </c>
      <c r="CH60" s="96">
        <v>9</v>
      </c>
      <c r="CI60" s="96">
        <v>5864.4000000000005</v>
      </c>
      <c r="CJ60" s="96">
        <v>7</v>
      </c>
      <c r="CK60" s="96">
        <v>4561.2</v>
      </c>
      <c r="CL60" s="96">
        <v>10</v>
      </c>
      <c r="CM60" s="96">
        <v>6516</v>
      </c>
      <c r="CN60" s="96">
        <v>7</v>
      </c>
      <c r="CO60" s="96">
        <v>4561.2</v>
      </c>
      <c r="CP60" s="96">
        <v>8</v>
      </c>
      <c r="CQ60" s="96">
        <v>5212.8</v>
      </c>
      <c r="CR60" s="96">
        <v>4</v>
      </c>
      <c r="CS60" s="96">
        <v>2606.4</v>
      </c>
      <c r="CT60" s="96">
        <v>9</v>
      </c>
      <c r="CU60" s="96">
        <v>5864.4000000000005</v>
      </c>
    </row>
    <row r="61" spans="2:99">
      <c r="C61" s="95" t="s">
        <v>226</v>
      </c>
      <c r="D61" s="96">
        <v>0</v>
      </c>
      <c r="E61" s="96">
        <v>0</v>
      </c>
      <c r="F61" s="96">
        <v>0</v>
      </c>
      <c r="G61" s="96">
        <v>0</v>
      </c>
      <c r="H61" s="96">
        <v>5</v>
      </c>
      <c r="I61" s="96">
        <v>4758</v>
      </c>
      <c r="J61" s="96">
        <v>9</v>
      </c>
      <c r="K61" s="96">
        <v>8564.4</v>
      </c>
      <c r="L61" s="96">
        <v>11</v>
      </c>
      <c r="M61" s="96">
        <v>10467.599999999999</v>
      </c>
      <c r="N61" s="96">
        <v>15</v>
      </c>
      <c r="O61" s="96">
        <v>14273.999999999998</v>
      </c>
      <c r="P61" s="96">
        <v>10</v>
      </c>
      <c r="Q61" s="96">
        <v>9516</v>
      </c>
      <c r="R61" s="96">
        <v>13</v>
      </c>
      <c r="S61" s="96">
        <v>12370.8</v>
      </c>
      <c r="T61" s="96">
        <v>19</v>
      </c>
      <c r="U61" s="96">
        <v>18080.399999999998</v>
      </c>
      <c r="V61" s="96">
        <v>15</v>
      </c>
      <c r="W61" s="96">
        <v>14273.999999999998</v>
      </c>
      <c r="X61" s="96">
        <v>13</v>
      </c>
      <c r="Y61" s="96">
        <v>12370.8</v>
      </c>
      <c r="Z61" s="96">
        <v>16</v>
      </c>
      <c r="AA61" s="96">
        <v>15225.599999999999</v>
      </c>
      <c r="AB61" s="96">
        <v>8</v>
      </c>
      <c r="AC61" s="96">
        <v>7612.7999999999993</v>
      </c>
      <c r="AD61" s="96">
        <v>11</v>
      </c>
      <c r="AE61" s="96">
        <v>10467.599999999999</v>
      </c>
      <c r="AF61" s="96">
        <v>13</v>
      </c>
      <c r="AG61" s="96">
        <v>12370.8</v>
      </c>
      <c r="AH61" s="96">
        <v>10</v>
      </c>
      <c r="AI61" s="96">
        <v>9516</v>
      </c>
      <c r="AJ61" s="96">
        <v>11</v>
      </c>
      <c r="AK61" s="96">
        <v>10467.599999999999</v>
      </c>
      <c r="AL61" s="96">
        <v>10</v>
      </c>
      <c r="AM61" s="96">
        <v>9516</v>
      </c>
      <c r="AN61" s="96">
        <v>7</v>
      </c>
      <c r="AO61" s="96">
        <v>6661.1999999999989</v>
      </c>
      <c r="AP61" s="96">
        <v>6</v>
      </c>
      <c r="AQ61" s="96">
        <v>5709.5999999999995</v>
      </c>
      <c r="AR61" s="96">
        <v>7</v>
      </c>
      <c r="AS61" s="96">
        <v>6661.1999999999989</v>
      </c>
      <c r="AT61" s="96">
        <v>5</v>
      </c>
      <c r="AU61" s="96">
        <v>4758</v>
      </c>
      <c r="AV61" s="96">
        <v>5</v>
      </c>
      <c r="AW61" s="96">
        <v>4758</v>
      </c>
      <c r="AX61" s="96">
        <v>4</v>
      </c>
      <c r="AY61" s="96">
        <v>3806.3999999999996</v>
      </c>
      <c r="AZ61" s="96">
        <v>6</v>
      </c>
      <c r="BA61" s="96">
        <v>5709.5999999999995</v>
      </c>
      <c r="BB61" s="96">
        <v>6</v>
      </c>
      <c r="BC61" s="96">
        <v>5709.5999999999995</v>
      </c>
      <c r="BD61" s="96">
        <v>9</v>
      </c>
      <c r="BE61" s="96">
        <v>8564.4</v>
      </c>
      <c r="BF61" s="96">
        <v>8</v>
      </c>
      <c r="BG61" s="96">
        <v>7612.7999999999993</v>
      </c>
      <c r="BH61" s="96">
        <v>13</v>
      </c>
      <c r="BI61" s="96">
        <v>12370.8</v>
      </c>
      <c r="BJ61" s="96">
        <v>12</v>
      </c>
      <c r="BK61" s="96">
        <v>11419.199999999999</v>
      </c>
      <c r="BL61" s="96">
        <v>9</v>
      </c>
      <c r="BM61" s="96">
        <v>8564.4</v>
      </c>
      <c r="BN61" s="96">
        <v>15</v>
      </c>
      <c r="BO61" s="96">
        <v>14273.999999999998</v>
      </c>
      <c r="BP61" s="96">
        <v>20</v>
      </c>
      <c r="BQ61" s="96">
        <v>19032</v>
      </c>
      <c r="BR61" s="96">
        <v>18</v>
      </c>
      <c r="BS61" s="96">
        <v>17128.8</v>
      </c>
      <c r="BT61" s="96">
        <v>15</v>
      </c>
      <c r="BU61" s="96">
        <v>14273.999999999998</v>
      </c>
      <c r="BV61" s="96">
        <v>13</v>
      </c>
      <c r="BW61" s="96">
        <v>12370.8</v>
      </c>
      <c r="BX61" s="96">
        <v>7</v>
      </c>
      <c r="BY61" s="96">
        <v>6661.1999999999989</v>
      </c>
      <c r="BZ61" s="96">
        <v>11</v>
      </c>
      <c r="CA61" s="96">
        <v>10467.599999999999</v>
      </c>
      <c r="CB61" s="96">
        <v>9</v>
      </c>
      <c r="CC61" s="96">
        <v>8564.4</v>
      </c>
      <c r="CD61" s="96">
        <v>9</v>
      </c>
      <c r="CE61" s="96">
        <v>8564.4</v>
      </c>
      <c r="CF61" s="96">
        <v>9</v>
      </c>
      <c r="CG61" s="96">
        <v>8564.4</v>
      </c>
      <c r="CH61" s="96">
        <v>8</v>
      </c>
      <c r="CI61" s="96">
        <v>7612.7999999999993</v>
      </c>
      <c r="CJ61" s="96">
        <v>6</v>
      </c>
      <c r="CK61" s="96">
        <v>5709.5999999999995</v>
      </c>
      <c r="CL61" s="96">
        <v>9</v>
      </c>
      <c r="CM61" s="96">
        <v>8564.4</v>
      </c>
      <c r="CN61" s="96">
        <v>6</v>
      </c>
      <c r="CO61" s="96">
        <v>5709.5999999999995</v>
      </c>
      <c r="CP61" s="96">
        <v>8</v>
      </c>
      <c r="CQ61" s="96">
        <v>7612.7999999999993</v>
      </c>
      <c r="CR61" s="96">
        <v>5</v>
      </c>
      <c r="CS61" s="96">
        <v>4758</v>
      </c>
      <c r="CT61" s="96">
        <v>8</v>
      </c>
      <c r="CU61" s="96">
        <v>7612.7999999999993</v>
      </c>
    </row>
    <row r="62" spans="2:99">
      <c r="C62" s="95" t="s">
        <v>227</v>
      </c>
      <c r="D62" s="96">
        <v>0</v>
      </c>
      <c r="E62" s="96">
        <v>0</v>
      </c>
      <c r="F62" s="96">
        <v>0</v>
      </c>
      <c r="G62" s="96">
        <v>0</v>
      </c>
      <c r="H62" s="96">
        <v>4</v>
      </c>
      <c r="I62" s="96">
        <v>6820.8</v>
      </c>
      <c r="J62" s="96">
        <v>9</v>
      </c>
      <c r="K62" s="96">
        <v>15346.800000000001</v>
      </c>
      <c r="L62" s="96">
        <v>11</v>
      </c>
      <c r="M62" s="96">
        <v>18757.2</v>
      </c>
      <c r="N62" s="96">
        <v>13</v>
      </c>
      <c r="O62" s="96">
        <v>22167.600000000002</v>
      </c>
      <c r="P62" s="96">
        <v>9</v>
      </c>
      <c r="Q62" s="96">
        <v>15346.800000000001</v>
      </c>
      <c r="R62" s="96">
        <v>11</v>
      </c>
      <c r="S62" s="96">
        <v>18757.2</v>
      </c>
      <c r="T62" s="96">
        <v>16</v>
      </c>
      <c r="U62" s="96">
        <v>27283.200000000001</v>
      </c>
      <c r="V62" s="96">
        <v>14</v>
      </c>
      <c r="W62" s="96">
        <v>23872.799999999999</v>
      </c>
      <c r="X62" s="96">
        <v>13</v>
      </c>
      <c r="Y62" s="96">
        <v>22167.600000000002</v>
      </c>
      <c r="Z62" s="96">
        <v>15</v>
      </c>
      <c r="AA62" s="96">
        <v>25578</v>
      </c>
      <c r="AB62" s="96">
        <v>7</v>
      </c>
      <c r="AC62" s="96">
        <v>11936.4</v>
      </c>
      <c r="AD62" s="96">
        <v>12</v>
      </c>
      <c r="AE62" s="96">
        <v>20462.400000000001</v>
      </c>
      <c r="AF62" s="96">
        <v>11</v>
      </c>
      <c r="AG62" s="96">
        <v>18757.2</v>
      </c>
      <c r="AH62" s="96">
        <v>10</v>
      </c>
      <c r="AI62" s="96">
        <v>17052</v>
      </c>
      <c r="AJ62" s="96">
        <v>9</v>
      </c>
      <c r="AK62" s="96">
        <v>15346.800000000001</v>
      </c>
      <c r="AL62" s="96">
        <v>10</v>
      </c>
      <c r="AM62" s="96">
        <v>17052</v>
      </c>
      <c r="AN62" s="96">
        <v>7</v>
      </c>
      <c r="AO62" s="96">
        <v>11936.4</v>
      </c>
      <c r="AP62" s="96">
        <v>5</v>
      </c>
      <c r="AQ62" s="96">
        <v>8526</v>
      </c>
      <c r="AR62" s="96">
        <v>7</v>
      </c>
      <c r="AS62" s="96">
        <v>11936.4</v>
      </c>
      <c r="AT62" s="96">
        <v>5</v>
      </c>
      <c r="AU62" s="96">
        <v>8526</v>
      </c>
      <c r="AV62" s="96">
        <v>4</v>
      </c>
      <c r="AW62" s="96">
        <v>6820.8</v>
      </c>
      <c r="AX62" s="96">
        <v>4</v>
      </c>
      <c r="AY62" s="96">
        <v>6820.8</v>
      </c>
      <c r="AZ62" s="96">
        <v>6</v>
      </c>
      <c r="BA62" s="96">
        <v>10231.200000000001</v>
      </c>
      <c r="BB62" s="96">
        <v>7</v>
      </c>
      <c r="BC62" s="96">
        <v>11936.4</v>
      </c>
      <c r="BD62" s="96">
        <v>9</v>
      </c>
      <c r="BE62" s="96">
        <v>15346.800000000001</v>
      </c>
      <c r="BF62" s="96">
        <v>8</v>
      </c>
      <c r="BG62" s="96">
        <v>13641.6</v>
      </c>
      <c r="BH62" s="96">
        <v>13</v>
      </c>
      <c r="BI62" s="96">
        <v>22167.600000000002</v>
      </c>
      <c r="BJ62" s="96">
        <v>11</v>
      </c>
      <c r="BK62" s="96">
        <v>18757.2</v>
      </c>
      <c r="BL62" s="96">
        <v>7</v>
      </c>
      <c r="BM62" s="96">
        <v>11936.4</v>
      </c>
      <c r="BN62" s="96">
        <v>14</v>
      </c>
      <c r="BO62" s="96">
        <v>23872.799999999999</v>
      </c>
      <c r="BP62" s="96">
        <v>16</v>
      </c>
      <c r="BQ62" s="96">
        <v>27283.200000000001</v>
      </c>
      <c r="BR62" s="96">
        <v>15</v>
      </c>
      <c r="BS62" s="96">
        <v>25578</v>
      </c>
      <c r="BT62" s="96">
        <v>13</v>
      </c>
      <c r="BU62" s="96">
        <v>22167.600000000002</v>
      </c>
      <c r="BV62" s="96">
        <v>11</v>
      </c>
      <c r="BW62" s="96">
        <v>18757.2</v>
      </c>
      <c r="BX62" s="96">
        <v>7</v>
      </c>
      <c r="BY62" s="96">
        <v>11936.4</v>
      </c>
      <c r="BZ62" s="96">
        <v>10</v>
      </c>
      <c r="CA62" s="96">
        <v>17052</v>
      </c>
      <c r="CB62" s="96">
        <v>8</v>
      </c>
      <c r="CC62" s="96">
        <v>13641.6</v>
      </c>
      <c r="CD62" s="96">
        <v>9</v>
      </c>
      <c r="CE62" s="96">
        <v>15346.800000000001</v>
      </c>
      <c r="CF62" s="96">
        <v>9</v>
      </c>
      <c r="CG62" s="96">
        <v>15346.800000000001</v>
      </c>
      <c r="CH62" s="96">
        <v>8</v>
      </c>
      <c r="CI62" s="96">
        <v>13641.6</v>
      </c>
      <c r="CJ62" s="96">
        <v>7</v>
      </c>
      <c r="CK62" s="96">
        <v>11936.4</v>
      </c>
      <c r="CL62" s="96">
        <v>8</v>
      </c>
      <c r="CM62" s="96">
        <v>13641.6</v>
      </c>
      <c r="CN62" s="96">
        <v>6</v>
      </c>
      <c r="CO62" s="96">
        <v>10231.200000000001</v>
      </c>
      <c r="CP62" s="96">
        <v>7</v>
      </c>
      <c r="CQ62" s="96">
        <v>11936.4</v>
      </c>
      <c r="CR62" s="96">
        <v>4</v>
      </c>
      <c r="CS62" s="96">
        <v>6820.8</v>
      </c>
      <c r="CT62" s="96">
        <v>8</v>
      </c>
      <c r="CU62" s="96">
        <v>13641.6</v>
      </c>
    </row>
    <row r="63" spans="2:99">
      <c r="C63" s="95" t="s">
        <v>228</v>
      </c>
      <c r="D63" s="96">
        <v>0</v>
      </c>
      <c r="E63" s="96">
        <v>0</v>
      </c>
      <c r="F63" s="96">
        <v>0</v>
      </c>
      <c r="G63" s="96">
        <v>0</v>
      </c>
      <c r="H63" s="96">
        <v>5</v>
      </c>
      <c r="I63" s="96">
        <v>3978</v>
      </c>
      <c r="J63" s="96">
        <v>9</v>
      </c>
      <c r="K63" s="96">
        <v>7160.4000000000005</v>
      </c>
      <c r="L63" s="96">
        <v>12</v>
      </c>
      <c r="M63" s="96">
        <v>9547.2000000000007</v>
      </c>
      <c r="N63" s="96">
        <v>15</v>
      </c>
      <c r="O63" s="96">
        <v>11934</v>
      </c>
      <c r="P63" s="96">
        <v>10</v>
      </c>
      <c r="Q63" s="96">
        <v>7956</v>
      </c>
      <c r="R63" s="96">
        <v>13</v>
      </c>
      <c r="S63" s="96">
        <v>10342.800000000001</v>
      </c>
      <c r="T63" s="96">
        <v>18</v>
      </c>
      <c r="U63" s="96">
        <v>14320.800000000001</v>
      </c>
      <c r="V63" s="96">
        <v>15</v>
      </c>
      <c r="W63" s="96">
        <v>11934</v>
      </c>
      <c r="X63" s="96">
        <v>15</v>
      </c>
      <c r="Y63" s="96">
        <v>11934</v>
      </c>
      <c r="Z63" s="96">
        <v>15</v>
      </c>
      <c r="AA63" s="96">
        <v>11934</v>
      </c>
      <c r="AB63" s="96">
        <v>7</v>
      </c>
      <c r="AC63" s="96">
        <v>5569.2</v>
      </c>
      <c r="AD63" s="96">
        <v>12</v>
      </c>
      <c r="AE63" s="96">
        <v>9547.2000000000007</v>
      </c>
      <c r="AF63" s="96">
        <v>12</v>
      </c>
      <c r="AG63" s="96">
        <v>9547.2000000000007</v>
      </c>
      <c r="AH63" s="96">
        <v>11</v>
      </c>
      <c r="AI63" s="96">
        <v>8751.6</v>
      </c>
      <c r="AJ63" s="96">
        <v>10</v>
      </c>
      <c r="AK63" s="96">
        <v>7956</v>
      </c>
      <c r="AL63" s="96">
        <v>11</v>
      </c>
      <c r="AM63" s="96">
        <v>8751.6</v>
      </c>
      <c r="AN63" s="96">
        <v>7</v>
      </c>
      <c r="AO63" s="96">
        <v>5569.2</v>
      </c>
      <c r="AP63" s="96">
        <v>6</v>
      </c>
      <c r="AQ63" s="96">
        <v>4773.6000000000004</v>
      </c>
      <c r="AR63" s="96">
        <v>6</v>
      </c>
      <c r="AS63" s="96">
        <v>4773.6000000000004</v>
      </c>
      <c r="AT63" s="96">
        <v>5</v>
      </c>
      <c r="AU63" s="96">
        <v>3978</v>
      </c>
      <c r="AV63" s="96">
        <v>5</v>
      </c>
      <c r="AW63" s="96">
        <v>3978</v>
      </c>
      <c r="AX63" s="96">
        <v>4</v>
      </c>
      <c r="AY63" s="96">
        <v>3182.4</v>
      </c>
      <c r="AZ63" s="96">
        <v>7</v>
      </c>
      <c r="BA63" s="96">
        <v>5569.2</v>
      </c>
      <c r="BB63" s="96">
        <v>6</v>
      </c>
      <c r="BC63" s="96">
        <v>4773.6000000000004</v>
      </c>
      <c r="BD63" s="96">
        <v>10</v>
      </c>
      <c r="BE63" s="96">
        <v>7956</v>
      </c>
      <c r="BF63" s="96">
        <v>9</v>
      </c>
      <c r="BG63" s="96">
        <v>7160.4000000000005</v>
      </c>
      <c r="BH63" s="96">
        <v>15</v>
      </c>
      <c r="BI63" s="96">
        <v>11934</v>
      </c>
      <c r="BJ63" s="96">
        <v>13</v>
      </c>
      <c r="BK63" s="96">
        <v>10342.800000000001</v>
      </c>
      <c r="BL63" s="96">
        <v>8</v>
      </c>
      <c r="BM63" s="96">
        <v>6364.8</v>
      </c>
      <c r="BN63" s="96">
        <v>15</v>
      </c>
      <c r="BO63" s="96">
        <v>11934</v>
      </c>
      <c r="BP63" s="96">
        <v>21</v>
      </c>
      <c r="BQ63" s="96">
        <v>16707.600000000002</v>
      </c>
      <c r="BR63" s="96">
        <v>17</v>
      </c>
      <c r="BS63" s="96">
        <v>13525.2</v>
      </c>
      <c r="BT63" s="96">
        <v>15</v>
      </c>
      <c r="BU63" s="96">
        <v>11934</v>
      </c>
      <c r="BV63" s="96">
        <v>12</v>
      </c>
      <c r="BW63" s="96">
        <v>9547.2000000000007</v>
      </c>
      <c r="BX63" s="96">
        <v>8</v>
      </c>
      <c r="BY63" s="96">
        <v>6364.8</v>
      </c>
      <c r="BZ63" s="96">
        <v>11</v>
      </c>
      <c r="CA63" s="96">
        <v>8751.6</v>
      </c>
      <c r="CB63" s="96">
        <v>9</v>
      </c>
      <c r="CC63" s="96">
        <v>7160.4000000000005</v>
      </c>
      <c r="CD63" s="96">
        <v>10</v>
      </c>
      <c r="CE63" s="96">
        <v>7956</v>
      </c>
      <c r="CF63" s="96">
        <v>9</v>
      </c>
      <c r="CG63" s="96">
        <v>7160.4000000000005</v>
      </c>
      <c r="CH63" s="96">
        <v>8</v>
      </c>
      <c r="CI63" s="96">
        <v>6364.8</v>
      </c>
      <c r="CJ63" s="96">
        <v>6</v>
      </c>
      <c r="CK63" s="96">
        <v>4773.6000000000004</v>
      </c>
      <c r="CL63" s="96">
        <v>9</v>
      </c>
      <c r="CM63" s="96">
        <v>7160.4000000000005</v>
      </c>
      <c r="CN63" s="96">
        <v>7</v>
      </c>
      <c r="CO63" s="96">
        <v>5569.2</v>
      </c>
      <c r="CP63" s="96">
        <v>7</v>
      </c>
      <c r="CQ63" s="96">
        <v>5569.2</v>
      </c>
      <c r="CR63" s="96">
        <v>5</v>
      </c>
      <c r="CS63" s="96">
        <v>3978</v>
      </c>
      <c r="CT63" s="96">
        <v>8</v>
      </c>
      <c r="CU63" s="96">
        <v>6364.8</v>
      </c>
    </row>
    <row r="64" spans="2:99">
      <c r="C64" s="95" t="s">
        <v>229</v>
      </c>
      <c r="D64" s="96">
        <v>0</v>
      </c>
      <c r="E64" s="96">
        <v>0</v>
      </c>
      <c r="F64" s="96">
        <v>0</v>
      </c>
      <c r="G64" s="96">
        <v>0</v>
      </c>
      <c r="H64" s="96">
        <v>5</v>
      </c>
      <c r="I64" s="96">
        <v>5045.9999999999991</v>
      </c>
      <c r="J64" s="96">
        <v>8</v>
      </c>
      <c r="K64" s="96">
        <v>8073.5999999999985</v>
      </c>
      <c r="L64" s="96">
        <v>12</v>
      </c>
      <c r="M64" s="96">
        <v>12110.399999999998</v>
      </c>
      <c r="N64" s="96">
        <v>14</v>
      </c>
      <c r="O64" s="96">
        <v>14128.799999999997</v>
      </c>
      <c r="P64" s="96">
        <v>11</v>
      </c>
      <c r="Q64" s="96">
        <v>11101.199999999997</v>
      </c>
      <c r="R64" s="96">
        <v>13</v>
      </c>
      <c r="S64" s="96">
        <v>13119.599999999999</v>
      </c>
      <c r="T64" s="96">
        <v>18</v>
      </c>
      <c r="U64" s="96">
        <v>18165.599999999999</v>
      </c>
      <c r="V64" s="96">
        <v>14</v>
      </c>
      <c r="W64" s="96">
        <v>14128.799999999997</v>
      </c>
      <c r="X64" s="96">
        <v>14</v>
      </c>
      <c r="Y64" s="96">
        <v>14128.799999999997</v>
      </c>
      <c r="Z64" s="96">
        <v>14</v>
      </c>
      <c r="AA64" s="96">
        <v>14128.799999999997</v>
      </c>
      <c r="AB64" s="96">
        <v>7</v>
      </c>
      <c r="AC64" s="96">
        <v>7064.3999999999987</v>
      </c>
      <c r="AD64" s="96">
        <v>11</v>
      </c>
      <c r="AE64" s="96">
        <v>11101.199999999997</v>
      </c>
      <c r="AF64" s="96">
        <v>12</v>
      </c>
      <c r="AG64" s="96">
        <v>12110.399999999998</v>
      </c>
      <c r="AH64" s="96">
        <v>12</v>
      </c>
      <c r="AI64" s="96">
        <v>12110.399999999998</v>
      </c>
      <c r="AJ64" s="96">
        <v>10</v>
      </c>
      <c r="AK64" s="96">
        <v>10091.999999999998</v>
      </c>
      <c r="AL64" s="96">
        <v>10</v>
      </c>
      <c r="AM64" s="96">
        <v>10091.999999999998</v>
      </c>
      <c r="AN64" s="96">
        <v>8</v>
      </c>
      <c r="AO64" s="96">
        <v>8073.5999999999985</v>
      </c>
      <c r="AP64" s="96">
        <v>5</v>
      </c>
      <c r="AQ64" s="96">
        <v>5045.9999999999991</v>
      </c>
      <c r="AR64" s="96">
        <v>7</v>
      </c>
      <c r="AS64" s="96">
        <v>7064.3999999999987</v>
      </c>
      <c r="AT64" s="96">
        <v>5</v>
      </c>
      <c r="AU64" s="96">
        <v>5045.9999999999991</v>
      </c>
      <c r="AV64" s="96">
        <v>5</v>
      </c>
      <c r="AW64" s="96">
        <v>5045.9999999999991</v>
      </c>
      <c r="AX64" s="96">
        <v>4</v>
      </c>
      <c r="AY64" s="96">
        <v>4036.7999999999993</v>
      </c>
      <c r="AZ64" s="96">
        <v>6</v>
      </c>
      <c r="BA64" s="96">
        <v>6055.1999999999989</v>
      </c>
      <c r="BB64" s="96">
        <v>7</v>
      </c>
      <c r="BC64" s="96">
        <v>7064.3999999999987</v>
      </c>
      <c r="BD64" s="96">
        <v>10</v>
      </c>
      <c r="BE64" s="96">
        <v>10091.999999999998</v>
      </c>
      <c r="BF64" s="96">
        <v>9</v>
      </c>
      <c r="BG64" s="96">
        <v>9082.7999999999993</v>
      </c>
      <c r="BH64" s="96">
        <v>14</v>
      </c>
      <c r="BI64" s="96">
        <v>14128.799999999997</v>
      </c>
      <c r="BJ64" s="96">
        <v>12</v>
      </c>
      <c r="BK64" s="96">
        <v>12110.399999999998</v>
      </c>
      <c r="BL64" s="96">
        <v>8</v>
      </c>
      <c r="BM64" s="96">
        <v>8073.5999999999985</v>
      </c>
      <c r="BN64" s="96">
        <v>13</v>
      </c>
      <c r="BO64" s="96">
        <v>13119.599999999999</v>
      </c>
      <c r="BP64" s="96">
        <v>18</v>
      </c>
      <c r="BQ64" s="96">
        <v>18165.599999999999</v>
      </c>
      <c r="BR64" s="96">
        <v>15</v>
      </c>
      <c r="BS64" s="96">
        <v>15137.999999999996</v>
      </c>
      <c r="BT64" s="96">
        <v>16</v>
      </c>
      <c r="BU64" s="96">
        <v>16147.199999999997</v>
      </c>
      <c r="BV64" s="96">
        <v>12</v>
      </c>
      <c r="BW64" s="96">
        <v>12110.399999999998</v>
      </c>
      <c r="BX64" s="96">
        <v>8</v>
      </c>
      <c r="BY64" s="96">
        <v>8073.5999999999985</v>
      </c>
      <c r="BZ64" s="96">
        <v>10</v>
      </c>
      <c r="CA64" s="96">
        <v>10091.999999999998</v>
      </c>
      <c r="CB64" s="96">
        <v>7</v>
      </c>
      <c r="CC64" s="96">
        <v>7064.3999999999987</v>
      </c>
      <c r="CD64" s="96">
        <v>9</v>
      </c>
      <c r="CE64" s="96">
        <v>9082.7999999999993</v>
      </c>
      <c r="CF64" s="96">
        <v>9</v>
      </c>
      <c r="CG64" s="96">
        <v>9082.7999999999993</v>
      </c>
      <c r="CH64" s="96">
        <v>8</v>
      </c>
      <c r="CI64" s="96">
        <v>8073.5999999999985</v>
      </c>
      <c r="CJ64" s="96">
        <v>6</v>
      </c>
      <c r="CK64" s="96">
        <v>6055.1999999999989</v>
      </c>
      <c r="CL64" s="96">
        <v>9</v>
      </c>
      <c r="CM64" s="96">
        <v>9082.7999999999993</v>
      </c>
      <c r="CN64" s="96">
        <v>7</v>
      </c>
      <c r="CO64" s="96">
        <v>7064.3999999999987</v>
      </c>
      <c r="CP64" s="96">
        <v>7</v>
      </c>
      <c r="CQ64" s="96">
        <v>7064.3999999999987</v>
      </c>
      <c r="CR64" s="96">
        <v>4</v>
      </c>
      <c r="CS64" s="96">
        <v>4036.7999999999993</v>
      </c>
      <c r="CT64" s="96">
        <v>7</v>
      </c>
      <c r="CU64" s="96">
        <v>7064.3999999999987</v>
      </c>
    </row>
    <row r="65" spans="2:99">
      <c r="C65" s="95" t="s">
        <v>230</v>
      </c>
      <c r="D65" s="96">
        <v>0</v>
      </c>
      <c r="E65" s="96">
        <v>0</v>
      </c>
      <c r="F65" s="96">
        <v>0</v>
      </c>
      <c r="G65" s="96">
        <v>0</v>
      </c>
      <c r="H65" s="96">
        <v>4</v>
      </c>
      <c r="I65" s="96">
        <v>4104</v>
      </c>
      <c r="J65" s="96">
        <v>8</v>
      </c>
      <c r="K65" s="96">
        <v>8208</v>
      </c>
      <c r="L65" s="96">
        <v>12</v>
      </c>
      <c r="M65" s="96">
        <v>12312</v>
      </c>
      <c r="N65" s="96">
        <v>13</v>
      </c>
      <c r="O65" s="96">
        <v>13338</v>
      </c>
      <c r="P65" s="96">
        <v>11</v>
      </c>
      <c r="Q65" s="96">
        <v>11286</v>
      </c>
      <c r="R65" s="96">
        <v>13</v>
      </c>
      <c r="S65" s="96">
        <v>13338</v>
      </c>
      <c r="T65" s="96">
        <v>16</v>
      </c>
      <c r="U65" s="96">
        <v>16416</v>
      </c>
      <c r="V65" s="96">
        <v>13</v>
      </c>
      <c r="W65" s="96">
        <v>13338</v>
      </c>
      <c r="X65" s="96">
        <v>13</v>
      </c>
      <c r="Y65" s="96">
        <v>13338</v>
      </c>
      <c r="Z65" s="96">
        <v>13</v>
      </c>
      <c r="AA65" s="96">
        <v>13338</v>
      </c>
      <c r="AB65" s="96">
        <v>8</v>
      </c>
      <c r="AC65" s="96">
        <v>8208</v>
      </c>
      <c r="AD65" s="96">
        <v>12</v>
      </c>
      <c r="AE65" s="96">
        <v>12312</v>
      </c>
      <c r="AF65" s="96">
        <v>13</v>
      </c>
      <c r="AG65" s="96">
        <v>13338</v>
      </c>
      <c r="AH65" s="96">
        <v>13</v>
      </c>
      <c r="AI65" s="96">
        <v>13338</v>
      </c>
      <c r="AJ65" s="96">
        <v>10</v>
      </c>
      <c r="AK65" s="96">
        <v>10260</v>
      </c>
      <c r="AL65" s="96">
        <v>11</v>
      </c>
      <c r="AM65" s="96">
        <v>11286</v>
      </c>
      <c r="AN65" s="96">
        <v>7</v>
      </c>
      <c r="AO65" s="96">
        <v>7182</v>
      </c>
      <c r="AP65" s="96">
        <v>6</v>
      </c>
      <c r="AQ65" s="96">
        <v>6156</v>
      </c>
      <c r="AR65" s="96">
        <v>7</v>
      </c>
      <c r="AS65" s="96">
        <v>7182</v>
      </c>
      <c r="AT65" s="96">
        <v>5</v>
      </c>
      <c r="AU65" s="96">
        <v>5130</v>
      </c>
      <c r="AV65" s="96">
        <v>5</v>
      </c>
      <c r="AW65" s="96">
        <v>5130</v>
      </c>
      <c r="AX65" s="96">
        <v>5</v>
      </c>
      <c r="AY65" s="96">
        <v>5130</v>
      </c>
      <c r="AZ65" s="96">
        <v>6</v>
      </c>
      <c r="BA65" s="96">
        <v>6156</v>
      </c>
      <c r="BB65" s="96">
        <v>7</v>
      </c>
      <c r="BC65" s="96">
        <v>7182</v>
      </c>
      <c r="BD65" s="96">
        <v>8</v>
      </c>
      <c r="BE65" s="96">
        <v>8208</v>
      </c>
      <c r="BF65" s="96">
        <v>9</v>
      </c>
      <c r="BG65" s="96">
        <v>9234</v>
      </c>
      <c r="BH65" s="96">
        <v>13</v>
      </c>
      <c r="BI65" s="96">
        <v>13338</v>
      </c>
      <c r="BJ65" s="96">
        <v>11</v>
      </c>
      <c r="BK65" s="96">
        <v>11286</v>
      </c>
      <c r="BL65" s="96">
        <v>8</v>
      </c>
      <c r="BM65" s="96">
        <v>8208</v>
      </c>
      <c r="BN65" s="96">
        <v>12</v>
      </c>
      <c r="BO65" s="96">
        <v>12312</v>
      </c>
      <c r="BP65" s="96">
        <v>17</v>
      </c>
      <c r="BQ65" s="96">
        <v>17442</v>
      </c>
      <c r="BR65" s="96">
        <v>18</v>
      </c>
      <c r="BS65" s="96">
        <v>18468</v>
      </c>
      <c r="BT65" s="96">
        <v>15</v>
      </c>
      <c r="BU65" s="96">
        <v>15390</v>
      </c>
      <c r="BV65" s="96">
        <v>13</v>
      </c>
      <c r="BW65" s="96">
        <v>13338</v>
      </c>
      <c r="BX65" s="96">
        <v>8</v>
      </c>
      <c r="BY65" s="96">
        <v>8208</v>
      </c>
      <c r="BZ65" s="96">
        <v>11</v>
      </c>
      <c r="CA65" s="96">
        <v>11286</v>
      </c>
      <c r="CB65" s="96">
        <v>8</v>
      </c>
      <c r="CC65" s="96">
        <v>8208</v>
      </c>
      <c r="CD65" s="96">
        <v>10</v>
      </c>
      <c r="CE65" s="96">
        <v>10260</v>
      </c>
      <c r="CF65" s="96">
        <v>9</v>
      </c>
      <c r="CG65" s="96">
        <v>9234</v>
      </c>
      <c r="CH65" s="96">
        <v>8</v>
      </c>
      <c r="CI65" s="96">
        <v>8208</v>
      </c>
      <c r="CJ65" s="96">
        <v>6</v>
      </c>
      <c r="CK65" s="96">
        <v>6156</v>
      </c>
      <c r="CL65" s="96">
        <v>9</v>
      </c>
      <c r="CM65" s="96">
        <v>9234</v>
      </c>
      <c r="CN65" s="96">
        <v>7</v>
      </c>
      <c r="CO65" s="96">
        <v>7182</v>
      </c>
      <c r="CP65" s="96">
        <v>7</v>
      </c>
      <c r="CQ65" s="96">
        <v>7182</v>
      </c>
      <c r="CR65" s="96">
        <v>4</v>
      </c>
      <c r="CS65" s="96">
        <v>4104</v>
      </c>
      <c r="CT65" s="96">
        <v>7</v>
      </c>
      <c r="CU65" s="96">
        <v>7182</v>
      </c>
    </row>
    <row r="66" spans="2:99">
      <c r="C66" s="95" t="s">
        <v>231</v>
      </c>
      <c r="D66" s="96">
        <v>0</v>
      </c>
      <c r="E66" s="96">
        <v>0</v>
      </c>
      <c r="F66" s="96">
        <v>0</v>
      </c>
      <c r="G66" s="96">
        <v>0</v>
      </c>
      <c r="H66" s="96">
        <v>4</v>
      </c>
      <c r="I66" s="96">
        <v>4761.5999999999995</v>
      </c>
      <c r="J66" s="96">
        <v>8</v>
      </c>
      <c r="K66" s="96">
        <v>9523.1999999999989</v>
      </c>
      <c r="L66" s="96">
        <v>12</v>
      </c>
      <c r="M66" s="96">
        <v>14284.8</v>
      </c>
      <c r="N66" s="96">
        <v>13</v>
      </c>
      <c r="O66" s="96">
        <v>15475.199999999999</v>
      </c>
      <c r="P66" s="96">
        <v>10</v>
      </c>
      <c r="Q66" s="96">
        <v>11903.999999999998</v>
      </c>
      <c r="R66" s="96">
        <v>13</v>
      </c>
      <c r="S66" s="96">
        <v>15475.199999999999</v>
      </c>
      <c r="T66" s="96">
        <v>18</v>
      </c>
      <c r="U66" s="96">
        <v>21427.199999999997</v>
      </c>
      <c r="V66" s="96">
        <v>15</v>
      </c>
      <c r="W66" s="96">
        <v>17855.999999999996</v>
      </c>
      <c r="X66" s="96">
        <v>14</v>
      </c>
      <c r="Y66" s="96">
        <v>16665.599999999999</v>
      </c>
      <c r="Z66" s="96">
        <v>15</v>
      </c>
      <c r="AA66" s="96">
        <v>17855.999999999996</v>
      </c>
      <c r="AB66" s="96">
        <v>7</v>
      </c>
      <c r="AC66" s="96">
        <v>8332.7999999999993</v>
      </c>
      <c r="AD66" s="96">
        <v>11</v>
      </c>
      <c r="AE66" s="96">
        <v>13094.399999999998</v>
      </c>
      <c r="AF66" s="96">
        <v>11</v>
      </c>
      <c r="AG66" s="96">
        <v>13094.399999999998</v>
      </c>
      <c r="AH66" s="96">
        <v>12</v>
      </c>
      <c r="AI66" s="96">
        <v>14284.8</v>
      </c>
      <c r="AJ66" s="96">
        <v>11</v>
      </c>
      <c r="AK66" s="96">
        <v>13094.399999999998</v>
      </c>
      <c r="AL66" s="96">
        <v>10</v>
      </c>
      <c r="AM66" s="96">
        <v>11903.999999999998</v>
      </c>
      <c r="AN66" s="96">
        <v>7</v>
      </c>
      <c r="AO66" s="96">
        <v>8332.7999999999993</v>
      </c>
      <c r="AP66" s="96">
        <v>6</v>
      </c>
      <c r="AQ66" s="96">
        <v>7142.4</v>
      </c>
      <c r="AR66" s="96">
        <v>7</v>
      </c>
      <c r="AS66" s="96">
        <v>8332.7999999999993</v>
      </c>
      <c r="AT66" s="96">
        <v>5</v>
      </c>
      <c r="AU66" s="96">
        <v>5951.9999999999991</v>
      </c>
      <c r="AV66" s="96">
        <v>5</v>
      </c>
      <c r="AW66" s="96">
        <v>5951.9999999999991</v>
      </c>
      <c r="AX66" s="96">
        <v>5</v>
      </c>
      <c r="AY66" s="96">
        <v>5951.9999999999991</v>
      </c>
      <c r="AZ66" s="96">
        <v>6</v>
      </c>
      <c r="BA66" s="96">
        <v>7142.4</v>
      </c>
      <c r="BB66" s="96">
        <v>7</v>
      </c>
      <c r="BC66" s="96">
        <v>8332.7999999999993</v>
      </c>
      <c r="BD66" s="96">
        <v>10</v>
      </c>
      <c r="BE66" s="96">
        <v>11903.999999999998</v>
      </c>
      <c r="BF66" s="96">
        <v>9</v>
      </c>
      <c r="BG66" s="96">
        <v>10713.599999999999</v>
      </c>
      <c r="BH66" s="96">
        <v>14</v>
      </c>
      <c r="BI66" s="96">
        <v>16665.599999999999</v>
      </c>
      <c r="BJ66" s="96">
        <v>12</v>
      </c>
      <c r="BK66" s="96">
        <v>14284.8</v>
      </c>
      <c r="BL66" s="96">
        <v>9</v>
      </c>
      <c r="BM66" s="96">
        <v>10713.599999999999</v>
      </c>
      <c r="BN66" s="96">
        <v>14</v>
      </c>
      <c r="BO66" s="96">
        <v>16665.599999999999</v>
      </c>
      <c r="BP66" s="96">
        <v>17</v>
      </c>
      <c r="BQ66" s="96">
        <v>20236.8</v>
      </c>
      <c r="BR66" s="96">
        <v>18</v>
      </c>
      <c r="BS66" s="96">
        <v>21427.199999999997</v>
      </c>
      <c r="BT66" s="96">
        <v>15</v>
      </c>
      <c r="BU66" s="96">
        <v>17855.999999999996</v>
      </c>
      <c r="BV66" s="96">
        <v>12</v>
      </c>
      <c r="BW66" s="96">
        <v>14284.8</v>
      </c>
      <c r="BX66" s="96">
        <v>7</v>
      </c>
      <c r="BY66" s="96">
        <v>8332.7999999999993</v>
      </c>
      <c r="BZ66" s="96">
        <v>11</v>
      </c>
      <c r="CA66" s="96">
        <v>13094.399999999998</v>
      </c>
      <c r="CB66" s="96">
        <v>8</v>
      </c>
      <c r="CC66" s="96">
        <v>9523.1999999999989</v>
      </c>
      <c r="CD66" s="96">
        <v>9</v>
      </c>
      <c r="CE66" s="96">
        <v>10713.599999999999</v>
      </c>
      <c r="CF66" s="96">
        <v>10</v>
      </c>
      <c r="CG66" s="96">
        <v>11903.999999999998</v>
      </c>
      <c r="CH66" s="96">
        <v>8</v>
      </c>
      <c r="CI66" s="96">
        <v>9523.1999999999989</v>
      </c>
      <c r="CJ66" s="96">
        <v>6</v>
      </c>
      <c r="CK66" s="96">
        <v>7142.4</v>
      </c>
      <c r="CL66" s="96">
        <v>10</v>
      </c>
      <c r="CM66" s="96">
        <v>11903.999999999998</v>
      </c>
      <c r="CN66" s="96">
        <v>7</v>
      </c>
      <c r="CO66" s="96">
        <v>8332.7999999999993</v>
      </c>
      <c r="CP66" s="96">
        <v>7</v>
      </c>
      <c r="CQ66" s="96">
        <v>8332.7999999999993</v>
      </c>
      <c r="CR66" s="96">
        <v>4</v>
      </c>
      <c r="CS66" s="96">
        <v>4761.5999999999995</v>
      </c>
      <c r="CT66" s="96">
        <v>7</v>
      </c>
      <c r="CU66" s="96">
        <v>8332.7999999999993</v>
      </c>
    </row>
    <row r="67" spans="2:99">
      <c r="C67" s="95" t="s">
        <v>232</v>
      </c>
      <c r="D67" s="96">
        <v>0</v>
      </c>
      <c r="E67" s="96">
        <v>0</v>
      </c>
      <c r="F67" s="96">
        <v>0</v>
      </c>
      <c r="G67" s="96">
        <v>0</v>
      </c>
      <c r="H67" s="96">
        <v>4</v>
      </c>
      <c r="I67" s="96">
        <v>4492.8</v>
      </c>
      <c r="J67" s="96">
        <v>7</v>
      </c>
      <c r="K67" s="96">
        <v>7862.4000000000005</v>
      </c>
      <c r="L67" s="96">
        <v>11</v>
      </c>
      <c r="M67" s="96">
        <v>12355.2</v>
      </c>
      <c r="N67" s="96">
        <v>14</v>
      </c>
      <c r="O67" s="96">
        <v>15724.800000000001</v>
      </c>
      <c r="P67" s="96">
        <v>10</v>
      </c>
      <c r="Q67" s="96">
        <v>11232</v>
      </c>
      <c r="R67" s="96">
        <v>13</v>
      </c>
      <c r="S67" s="96">
        <v>14601.6</v>
      </c>
      <c r="T67" s="96">
        <v>19</v>
      </c>
      <c r="U67" s="96">
        <v>21340.799999999999</v>
      </c>
      <c r="V67" s="96">
        <v>14</v>
      </c>
      <c r="W67" s="96">
        <v>15724.800000000001</v>
      </c>
      <c r="X67" s="96">
        <v>15</v>
      </c>
      <c r="Y67" s="96">
        <v>16848</v>
      </c>
      <c r="Z67" s="96">
        <v>14</v>
      </c>
      <c r="AA67" s="96">
        <v>15724.800000000001</v>
      </c>
      <c r="AB67" s="96">
        <v>7</v>
      </c>
      <c r="AC67" s="96">
        <v>7862.4000000000005</v>
      </c>
      <c r="AD67" s="96">
        <v>13</v>
      </c>
      <c r="AE67" s="96">
        <v>14601.6</v>
      </c>
      <c r="AF67" s="96">
        <v>12</v>
      </c>
      <c r="AG67" s="96">
        <v>13478.400000000001</v>
      </c>
      <c r="AH67" s="96">
        <v>12</v>
      </c>
      <c r="AI67" s="96">
        <v>13478.400000000001</v>
      </c>
      <c r="AJ67" s="96">
        <v>11</v>
      </c>
      <c r="AK67" s="96">
        <v>12355.2</v>
      </c>
      <c r="AL67" s="96">
        <v>10</v>
      </c>
      <c r="AM67" s="96">
        <v>11232</v>
      </c>
      <c r="AN67" s="96">
        <v>8</v>
      </c>
      <c r="AO67" s="96">
        <v>8985.6</v>
      </c>
      <c r="AP67" s="96">
        <v>5</v>
      </c>
      <c r="AQ67" s="96">
        <v>5616</v>
      </c>
      <c r="AR67" s="96">
        <v>6</v>
      </c>
      <c r="AS67" s="96">
        <v>6739.2000000000007</v>
      </c>
      <c r="AT67" s="96">
        <v>5</v>
      </c>
      <c r="AU67" s="96">
        <v>5616</v>
      </c>
      <c r="AV67" s="96">
        <v>5</v>
      </c>
      <c r="AW67" s="96">
        <v>5616</v>
      </c>
      <c r="AX67" s="96">
        <v>4</v>
      </c>
      <c r="AY67" s="96">
        <v>4492.8</v>
      </c>
      <c r="AZ67" s="96">
        <v>6</v>
      </c>
      <c r="BA67" s="96">
        <v>6739.2000000000007</v>
      </c>
      <c r="BB67" s="96">
        <v>7</v>
      </c>
      <c r="BC67" s="96">
        <v>7862.4000000000005</v>
      </c>
      <c r="BD67" s="96">
        <v>10</v>
      </c>
      <c r="BE67" s="96">
        <v>11232</v>
      </c>
      <c r="BF67" s="96">
        <v>9</v>
      </c>
      <c r="BG67" s="96">
        <v>10108.800000000001</v>
      </c>
      <c r="BH67" s="96">
        <v>14</v>
      </c>
      <c r="BI67" s="96">
        <v>15724.800000000001</v>
      </c>
      <c r="BJ67" s="96">
        <v>12</v>
      </c>
      <c r="BK67" s="96">
        <v>13478.400000000001</v>
      </c>
      <c r="BL67" s="96">
        <v>8</v>
      </c>
      <c r="BM67" s="96">
        <v>8985.6</v>
      </c>
      <c r="BN67" s="96">
        <v>14</v>
      </c>
      <c r="BO67" s="96">
        <v>15724.800000000001</v>
      </c>
      <c r="BP67" s="96">
        <v>17</v>
      </c>
      <c r="BQ67" s="96">
        <v>19094.400000000001</v>
      </c>
      <c r="BR67" s="96">
        <v>16</v>
      </c>
      <c r="BS67" s="96">
        <v>17971.2</v>
      </c>
      <c r="BT67" s="96">
        <v>14</v>
      </c>
      <c r="BU67" s="96">
        <v>15724.800000000001</v>
      </c>
      <c r="BV67" s="96">
        <v>12</v>
      </c>
      <c r="BW67" s="96">
        <v>13478.400000000001</v>
      </c>
      <c r="BX67" s="96">
        <v>8</v>
      </c>
      <c r="BY67" s="96">
        <v>8985.6</v>
      </c>
      <c r="BZ67" s="96">
        <v>10</v>
      </c>
      <c r="CA67" s="96">
        <v>11232</v>
      </c>
      <c r="CB67" s="96">
        <v>9</v>
      </c>
      <c r="CC67" s="96">
        <v>10108.800000000001</v>
      </c>
      <c r="CD67" s="96">
        <v>9</v>
      </c>
      <c r="CE67" s="96">
        <v>10108.800000000001</v>
      </c>
      <c r="CF67" s="96">
        <v>10</v>
      </c>
      <c r="CG67" s="96">
        <v>11232</v>
      </c>
      <c r="CH67" s="96">
        <v>8</v>
      </c>
      <c r="CI67" s="96">
        <v>8985.6</v>
      </c>
      <c r="CJ67" s="96">
        <v>7</v>
      </c>
      <c r="CK67" s="96">
        <v>7862.4000000000005</v>
      </c>
      <c r="CL67" s="96">
        <v>9</v>
      </c>
      <c r="CM67" s="96">
        <v>10108.800000000001</v>
      </c>
      <c r="CN67" s="96">
        <v>7</v>
      </c>
      <c r="CO67" s="96">
        <v>7862.4000000000005</v>
      </c>
      <c r="CP67" s="96">
        <v>7</v>
      </c>
      <c r="CQ67" s="96">
        <v>7862.4000000000005</v>
      </c>
      <c r="CR67" s="96">
        <v>4</v>
      </c>
      <c r="CS67" s="96">
        <v>4492.8</v>
      </c>
      <c r="CT67" s="96">
        <v>9</v>
      </c>
      <c r="CU67" s="96">
        <v>10108.800000000001</v>
      </c>
    </row>
    <row r="68" spans="2:99">
      <c r="C68" s="95" t="s">
        <v>233</v>
      </c>
      <c r="D68" s="96">
        <v>0</v>
      </c>
      <c r="E68" s="96">
        <v>0</v>
      </c>
      <c r="F68" s="96">
        <v>0</v>
      </c>
      <c r="G68" s="96">
        <v>0</v>
      </c>
      <c r="H68" s="96">
        <v>5</v>
      </c>
      <c r="I68" s="96">
        <v>5166</v>
      </c>
      <c r="J68" s="96">
        <v>8</v>
      </c>
      <c r="K68" s="96">
        <v>8265.6</v>
      </c>
      <c r="L68" s="96">
        <v>13</v>
      </c>
      <c r="M68" s="96">
        <v>13431.6</v>
      </c>
      <c r="N68" s="96">
        <v>14</v>
      </c>
      <c r="O68" s="96">
        <v>14464.800000000001</v>
      </c>
      <c r="P68" s="96">
        <v>11</v>
      </c>
      <c r="Q68" s="96">
        <v>11365.2</v>
      </c>
      <c r="R68" s="96">
        <v>12</v>
      </c>
      <c r="S68" s="96">
        <v>12398.400000000001</v>
      </c>
      <c r="T68" s="96">
        <v>19</v>
      </c>
      <c r="U68" s="96">
        <v>19630.8</v>
      </c>
      <c r="V68" s="96">
        <v>14</v>
      </c>
      <c r="W68" s="96">
        <v>14464.800000000001</v>
      </c>
      <c r="X68" s="96">
        <v>15</v>
      </c>
      <c r="Y68" s="96">
        <v>15498</v>
      </c>
      <c r="Z68" s="96">
        <v>16</v>
      </c>
      <c r="AA68" s="96">
        <v>16531.2</v>
      </c>
      <c r="AB68" s="96">
        <v>7</v>
      </c>
      <c r="AC68" s="96">
        <v>7232.4000000000005</v>
      </c>
      <c r="AD68" s="96">
        <v>12</v>
      </c>
      <c r="AE68" s="96">
        <v>12398.400000000001</v>
      </c>
      <c r="AF68" s="96">
        <v>11</v>
      </c>
      <c r="AG68" s="96">
        <v>11365.2</v>
      </c>
      <c r="AH68" s="96">
        <v>12</v>
      </c>
      <c r="AI68" s="96">
        <v>12398.400000000001</v>
      </c>
      <c r="AJ68" s="96">
        <v>10</v>
      </c>
      <c r="AK68" s="96">
        <v>10332</v>
      </c>
      <c r="AL68" s="96">
        <v>10</v>
      </c>
      <c r="AM68" s="96">
        <v>10332</v>
      </c>
      <c r="AN68" s="96">
        <v>7</v>
      </c>
      <c r="AO68" s="96">
        <v>7232.4000000000005</v>
      </c>
      <c r="AP68" s="96">
        <v>6</v>
      </c>
      <c r="AQ68" s="96">
        <v>6199.2000000000007</v>
      </c>
      <c r="AR68" s="96">
        <v>7</v>
      </c>
      <c r="AS68" s="96">
        <v>7232.4000000000005</v>
      </c>
      <c r="AT68" s="96">
        <v>6</v>
      </c>
      <c r="AU68" s="96">
        <v>6199.2000000000007</v>
      </c>
      <c r="AV68" s="96">
        <v>4</v>
      </c>
      <c r="AW68" s="96">
        <v>4132.8</v>
      </c>
      <c r="AX68" s="96">
        <v>4</v>
      </c>
      <c r="AY68" s="96">
        <v>4132.8</v>
      </c>
      <c r="AZ68" s="96">
        <v>6</v>
      </c>
      <c r="BA68" s="96">
        <v>6199.2000000000007</v>
      </c>
      <c r="BB68" s="96">
        <v>6</v>
      </c>
      <c r="BC68" s="96">
        <v>6199.2000000000007</v>
      </c>
      <c r="BD68" s="96">
        <v>9</v>
      </c>
      <c r="BE68" s="96">
        <v>9298.8000000000011</v>
      </c>
      <c r="BF68" s="96">
        <v>8</v>
      </c>
      <c r="BG68" s="96">
        <v>8265.6</v>
      </c>
      <c r="BH68" s="96">
        <v>13</v>
      </c>
      <c r="BI68" s="96">
        <v>13431.6</v>
      </c>
      <c r="BJ68" s="96">
        <v>12</v>
      </c>
      <c r="BK68" s="96">
        <v>12398.400000000001</v>
      </c>
      <c r="BL68" s="96">
        <v>8</v>
      </c>
      <c r="BM68" s="96">
        <v>8265.6</v>
      </c>
      <c r="BN68" s="96">
        <v>13</v>
      </c>
      <c r="BO68" s="96">
        <v>13431.6</v>
      </c>
      <c r="BP68" s="96">
        <v>19</v>
      </c>
      <c r="BQ68" s="96">
        <v>19630.8</v>
      </c>
      <c r="BR68" s="96">
        <v>18</v>
      </c>
      <c r="BS68" s="96">
        <v>18597.600000000002</v>
      </c>
      <c r="BT68" s="96">
        <v>15</v>
      </c>
      <c r="BU68" s="96">
        <v>15498</v>
      </c>
      <c r="BV68" s="96">
        <v>11</v>
      </c>
      <c r="BW68" s="96">
        <v>11365.2</v>
      </c>
      <c r="BX68" s="96">
        <v>9</v>
      </c>
      <c r="BY68" s="96">
        <v>9298.8000000000011</v>
      </c>
      <c r="BZ68" s="96">
        <v>10</v>
      </c>
      <c r="CA68" s="96">
        <v>10332</v>
      </c>
      <c r="CB68" s="96">
        <v>7</v>
      </c>
      <c r="CC68" s="96">
        <v>7232.4000000000005</v>
      </c>
      <c r="CD68" s="96">
        <v>9</v>
      </c>
      <c r="CE68" s="96">
        <v>9298.8000000000011</v>
      </c>
      <c r="CF68" s="96">
        <v>10</v>
      </c>
      <c r="CG68" s="96">
        <v>10332</v>
      </c>
      <c r="CH68" s="96">
        <v>8</v>
      </c>
      <c r="CI68" s="96">
        <v>8265.6</v>
      </c>
      <c r="CJ68" s="96">
        <v>6</v>
      </c>
      <c r="CK68" s="96">
        <v>6199.2000000000007</v>
      </c>
      <c r="CL68" s="96">
        <v>10</v>
      </c>
      <c r="CM68" s="96">
        <v>10332</v>
      </c>
      <c r="CN68" s="96">
        <v>7</v>
      </c>
      <c r="CO68" s="96">
        <v>7232.4000000000005</v>
      </c>
      <c r="CP68" s="96">
        <v>7</v>
      </c>
      <c r="CQ68" s="96">
        <v>7232.4000000000005</v>
      </c>
      <c r="CR68" s="96">
        <v>4</v>
      </c>
      <c r="CS68" s="96">
        <v>4132.8</v>
      </c>
      <c r="CT68" s="96">
        <v>9</v>
      </c>
      <c r="CU68" s="96">
        <v>9298.8000000000011</v>
      </c>
    </row>
    <row r="69" spans="2:99">
      <c r="C69" s="95" t="s">
        <v>234</v>
      </c>
      <c r="D69" s="96">
        <v>0</v>
      </c>
      <c r="E69" s="96">
        <v>0</v>
      </c>
      <c r="F69" s="96">
        <v>0</v>
      </c>
      <c r="G69" s="96">
        <v>0</v>
      </c>
      <c r="H69" s="96">
        <v>5</v>
      </c>
      <c r="I69" s="96">
        <v>3792</v>
      </c>
      <c r="J69" s="96">
        <v>9</v>
      </c>
      <c r="K69" s="96">
        <v>6825.5999999999995</v>
      </c>
      <c r="L69" s="96">
        <v>11</v>
      </c>
      <c r="M69" s="96">
        <v>8342.4</v>
      </c>
      <c r="N69" s="96">
        <v>13</v>
      </c>
      <c r="O69" s="96">
        <v>9859.1999999999989</v>
      </c>
      <c r="P69" s="96">
        <v>10</v>
      </c>
      <c r="Q69" s="96">
        <v>7584</v>
      </c>
      <c r="R69" s="96">
        <v>13</v>
      </c>
      <c r="S69" s="96">
        <v>9859.1999999999989</v>
      </c>
      <c r="T69" s="96">
        <v>17</v>
      </c>
      <c r="U69" s="96">
        <v>12892.8</v>
      </c>
      <c r="V69" s="96">
        <v>12</v>
      </c>
      <c r="W69" s="96">
        <v>9100.7999999999993</v>
      </c>
      <c r="X69" s="96">
        <v>14</v>
      </c>
      <c r="Y69" s="96">
        <v>10617.6</v>
      </c>
      <c r="Z69" s="96">
        <v>16</v>
      </c>
      <c r="AA69" s="96">
        <v>12134.4</v>
      </c>
      <c r="AB69" s="96">
        <v>7</v>
      </c>
      <c r="AC69" s="96">
        <v>5308.8</v>
      </c>
      <c r="AD69" s="96">
        <v>12</v>
      </c>
      <c r="AE69" s="96">
        <v>9100.7999999999993</v>
      </c>
      <c r="AF69" s="96">
        <v>11</v>
      </c>
      <c r="AG69" s="96">
        <v>8342.4</v>
      </c>
      <c r="AH69" s="96">
        <v>12</v>
      </c>
      <c r="AI69" s="96">
        <v>9100.7999999999993</v>
      </c>
      <c r="AJ69" s="96">
        <v>11</v>
      </c>
      <c r="AK69" s="96">
        <v>8342.4</v>
      </c>
      <c r="AL69" s="96">
        <v>9</v>
      </c>
      <c r="AM69" s="96">
        <v>6825.5999999999995</v>
      </c>
      <c r="AN69" s="96">
        <v>8</v>
      </c>
      <c r="AO69" s="96">
        <v>6067.2</v>
      </c>
      <c r="AP69" s="96">
        <v>6</v>
      </c>
      <c r="AQ69" s="96">
        <v>4550.3999999999996</v>
      </c>
      <c r="AR69" s="96">
        <v>7</v>
      </c>
      <c r="AS69" s="96">
        <v>5308.8</v>
      </c>
      <c r="AT69" s="96">
        <v>5</v>
      </c>
      <c r="AU69" s="96">
        <v>3792</v>
      </c>
      <c r="AV69" s="96">
        <v>5</v>
      </c>
      <c r="AW69" s="96">
        <v>3792</v>
      </c>
      <c r="AX69" s="96">
        <v>5</v>
      </c>
      <c r="AY69" s="96">
        <v>3792</v>
      </c>
      <c r="AZ69" s="96">
        <v>6</v>
      </c>
      <c r="BA69" s="96">
        <v>4550.3999999999996</v>
      </c>
      <c r="BB69" s="96">
        <v>6</v>
      </c>
      <c r="BC69" s="96">
        <v>4550.3999999999996</v>
      </c>
      <c r="BD69" s="96">
        <v>9</v>
      </c>
      <c r="BE69" s="96">
        <v>6825.5999999999995</v>
      </c>
      <c r="BF69" s="96">
        <v>8</v>
      </c>
      <c r="BG69" s="96">
        <v>6067.2</v>
      </c>
      <c r="BH69" s="96">
        <v>15</v>
      </c>
      <c r="BI69" s="96">
        <v>11376</v>
      </c>
      <c r="BJ69" s="96">
        <v>12</v>
      </c>
      <c r="BK69" s="96">
        <v>9100.7999999999993</v>
      </c>
      <c r="BL69" s="96">
        <v>9</v>
      </c>
      <c r="BM69" s="96">
        <v>6825.5999999999995</v>
      </c>
      <c r="BN69" s="96">
        <v>12</v>
      </c>
      <c r="BO69" s="96">
        <v>9100.7999999999993</v>
      </c>
      <c r="BP69" s="96">
        <v>20</v>
      </c>
      <c r="BQ69" s="96">
        <v>15168</v>
      </c>
      <c r="BR69" s="96">
        <v>16</v>
      </c>
      <c r="BS69" s="96">
        <v>12134.4</v>
      </c>
      <c r="BT69" s="96">
        <v>14</v>
      </c>
      <c r="BU69" s="96">
        <v>10617.6</v>
      </c>
      <c r="BV69" s="96">
        <v>12</v>
      </c>
      <c r="BW69" s="96">
        <v>9100.7999999999993</v>
      </c>
      <c r="BX69" s="96">
        <v>8</v>
      </c>
      <c r="BY69" s="96">
        <v>6067.2</v>
      </c>
      <c r="BZ69" s="96">
        <v>12</v>
      </c>
      <c r="CA69" s="96">
        <v>9100.7999999999993</v>
      </c>
      <c r="CB69" s="96">
        <v>7</v>
      </c>
      <c r="CC69" s="96">
        <v>5308.8</v>
      </c>
      <c r="CD69" s="96">
        <v>10</v>
      </c>
      <c r="CE69" s="96">
        <v>7584</v>
      </c>
      <c r="CF69" s="96">
        <v>10</v>
      </c>
      <c r="CG69" s="96">
        <v>7584</v>
      </c>
      <c r="CH69" s="96">
        <v>8</v>
      </c>
      <c r="CI69" s="96">
        <v>6067.2</v>
      </c>
      <c r="CJ69" s="96">
        <v>7</v>
      </c>
      <c r="CK69" s="96">
        <v>5308.8</v>
      </c>
      <c r="CL69" s="96">
        <v>11</v>
      </c>
      <c r="CM69" s="96">
        <v>8342.4</v>
      </c>
      <c r="CN69" s="96">
        <v>6</v>
      </c>
      <c r="CO69" s="96">
        <v>4550.3999999999996</v>
      </c>
      <c r="CP69" s="96">
        <v>7</v>
      </c>
      <c r="CQ69" s="96">
        <v>5308.8</v>
      </c>
      <c r="CR69" s="96">
        <v>5</v>
      </c>
      <c r="CS69" s="96">
        <v>3792</v>
      </c>
      <c r="CT69" s="96">
        <v>7</v>
      </c>
      <c r="CU69" s="96">
        <v>5308.8</v>
      </c>
    </row>
    <row r="70" spans="2:99">
      <c r="C70" s="95" t="s">
        <v>235</v>
      </c>
      <c r="D70" s="96">
        <v>0</v>
      </c>
      <c r="E70" s="96">
        <v>0</v>
      </c>
      <c r="F70" s="96">
        <v>0</v>
      </c>
      <c r="G70" s="96">
        <v>0</v>
      </c>
      <c r="H70" s="96">
        <v>5</v>
      </c>
      <c r="I70" s="96">
        <v>2675.9999999999995</v>
      </c>
      <c r="J70" s="96">
        <v>9</v>
      </c>
      <c r="K70" s="96">
        <v>4816.7999999999993</v>
      </c>
      <c r="L70" s="96">
        <v>14</v>
      </c>
      <c r="M70" s="96">
        <v>7492.7999999999993</v>
      </c>
      <c r="N70" s="96">
        <v>14</v>
      </c>
      <c r="O70" s="96">
        <v>7492.7999999999993</v>
      </c>
      <c r="P70" s="96">
        <v>11</v>
      </c>
      <c r="Q70" s="96">
        <v>5887.1999999999989</v>
      </c>
      <c r="R70" s="96">
        <v>14</v>
      </c>
      <c r="S70" s="96">
        <v>7492.7999999999993</v>
      </c>
      <c r="T70" s="96">
        <v>20</v>
      </c>
      <c r="U70" s="96">
        <v>10703.999999999998</v>
      </c>
      <c r="V70" s="96">
        <v>15</v>
      </c>
      <c r="W70" s="96">
        <v>8027.9999999999991</v>
      </c>
      <c r="X70" s="96">
        <v>15</v>
      </c>
      <c r="Y70" s="96">
        <v>8027.9999999999991</v>
      </c>
      <c r="Z70" s="96">
        <v>15</v>
      </c>
      <c r="AA70" s="96">
        <v>8027.9999999999991</v>
      </c>
      <c r="AB70" s="96">
        <v>7</v>
      </c>
      <c r="AC70" s="96">
        <v>3746.3999999999996</v>
      </c>
      <c r="AD70" s="96">
        <v>11</v>
      </c>
      <c r="AE70" s="96">
        <v>5887.1999999999989</v>
      </c>
      <c r="AF70" s="96">
        <v>12</v>
      </c>
      <c r="AG70" s="96">
        <v>6422.4</v>
      </c>
      <c r="AH70" s="96">
        <v>11</v>
      </c>
      <c r="AI70" s="96">
        <v>5887.1999999999989</v>
      </c>
      <c r="AJ70" s="96">
        <v>9</v>
      </c>
      <c r="AK70" s="96">
        <v>4816.7999999999993</v>
      </c>
      <c r="AL70" s="96">
        <v>11</v>
      </c>
      <c r="AM70" s="96">
        <v>5887.1999999999989</v>
      </c>
      <c r="AN70" s="96">
        <v>8</v>
      </c>
      <c r="AO70" s="96">
        <v>4281.5999999999995</v>
      </c>
      <c r="AP70" s="96">
        <v>6</v>
      </c>
      <c r="AQ70" s="96">
        <v>3211.2</v>
      </c>
      <c r="AR70" s="96">
        <v>7</v>
      </c>
      <c r="AS70" s="96">
        <v>3746.3999999999996</v>
      </c>
      <c r="AT70" s="96">
        <v>5</v>
      </c>
      <c r="AU70" s="96">
        <v>2675.9999999999995</v>
      </c>
      <c r="AV70" s="96">
        <v>5</v>
      </c>
      <c r="AW70" s="96">
        <v>2675.9999999999995</v>
      </c>
      <c r="AX70" s="96">
        <v>4</v>
      </c>
      <c r="AY70" s="96">
        <v>2140.7999999999997</v>
      </c>
      <c r="AZ70" s="96">
        <v>6</v>
      </c>
      <c r="BA70" s="96">
        <v>3211.2</v>
      </c>
      <c r="BB70" s="96">
        <v>7</v>
      </c>
      <c r="BC70" s="96">
        <v>3746.3999999999996</v>
      </c>
      <c r="BD70" s="96">
        <v>9</v>
      </c>
      <c r="BE70" s="96">
        <v>4816.7999999999993</v>
      </c>
      <c r="BF70" s="96">
        <v>8</v>
      </c>
      <c r="BG70" s="96">
        <v>4281.5999999999995</v>
      </c>
      <c r="BH70" s="96">
        <v>14</v>
      </c>
      <c r="BI70" s="96">
        <v>7492.7999999999993</v>
      </c>
      <c r="BJ70" s="96">
        <v>13</v>
      </c>
      <c r="BK70" s="96">
        <v>6957.5999999999995</v>
      </c>
      <c r="BL70" s="96">
        <v>9</v>
      </c>
      <c r="BM70" s="96">
        <v>4816.7999999999993</v>
      </c>
      <c r="BN70" s="96">
        <v>15</v>
      </c>
      <c r="BO70" s="96">
        <v>8027.9999999999991</v>
      </c>
      <c r="BP70" s="96">
        <v>19</v>
      </c>
      <c r="BQ70" s="96">
        <v>10168.799999999999</v>
      </c>
      <c r="BR70" s="96">
        <v>19</v>
      </c>
      <c r="BS70" s="96">
        <v>10168.799999999999</v>
      </c>
      <c r="BT70" s="96">
        <v>14</v>
      </c>
      <c r="BU70" s="96">
        <v>7492.7999999999993</v>
      </c>
      <c r="BV70" s="96">
        <v>12</v>
      </c>
      <c r="BW70" s="96">
        <v>6422.4</v>
      </c>
      <c r="BX70" s="96">
        <v>8</v>
      </c>
      <c r="BY70" s="96">
        <v>4281.5999999999995</v>
      </c>
      <c r="BZ70" s="96">
        <v>11</v>
      </c>
      <c r="CA70" s="96">
        <v>5887.1999999999989</v>
      </c>
      <c r="CB70" s="96">
        <v>9</v>
      </c>
      <c r="CC70" s="96">
        <v>4816.7999999999993</v>
      </c>
      <c r="CD70" s="96">
        <v>9</v>
      </c>
      <c r="CE70" s="96">
        <v>4816.7999999999993</v>
      </c>
      <c r="CF70" s="96">
        <v>9</v>
      </c>
      <c r="CG70" s="96">
        <v>4816.7999999999993</v>
      </c>
      <c r="CH70" s="96">
        <v>8</v>
      </c>
      <c r="CI70" s="96">
        <v>4281.5999999999995</v>
      </c>
      <c r="CJ70" s="96">
        <v>7</v>
      </c>
      <c r="CK70" s="96">
        <v>3746.3999999999996</v>
      </c>
      <c r="CL70" s="96">
        <v>11</v>
      </c>
      <c r="CM70" s="96">
        <v>5887.1999999999989</v>
      </c>
      <c r="CN70" s="96">
        <v>7</v>
      </c>
      <c r="CO70" s="96">
        <v>3746.3999999999996</v>
      </c>
      <c r="CP70" s="96">
        <v>7</v>
      </c>
      <c r="CQ70" s="96">
        <v>3746.3999999999996</v>
      </c>
      <c r="CR70" s="96">
        <v>4</v>
      </c>
      <c r="CS70" s="96">
        <v>2140.7999999999997</v>
      </c>
      <c r="CT70" s="96">
        <v>9</v>
      </c>
      <c r="CU70" s="96">
        <v>4816.7999999999993</v>
      </c>
    </row>
    <row r="71" spans="2:99">
      <c r="B71" s="95" t="s">
        <v>130</v>
      </c>
      <c r="C71" s="95" t="s">
        <v>236</v>
      </c>
      <c r="D71" s="96">
        <v>0</v>
      </c>
      <c r="E71" s="96">
        <v>0</v>
      </c>
      <c r="F71" s="96">
        <v>0</v>
      </c>
      <c r="G71" s="96">
        <v>0</v>
      </c>
      <c r="H71" s="96">
        <v>9</v>
      </c>
      <c r="I71" s="96">
        <v>5076</v>
      </c>
      <c r="J71" s="96">
        <v>10</v>
      </c>
      <c r="K71" s="96">
        <v>5640</v>
      </c>
      <c r="L71" s="96">
        <v>9</v>
      </c>
      <c r="M71" s="96">
        <v>5076</v>
      </c>
      <c r="N71" s="96">
        <v>10</v>
      </c>
      <c r="O71" s="96">
        <v>5640</v>
      </c>
      <c r="P71" s="96">
        <v>10</v>
      </c>
      <c r="Q71" s="96">
        <v>5640</v>
      </c>
      <c r="R71" s="96">
        <v>12</v>
      </c>
      <c r="S71" s="96">
        <v>6768</v>
      </c>
      <c r="T71" s="96">
        <v>10</v>
      </c>
      <c r="U71" s="96">
        <v>5640</v>
      </c>
      <c r="V71" s="96">
        <v>18</v>
      </c>
      <c r="W71" s="96">
        <v>10152</v>
      </c>
      <c r="X71" s="96">
        <v>10</v>
      </c>
      <c r="Y71" s="96">
        <v>5640</v>
      </c>
      <c r="Z71" s="96">
        <v>10</v>
      </c>
      <c r="AA71" s="96">
        <v>5640</v>
      </c>
      <c r="AB71" s="96">
        <v>20</v>
      </c>
      <c r="AC71" s="96">
        <v>11280</v>
      </c>
      <c r="AD71" s="96">
        <v>19</v>
      </c>
      <c r="AE71" s="96">
        <v>10716</v>
      </c>
      <c r="AF71" s="96">
        <v>17</v>
      </c>
      <c r="AG71" s="96">
        <v>9588</v>
      </c>
      <c r="AH71" s="96">
        <v>14</v>
      </c>
      <c r="AI71" s="96">
        <v>7896</v>
      </c>
      <c r="AJ71" s="96">
        <v>12</v>
      </c>
      <c r="AK71" s="96">
        <v>6768</v>
      </c>
      <c r="AL71" s="96">
        <v>17</v>
      </c>
      <c r="AM71" s="96">
        <v>9588</v>
      </c>
      <c r="AN71" s="96">
        <v>15</v>
      </c>
      <c r="AO71" s="96">
        <v>8460</v>
      </c>
      <c r="AP71" s="96">
        <v>19</v>
      </c>
      <c r="AQ71" s="96">
        <v>10716</v>
      </c>
      <c r="AR71" s="96">
        <v>12</v>
      </c>
      <c r="AS71" s="96">
        <v>6768</v>
      </c>
      <c r="AT71" s="96">
        <v>12</v>
      </c>
      <c r="AU71" s="96">
        <v>6768</v>
      </c>
      <c r="AV71" s="96">
        <v>7</v>
      </c>
      <c r="AW71" s="96">
        <v>3948</v>
      </c>
      <c r="AX71" s="96">
        <v>10</v>
      </c>
      <c r="AY71" s="96">
        <v>5640</v>
      </c>
      <c r="AZ71" s="96">
        <v>8</v>
      </c>
      <c r="BA71" s="96">
        <v>4512</v>
      </c>
      <c r="BB71" s="96">
        <v>6</v>
      </c>
      <c r="BC71" s="96">
        <v>3384</v>
      </c>
      <c r="BD71" s="96">
        <v>10</v>
      </c>
      <c r="BE71" s="96">
        <v>5640</v>
      </c>
      <c r="BF71" s="96">
        <v>6</v>
      </c>
      <c r="BG71" s="96">
        <v>3384</v>
      </c>
      <c r="BH71" s="96">
        <v>10</v>
      </c>
      <c r="BI71" s="96">
        <v>5640</v>
      </c>
      <c r="BJ71" s="96">
        <v>8</v>
      </c>
      <c r="BK71" s="96">
        <v>4512</v>
      </c>
      <c r="BL71" s="96">
        <v>8</v>
      </c>
      <c r="BM71" s="96">
        <v>4512</v>
      </c>
      <c r="BN71" s="96">
        <v>12</v>
      </c>
      <c r="BO71" s="96">
        <v>6768</v>
      </c>
      <c r="BP71" s="96">
        <v>18</v>
      </c>
      <c r="BQ71" s="96">
        <v>10152</v>
      </c>
      <c r="BR71" s="96">
        <v>11</v>
      </c>
      <c r="BS71" s="96">
        <v>6204</v>
      </c>
      <c r="BT71" s="96">
        <v>15</v>
      </c>
      <c r="BU71" s="96">
        <v>8460</v>
      </c>
      <c r="BV71" s="96">
        <v>15</v>
      </c>
      <c r="BW71" s="96">
        <v>8460</v>
      </c>
      <c r="BX71" s="96">
        <v>19</v>
      </c>
      <c r="BY71" s="96">
        <v>10716</v>
      </c>
      <c r="BZ71" s="96">
        <v>26</v>
      </c>
      <c r="CA71" s="96">
        <v>14664</v>
      </c>
      <c r="CB71" s="96">
        <v>17</v>
      </c>
      <c r="CC71" s="96">
        <v>9588</v>
      </c>
      <c r="CD71" s="96">
        <v>25</v>
      </c>
      <c r="CE71" s="96">
        <v>14100</v>
      </c>
      <c r="CF71" s="96">
        <v>15</v>
      </c>
      <c r="CG71" s="96">
        <v>8460</v>
      </c>
      <c r="CH71" s="96">
        <v>11</v>
      </c>
      <c r="CI71" s="96">
        <v>6204</v>
      </c>
      <c r="CJ71" s="96">
        <v>18</v>
      </c>
      <c r="CK71" s="96">
        <v>10152</v>
      </c>
      <c r="CL71" s="96">
        <v>10</v>
      </c>
      <c r="CM71" s="96">
        <v>5640</v>
      </c>
      <c r="CN71" s="96">
        <v>11</v>
      </c>
      <c r="CO71" s="96">
        <v>6204</v>
      </c>
      <c r="CP71" s="96">
        <v>13</v>
      </c>
      <c r="CQ71" s="96">
        <v>7332</v>
      </c>
      <c r="CR71" s="96">
        <v>8</v>
      </c>
      <c r="CS71" s="96">
        <v>4512</v>
      </c>
      <c r="CT71" s="96">
        <v>14</v>
      </c>
      <c r="CU71" s="96">
        <v>7896</v>
      </c>
    </row>
    <row r="72" spans="2:99">
      <c r="C72" s="95" t="s">
        <v>237</v>
      </c>
      <c r="D72" s="96">
        <v>0</v>
      </c>
      <c r="E72" s="96">
        <v>0</v>
      </c>
      <c r="F72" s="96">
        <v>0</v>
      </c>
      <c r="G72" s="96">
        <v>0</v>
      </c>
      <c r="H72" s="96">
        <v>9</v>
      </c>
      <c r="I72" s="96">
        <v>669.59999999999991</v>
      </c>
      <c r="J72" s="96">
        <v>9</v>
      </c>
      <c r="K72" s="96">
        <v>669.59999999999991</v>
      </c>
      <c r="L72" s="96">
        <v>9</v>
      </c>
      <c r="M72" s="96">
        <v>669.59999999999991</v>
      </c>
      <c r="N72" s="96">
        <v>10</v>
      </c>
      <c r="O72" s="96">
        <v>743.99999999999989</v>
      </c>
      <c r="P72" s="96">
        <v>12</v>
      </c>
      <c r="Q72" s="96">
        <v>892.8</v>
      </c>
      <c r="R72" s="96">
        <v>13</v>
      </c>
      <c r="S72" s="96">
        <v>967.19999999999993</v>
      </c>
      <c r="T72" s="96">
        <v>12</v>
      </c>
      <c r="U72" s="96">
        <v>892.8</v>
      </c>
      <c r="V72" s="96">
        <v>19</v>
      </c>
      <c r="W72" s="96">
        <v>1413.6</v>
      </c>
      <c r="X72" s="96">
        <v>10</v>
      </c>
      <c r="Y72" s="96">
        <v>743.99999999999989</v>
      </c>
      <c r="Z72" s="96">
        <v>11</v>
      </c>
      <c r="AA72" s="96">
        <v>818.39999999999986</v>
      </c>
      <c r="AB72" s="96">
        <v>18</v>
      </c>
      <c r="AC72" s="96">
        <v>1339.1999999999998</v>
      </c>
      <c r="AD72" s="96">
        <v>19</v>
      </c>
      <c r="AE72" s="96">
        <v>1413.6</v>
      </c>
      <c r="AF72" s="96">
        <v>20</v>
      </c>
      <c r="AG72" s="96">
        <v>1487.9999999999998</v>
      </c>
      <c r="AH72" s="96">
        <v>16</v>
      </c>
      <c r="AI72" s="96">
        <v>1190.3999999999999</v>
      </c>
      <c r="AJ72" s="96">
        <v>13</v>
      </c>
      <c r="AK72" s="96">
        <v>967.19999999999993</v>
      </c>
      <c r="AL72" s="96">
        <v>18</v>
      </c>
      <c r="AM72" s="96">
        <v>1339.1999999999998</v>
      </c>
      <c r="AN72" s="96">
        <v>16</v>
      </c>
      <c r="AO72" s="96">
        <v>1190.3999999999999</v>
      </c>
      <c r="AP72" s="96">
        <v>19</v>
      </c>
      <c r="AQ72" s="96">
        <v>1413.6</v>
      </c>
      <c r="AR72" s="96">
        <v>13</v>
      </c>
      <c r="AS72" s="96">
        <v>967.19999999999993</v>
      </c>
      <c r="AT72" s="96">
        <v>14</v>
      </c>
      <c r="AU72" s="96">
        <v>1041.5999999999999</v>
      </c>
      <c r="AV72" s="96">
        <v>8</v>
      </c>
      <c r="AW72" s="96">
        <v>595.19999999999993</v>
      </c>
      <c r="AX72" s="96">
        <v>12</v>
      </c>
      <c r="AY72" s="96">
        <v>892.8</v>
      </c>
      <c r="AZ72" s="96">
        <v>7</v>
      </c>
      <c r="BA72" s="96">
        <v>520.79999999999995</v>
      </c>
      <c r="BB72" s="96">
        <v>6</v>
      </c>
      <c r="BC72" s="96">
        <v>446.4</v>
      </c>
      <c r="BD72" s="96">
        <v>9</v>
      </c>
      <c r="BE72" s="96">
        <v>669.59999999999991</v>
      </c>
      <c r="BF72" s="96">
        <v>6</v>
      </c>
      <c r="BG72" s="96">
        <v>446.4</v>
      </c>
      <c r="BH72" s="96">
        <v>10</v>
      </c>
      <c r="BI72" s="96">
        <v>743.99999999999989</v>
      </c>
      <c r="BJ72" s="96">
        <v>8</v>
      </c>
      <c r="BK72" s="96">
        <v>595.19999999999993</v>
      </c>
      <c r="BL72" s="96">
        <v>10</v>
      </c>
      <c r="BM72" s="96">
        <v>743.99999999999989</v>
      </c>
      <c r="BN72" s="96">
        <v>14</v>
      </c>
      <c r="BO72" s="96">
        <v>1041.5999999999999</v>
      </c>
      <c r="BP72" s="96">
        <v>19</v>
      </c>
      <c r="BQ72" s="96">
        <v>1413.6</v>
      </c>
      <c r="BR72" s="96">
        <v>12</v>
      </c>
      <c r="BS72" s="96">
        <v>892.8</v>
      </c>
      <c r="BT72" s="96">
        <v>15</v>
      </c>
      <c r="BU72" s="96">
        <v>1115.9999999999998</v>
      </c>
      <c r="BV72" s="96">
        <v>18</v>
      </c>
      <c r="BW72" s="96">
        <v>1339.1999999999998</v>
      </c>
      <c r="BX72" s="96">
        <v>19</v>
      </c>
      <c r="BY72" s="96">
        <v>1413.6</v>
      </c>
      <c r="BZ72" s="96">
        <v>27</v>
      </c>
      <c r="CA72" s="96">
        <v>2008.7999999999997</v>
      </c>
      <c r="CB72" s="96">
        <v>17</v>
      </c>
      <c r="CC72" s="96">
        <v>1264.8</v>
      </c>
      <c r="CD72" s="96">
        <v>26</v>
      </c>
      <c r="CE72" s="96">
        <v>1934.3999999999999</v>
      </c>
      <c r="CF72" s="96">
        <v>16</v>
      </c>
      <c r="CG72" s="96">
        <v>1190.3999999999999</v>
      </c>
      <c r="CH72" s="96">
        <v>12</v>
      </c>
      <c r="CI72" s="96">
        <v>892.8</v>
      </c>
      <c r="CJ72" s="96">
        <v>20</v>
      </c>
      <c r="CK72" s="96">
        <v>1487.9999999999998</v>
      </c>
      <c r="CL72" s="96">
        <v>11</v>
      </c>
      <c r="CM72" s="96">
        <v>818.39999999999986</v>
      </c>
      <c r="CN72" s="96">
        <v>12</v>
      </c>
      <c r="CO72" s="96">
        <v>892.8</v>
      </c>
      <c r="CP72" s="96">
        <v>12</v>
      </c>
      <c r="CQ72" s="96">
        <v>892.8</v>
      </c>
      <c r="CR72" s="96">
        <v>8</v>
      </c>
      <c r="CS72" s="96">
        <v>595.19999999999993</v>
      </c>
      <c r="CT72" s="96">
        <v>14</v>
      </c>
      <c r="CU72" s="96">
        <v>1041.5999999999999</v>
      </c>
    </row>
    <row r="73" spans="2:99">
      <c r="C73" s="95" t="s">
        <v>238</v>
      </c>
      <c r="D73" s="96">
        <v>0</v>
      </c>
      <c r="E73" s="96">
        <v>0</v>
      </c>
      <c r="F73" s="96">
        <v>0</v>
      </c>
      <c r="G73" s="96">
        <v>0</v>
      </c>
      <c r="H73" s="96">
        <v>8</v>
      </c>
      <c r="I73" s="96">
        <v>4473.5999999999995</v>
      </c>
      <c r="J73" s="96">
        <v>10</v>
      </c>
      <c r="K73" s="96">
        <v>5591.9999999999991</v>
      </c>
      <c r="L73" s="96">
        <v>9</v>
      </c>
      <c r="M73" s="96">
        <v>5032.7999999999993</v>
      </c>
      <c r="N73" s="96">
        <v>10</v>
      </c>
      <c r="O73" s="96">
        <v>5591.9999999999991</v>
      </c>
      <c r="P73" s="96">
        <v>11</v>
      </c>
      <c r="Q73" s="96">
        <v>6151.1999999999989</v>
      </c>
      <c r="R73" s="96">
        <v>13</v>
      </c>
      <c r="S73" s="96">
        <v>7269.5999999999995</v>
      </c>
      <c r="T73" s="96">
        <v>11</v>
      </c>
      <c r="U73" s="96">
        <v>6151.1999999999989</v>
      </c>
      <c r="V73" s="96">
        <v>17</v>
      </c>
      <c r="W73" s="96">
        <v>9506.4</v>
      </c>
      <c r="X73" s="96">
        <v>11</v>
      </c>
      <c r="Y73" s="96">
        <v>6151.1999999999989</v>
      </c>
      <c r="Z73" s="96">
        <v>12</v>
      </c>
      <c r="AA73" s="96">
        <v>6710.4</v>
      </c>
      <c r="AB73" s="96">
        <v>19</v>
      </c>
      <c r="AC73" s="96">
        <v>10624.8</v>
      </c>
      <c r="AD73" s="96">
        <v>19</v>
      </c>
      <c r="AE73" s="96">
        <v>10624.8</v>
      </c>
      <c r="AF73" s="96">
        <v>18</v>
      </c>
      <c r="AG73" s="96">
        <v>10065.599999999999</v>
      </c>
      <c r="AH73" s="96">
        <v>15</v>
      </c>
      <c r="AI73" s="96">
        <v>8387.9999999999982</v>
      </c>
      <c r="AJ73" s="96">
        <v>14</v>
      </c>
      <c r="AK73" s="96">
        <v>7828.7999999999993</v>
      </c>
      <c r="AL73" s="96">
        <v>16</v>
      </c>
      <c r="AM73" s="96">
        <v>8947.1999999999989</v>
      </c>
      <c r="AN73" s="96">
        <v>14</v>
      </c>
      <c r="AO73" s="96">
        <v>7828.7999999999993</v>
      </c>
      <c r="AP73" s="96">
        <v>22</v>
      </c>
      <c r="AQ73" s="96">
        <v>12302.399999999998</v>
      </c>
      <c r="AR73" s="96">
        <v>11</v>
      </c>
      <c r="AS73" s="96">
        <v>6151.1999999999989</v>
      </c>
      <c r="AT73" s="96">
        <v>12</v>
      </c>
      <c r="AU73" s="96">
        <v>6710.4</v>
      </c>
      <c r="AV73" s="96">
        <v>7</v>
      </c>
      <c r="AW73" s="96">
        <v>3914.3999999999996</v>
      </c>
      <c r="AX73" s="96">
        <v>11</v>
      </c>
      <c r="AY73" s="96">
        <v>6151.1999999999989</v>
      </c>
      <c r="AZ73" s="96">
        <v>7</v>
      </c>
      <c r="BA73" s="96">
        <v>3914.3999999999996</v>
      </c>
      <c r="BB73" s="96">
        <v>6</v>
      </c>
      <c r="BC73" s="96">
        <v>3355.2</v>
      </c>
      <c r="BD73" s="96">
        <v>9</v>
      </c>
      <c r="BE73" s="96">
        <v>5032.7999999999993</v>
      </c>
      <c r="BF73" s="96">
        <v>6</v>
      </c>
      <c r="BG73" s="96">
        <v>3355.2</v>
      </c>
      <c r="BH73" s="96">
        <v>10</v>
      </c>
      <c r="BI73" s="96">
        <v>5591.9999999999991</v>
      </c>
      <c r="BJ73" s="96">
        <v>8</v>
      </c>
      <c r="BK73" s="96">
        <v>4473.5999999999995</v>
      </c>
      <c r="BL73" s="96">
        <v>8</v>
      </c>
      <c r="BM73" s="96">
        <v>4473.5999999999995</v>
      </c>
      <c r="BN73" s="96">
        <v>13</v>
      </c>
      <c r="BO73" s="96">
        <v>7269.5999999999995</v>
      </c>
      <c r="BP73" s="96">
        <v>17</v>
      </c>
      <c r="BQ73" s="96">
        <v>9506.4</v>
      </c>
      <c r="BR73" s="96">
        <v>12</v>
      </c>
      <c r="BS73" s="96">
        <v>6710.4</v>
      </c>
      <c r="BT73" s="96">
        <v>16</v>
      </c>
      <c r="BU73" s="96">
        <v>8947.1999999999989</v>
      </c>
      <c r="BV73" s="96">
        <v>17</v>
      </c>
      <c r="BW73" s="96">
        <v>9506.4</v>
      </c>
      <c r="BX73" s="96">
        <v>18</v>
      </c>
      <c r="BY73" s="96">
        <v>10065.599999999999</v>
      </c>
      <c r="BZ73" s="96">
        <v>28</v>
      </c>
      <c r="CA73" s="96">
        <v>15657.599999999999</v>
      </c>
      <c r="CB73" s="96">
        <v>20</v>
      </c>
      <c r="CC73" s="96">
        <v>11183.999999999998</v>
      </c>
      <c r="CD73" s="96">
        <v>26</v>
      </c>
      <c r="CE73" s="96">
        <v>14539.199999999999</v>
      </c>
      <c r="CF73" s="96">
        <v>13</v>
      </c>
      <c r="CG73" s="96">
        <v>7269.5999999999995</v>
      </c>
      <c r="CH73" s="96">
        <v>11</v>
      </c>
      <c r="CI73" s="96">
        <v>6151.1999999999989</v>
      </c>
      <c r="CJ73" s="96">
        <v>20</v>
      </c>
      <c r="CK73" s="96">
        <v>11183.999999999998</v>
      </c>
      <c r="CL73" s="96">
        <v>10</v>
      </c>
      <c r="CM73" s="96">
        <v>5591.9999999999991</v>
      </c>
      <c r="CN73" s="96">
        <v>13</v>
      </c>
      <c r="CO73" s="96">
        <v>7269.5999999999995</v>
      </c>
      <c r="CP73" s="96">
        <v>13</v>
      </c>
      <c r="CQ73" s="96">
        <v>7269.5999999999995</v>
      </c>
      <c r="CR73" s="96">
        <v>8</v>
      </c>
      <c r="CS73" s="96">
        <v>4473.5999999999995</v>
      </c>
      <c r="CT73" s="96">
        <v>14</v>
      </c>
      <c r="CU73" s="96">
        <v>7828.7999999999993</v>
      </c>
    </row>
    <row r="74" spans="2:99">
      <c r="C74" s="95" t="s">
        <v>239</v>
      </c>
      <c r="D74" s="96">
        <v>0</v>
      </c>
      <c r="E74" s="96">
        <v>0</v>
      </c>
      <c r="F74" s="96">
        <v>0</v>
      </c>
      <c r="G74" s="96">
        <v>0</v>
      </c>
      <c r="H74" s="96">
        <v>7</v>
      </c>
      <c r="I74" s="96">
        <v>2822.4</v>
      </c>
      <c r="J74" s="96">
        <v>9</v>
      </c>
      <c r="K74" s="96">
        <v>3628.7999999999997</v>
      </c>
      <c r="L74" s="96">
        <v>9</v>
      </c>
      <c r="M74" s="96">
        <v>3628.7999999999997</v>
      </c>
      <c r="N74" s="96">
        <v>10</v>
      </c>
      <c r="O74" s="96">
        <v>4032</v>
      </c>
      <c r="P74" s="96">
        <v>10</v>
      </c>
      <c r="Q74" s="96">
        <v>4032</v>
      </c>
      <c r="R74" s="96">
        <v>12</v>
      </c>
      <c r="S74" s="96">
        <v>4838.3999999999996</v>
      </c>
      <c r="T74" s="96">
        <v>10</v>
      </c>
      <c r="U74" s="96">
        <v>4032</v>
      </c>
      <c r="V74" s="96">
        <v>17</v>
      </c>
      <c r="W74" s="96">
        <v>6854.4</v>
      </c>
      <c r="X74" s="96">
        <v>11</v>
      </c>
      <c r="Y74" s="96">
        <v>4435.2</v>
      </c>
      <c r="Z74" s="96">
        <v>11</v>
      </c>
      <c r="AA74" s="96">
        <v>4435.2</v>
      </c>
      <c r="AB74" s="96">
        <v>17</v>
      </c>
      <c r="AC74" s="96">
        <v>6854.4</v>
      </c>
      <c r="AD74" s="96">
        <v>16</v>
      </c>
      <c r="AE74" s="96">
        <v>6451.2</v>
      </c>
      <c r="AF74" s="96">
        <v>21</v>
      </c>
      <c r="AG74" s="96">
        <v>8467.1999999999989</v>
      </c>
      <c r="AH74" s="96">
        <v>16</v>
      </c>
      <c r="AI74" s="96">
        <v>6451.2</v>
      </c>
      <c r="AJ74" s="96">
        <v>14</v>
      </c>
      <c r="AK74" s="96">
        <v>5644.8</v>
      </c>
      <c r="AL74" s="96">
        <v>17</v>
      </c>
      <c r="AM74" s="96">
        <v>6854.4</v>
      </c>
      <c r="AN74" s="96">
        <v>15</v>
      </c>
      <c r="AO74" s="96">
        <v>6048</v>
      </c>
      <c r="AP74" s="96">
        <v>20</v>
      </c>
      <c r="AQ74" s="96">
        <v>8064</v>
      </c>
      <c r="AR74" s="96">
        <v>10</v>
      </c>
      <c r="AS74" s="96">
        <v>4032</v>
      </c>
      <c r="AT74" s="96">
        <v>13</v>
      </c>
      <c r="AU74" s="96">
        <v>5241.5999999999995</v>
      </c>
      <c r="AV74" s="96">
        <v>8</v>
      </c>
      <c r="AW74" s="96">
        <v>3225.6</v>
      </c>
      <c r="AX74" s="96">
        <v>11</v>
      </c>
      <c r="AY74" s="96">
        <v>4435.2</v>
      </c>
      <c r="AZ74" s="96">
        <v>8</v>
      </c>
      <c r="BA74" s="96">
        <v>3225.6</v>
      </c>
      <c r="BB74" s="96">
        <v>6</v>
      </c>
      <c r="BC74" s="96">
        <v>2419.1999999999998</v>
      </c>
      <c r="BD74" s="96">
        <v>9</v>
      </c>
      <c r="BE74" s="96">
        <v>3628.7999999999997</v>
      </c>
      <c r="BF74" s="96">
        <v>5</v>
      </c>
      <c r="BG74" s="96">
        <v>2016</v>
      </c>
      <c r="BH74" s="96">
        <v>12</v>
      </c>
      <c r="BI74" s="96">
        <v>4838.3999999999996</v>
      </c>
      <c r="BJ74" s="96">
        <v>8</v>
      </c>
      <c r="BK74" s="96">
        <v>3225.6</v>
      </c>
      <c r="BL74" s="96">
        <v>9</v>
      </c>
      <c r="BM74" s="96">
        <v>3628.7999999999997</v>
      </c>
      <c r="BN74" s="96">
        <v>13</v>
      </c>
      <c r="BO74" s="96">
        <v>5241.5999999999995</v>
      </c>
      <c r="BP74" s="96">
        <v>18</v>
      </c>
      <c r="BQ74" s="96">
        <v>7257.5999999999995</v>
      </c>
      <c r="BR74" s="96">
        <v>12</v>
      </c>
      <c r="BS74" s="96">
        <v>4838.3999999999996</v>
      </c>
      <c r="BT74" s="96">
        <v>16</v>
      </c>
      <c r="BU74" s="96">
        <v>6451.2</v>
      </c>
      <c r="BV74" s="96">
        <v>17</v>
      </c>
      <c r="BW74" s="96">
        <v>6854.4</v>
      </c>
      <c r="BX74" s="96">
        <v>20</v>
      </c>
      <c r="BY74" s="96">
        <v>8064</v>
      </c>
      <c r="BZ74" s="96">
        <v>24</v>
      </c>
      <c r="CA74" s="96">
        <v>9676.7999999999993</v>
      </c>
      <c r="CB74" s="96">
        <v>20</v>
      </c>
      <c r="CC74" s="96">
        <v>8064</v>
      </c>
      <c r="CD74" s="96">
        <v>26</v>
      </c>
      <c r="CE74" s="96">
        <v>10483.199999999999</v>
      </c>
      <c r="CF74" s="96">
        <v>14</v>
      </c>
      <c r="CG74" s="96">
        <v>5644.8</v>
      </c>
      <c r="CH74" s="96">
        <v>11</v>
      </c>
      <c r="CI74" s="96">
        <v>4435.2</v>
      </c>
      <c r="CJ74" s="96">
        <v>19</v>
      </c>
      <c r="CK74" s="96">
        <v>7660.8</v>
      </c>
      <c r="CL74" s="96">
        <v>11</v>
      </c>
      <c r="CM74" s="96">
        <v>4435.2</v>
      </c>
      <c r="CN74" s="96">
        <v>13</v>
      </c>
      <c r="CO74" s="96">
        <v>5241.5999999999995</v>
      </c>
      <c r="CP74" s="96">
        <v>13</v>
      </c>
      <c r="CQ74" s="96">
        <v>5241.5999999999995</v>
      </c>
      <c r="CR74" s="96">
        <v>7</v>
      </c>
      <c r="CS74" s="96">
        <v>2822.4</v>
      </c>
      <c r="CT74" s="96">
        <v>14</v>
      </c>
      <c r="CU74" s="96">
        <v>5644.8</v>
      </c>
    </row>
    <row r="75" spans="2:99">
      <c r="C75" s="95" t="s">
        <v>240</v>
      </c>
      <c r="D75" s="96">
        <v>0</v>
      </c>
      <c r="E75" s="96">
        <v>0</v>
      </c>
      <c r="F75" s="96">
        <v>0</v>
      </c>
      <c r="G75" s="96">
        <v>0</v>
      </c>
      <c r="H75" s="96">
        <v>8</v>
      </c>
      <c r="I75" s="96">
        <v>5145.5999999999995</v>
      </c>
      <c r="J75" s="96">
        <v>9</v>
      </c>
      <c r="K75" s="96">
        <v>5788.7999999999993</v>
      </c>
      <c r="L75" s="96">
        <v>8</v>
      </c>
      <c r="M75" s="96">
        <v>5145.5999999999995</v>
      </c>
      <c r="N75" s="96">
        <v>11</v>
      </c>
      <c r="O75" s="96">
        <v>7075.1999999999989</v>
      </c>
      <c r="P75" s="96">
        <v>11</v>
      </c>
      <c r="Q75" s="96">
        <v>7075.1999999999989</v>
      </c>
      <c r="R75" s="96">
        <v>12</v>
      </c>
      <c r="S75" s="96">
        <v>7718.4</v>
      </c>
      <c r="T75" s="96">
        <v>10</v>
      </c>
      <c r="U75" s="96">
        <v>6431.9999999999991</v>
      </c>
      <c r="V75" s="96">
        <v>16</v>
      </c>
      <c r="W75" s="96">
        <v>10291.199999999999</v>
      </c>
      <c r="X75" s="96">
        <v>11</v>
      </c>
      <c r="Y75" s="96">
        <v>7075.1999999999989</v>
      </c>
      <c r="Z75" s="96">
        <v>12</v>
      </c>
      <c r="AA75" s="96">
        <v>7718.4</v>
      </c>
      <c r="AB75" s="96">
        <v>17</v>
      </c>
      <c r="AC75" s="96">
        <v>10934.4</v>
      </c>
      <c r="AD75" s="96">
        <v>16</v>
      </c>
      <c r="AE75" s="96">
        <v>10291.199999999999</v>
      </c>
      <c r="AF75" s="96">
        <v>19</v>
      </c>
      <c r="AG75" s="96">
        <v>12220.8</v>
      </c>
      <c r="AH75" s="96">
        <v>16</v>
      </c>
      <c r="AI75" s="96">
        <v>10291.199999999999</v>
      </c>
      <c r="AJ75" s="96">
        <v>13</v>
      </c>
      <c r="AK75" s="96">
        <v>8361.5999999999985</v>
      </c>
      <c r="AL75" s="96">
        <v>17</v>
      </c>
      <c r="AM75" s="96">
        <v>10934.4</v>
      </c>
      <c r="AN75" s="96">
        <v>16</v>
      </c>
      <c r="AO75" s="96">
        <v>10291.199999999999</v>
      </c>
      <c r="AP75" s="96">
        <v>21</v>
      </c>
      <c r="AQ75" s="96">
        <v>13507.199999999999</v>
      </c>
      <c r="AR75" s="96">
        <v>12</v>
      </c>
      <c r="AS75" s="96">
        <v>7718.4</v>
      </c>
      <c r="AT75" s="96">
        <v>13</v>
      </c>
      <c r="AU75" s="96">
        <v>8361.5999999999985</v>
      </c>
      <c r="AV75" s="96">
        <v>8</v>
      </c>
      <c r="AW75" s="96">
        <v>5145.5999999999995</v>
      </c>
      <c r="AX75" s="96">
        <v>11</v>
      </c>
      <c r="AY75" s="96">
        <v>7075.1999999999989</v>
      </c>
      <c r="AZ75" s="96">
        <v>8</v>
      </c>
      <c r="BA75" s="96">
        <v>5145.5999999999995</v>
      </c>
      <c r="BB75" s="96">
        <v>6</v>
      </c>
      <c r="BC75" s="96">
        <v>3859.2</v>
      </c>
      <c r="BD75" s="96">
        <v>10</v>
      </c>
      <c r="BE75" s="96">
        <v>6431.9999999999991</v>
      </c>
      <c r="BF75" s="96">
        <v>6</v>
      </c>
      <c r="BG75" s="96">
        <v>3859.2</v>
      </c>
      <c r="BH75" s="96">
        <v>10</v>
      </c>
      <c r="BI75" s="96">
        <v>6431.9999999999991</v>
      </c>
      <c r="BJ75" s="96">
        <v>8</v>
      </c>
      <c r="BK75" s="96">
        <v>5145.5999999999995</v>
      </c>
      <c r="BL75" s="96">
        <v>8</v>
      </c>
      <c r="BM75" s="96">
        <v>5145.5999999999995</v>
      </c>
      <c r="BN75" s="96">
        <v>13</v>
      </c>
      <c r="BO75" s="96">
        <v>8361.5999999999985</v>
      </c>
      <c r="BP75" s="96">
        <v>17</v>
      </c>
      <c r="BQ75" s="96">
        <v>10934.4</v>
      </c>
      <c r="BR75" s="96">
        <v>11</v>
      </c>
      <c r="BS75" s="96">
        <v>7075.1999999999989</v>
      </c>
      <c r="BT75" s="96">
        <v>17</v>
      </c>
      <c r="BU75" s="96">
        <v>10934.4</v>
      </c>
      <c r="BV75" s="96">
        <v>15</v>
      </c>
      <c r="BW75" s="96">
        <v>9647.9999999999982</v>
      </c>
      <c r="BX75" s="96">
        <v>19</v>
      </c>
      <c r="BY75" s="96">
        <v>12220.8</v>
      </c>
      <c r="BZ75" s="96">
        <v>29</v>
      </c>
      <c r="CA75" s="96">
        <v>18652.8</v>
      </c>
      <c r="CB75" s="96">
        <v>19</v>
      </c>
      <c r="CC75" s="96">
        <v>12220.8</v>
      </c>
      <c r="CD75" s="96">
        <v>26</v>
      </c>
      <c r="CE75" s="96">
        <v>16723.199999999997</v>
      </c>
      <c r="CF75" s="96">
        <v>13</v>
      </c>
      <c r="CG75" s="96">
        <v>8361.5999999999985</v>
      </c>
      <c r="CH75" s="96">
        <v>10</v>
      </c>
      <c r="CI75" s="96">
        <v>6431.9999999999991</v>
      </c>
      <c r="CJ75" s="96">
        <v>19</v>
      </c>
      <c r="CK75" s="96">
        <v>12220.8</v>
      </c>
      <c r="CL75" s="96">
        <v>11</v>
      </c>
      <c r="CM75" s="96">
        <v>7075.1999999999989</v>
      </c>
      <c r="CN75" s="96">
        <v>13</v>
      </c>
      <c r="CO75" s="96">
        <v>8361.5999999999985</v>
      </c>
      <c r="CP75" s="96">
        <v>12</v>
      </c>
      <c r="CQ75" s="96">
        <v>7718.4</v>
      </c>
      <c r="CR75" s="96">
        <v>7</v>
      </c>
      <c r="CS75" s="96">
        <v>4502.3999999999996</v>
      </c>
      <c r="CT75" s="96">
        <v>12</v>
      </c>
      <c r="CU75" s="96">
        <v>7718.4</v>
      </c>
    </row>
    <row r="76" spans="2:99">
      <c r="C76" s="95" t="s">
        <v>241</v>
      </c>
      <c r="D76" s="96">
        <v>0</v>
      </c>
      <c r="E76" s="96">
        <v>0</v>
      </c>
      <c r="F76" s="96">
        <v>0</v>
      </c>
      <c r="G76" s="96">
        <v>0</v>
      </c>
      <c r="H76" s="96">
        <v>8</v>
      </c>
      <c r="I76" s="96">
        <v>6230.4</v>
      </c>
      <c r="J76" s="96">
        <v>8</v>
      </c>
      <c r="K76" s="96">
        <v>6230.4</v>
      </c>
      <c r="L76" s="96">
        <v>8</v>
      </c>
      <c r="M76" s="96">
        <v>6230.4</v>
      </c>
      <c r="N76" s="96">
        <v>11</v>
      </c>
      <c r="O76" s="96">
        <v>8566.7999999999993</v>
      </c>
      <c r="P76" s="96">
        <v>10</v>
      </c>
      <c r="Q76" s="96">
        <v>7788</v>
      </c>
      <c r="R76" s="96">
        <v>12</v>
      </c>
      <c r="S76" s="96">
        <v>9345.5999999999985</v>
      </c>
      <c r="T76" s="96">
        <v>11</v>
      </c>
      <c r="U76" s="96">
        <v>8566.7999999999993</v>
      </c>
      <c r="V76" s="96">
        <v>17</v>
      </c>
      <c r="W76" s="96">
        <v>13239.599999999999</v>
      </c>
      <c r="X76" s="96">
        <v>11</v>
      </c>
      <c r="Y76" s="96">
        <v>8566.7999999999993</v>
      </c>
      <c r="Z76" s="96">
        <v>12</v>
      </c>
      <c r="AA76" s="96">
        <v>9345.5999999999985</v>
      </c>
      <c r="AB76" s="96">
        <v>20</v>
      </c>
      <c r="AC76" s="96">
        <v>15576</v>
      </c>
      <c r="AD76" s="96">
        <v>17</v>
      </c>
      <c r="AE76" s="96">
        <v>13239.599999999999</v>
      </c>
      <c r="AF76" s="96">
        <v>20</v>
      </c>
      <c r="AG76" s="96">
        <v>15576</v>
      </c>
      <c r="AH76" s="96">
        <v>14</v>
      </c>
      <c r="AI76" s="96">
        <v>10903.199999999999</v>
      </c>
      <c r="AJ76" s="96">
        <v>12</v>
      </c>
      <c r="AK76" s="96">
        <v>9345.5999999999985</v>
      </c>
      <c r="AL76" s="96">
        <v>19</v>
      </c>
      <c r="AM76" s="96">
        <v>14797.199999999999</v>
      </c>
      <c r="AN76" s="96">
        <v>17</v>
      </c>
      <c r="AO76" s="96">
        <v>13239.599999999999</v>
      </c>
      <c r="AP76" s="96">
        <v>19</v>
      </c>
      <c r="AQ76" s="96">
        <v>14797.199999999999</v>
      </c>
      <c r="AR76" s="96">
        <v>11</v>
      </c>
      <c r="AS76" s="96">
        <v>8566.7999999999993</v>
      </c>
      <c r="AT76" s="96">
        <v>12</v>
      </c>
      <c r="AU76" s="96">
        <v>9345.5999999999985</v>
      </c>
      <c r="AV76" s="96">
        <v>8</v>
      </c>
      <c r="AW76" s="96">
        <v>6230.4</v>
      </c>
      <c r="AX76" s="96">
        <v>11</v>
      </c>
      <c r="AY76" s="96">
        <v>8566.7999999999993</v>
      </c>
      <c r="AZ76" s="96">
        <v>8</v>
      </c>
      <c r="BA76" s="96">
        <v>6230.4</v>
      </c>
      <c r="BB76" s="96">
        <v>6</v>
      </c>
      <c r="BC76" s="96">
        <v>4672.7999999999993</v>
      </c>
      <c r="BD76" s="96">
        <v>9</v>
      </c>
      <c r="BE76" s="96">
        <v>7009.2</v>
      </c>
      <c r="BF76" s="96">
        <v>6</v>
      </c>
      <c r="BG76" s="96">
        <v>4672.7999999999993</v>
      </c>
      <c r="BH76" s="96">
        <v>11</v>
      </c>
      <c r="BI76" s="96">
        <v>8566.7999999999993</v>
      </c>
      <c r="BJ76" s="96">
        <v>9</v>
      </c>
      <c r="BK76" s="96">
        <v>7009.2</v>
      </c>
      <c r="BL76" s="96">
        <v>9</v>
      </c>
      <c r="BM76" s="96">
        <v>7009.2</v>
      </c>
      <c r="BN76" s="96">
        <v>13</v>
      </c>
      <c r="BO76" s="96">
        <v>10124.4</v>
      </c>
      <c r="BP76" s="96">
        <v>15</v>
      </c>
      <c r="BQ76" s="96">
        <v>11682</v>
      </c>
      <c r="BR76" s="96">
        <v>11</v>
      </c>
      <c r="BS76" s="96">
        <v>8566.7999999999993</v>
      </c>
      <c r="BT76" s="96">
        <v>16</v>
      </c>
      <c r="BU76" s="96">
        <v>12460.8</v>
      </c>
      <c r="BV76" s="96">
        <v>17</v>
      </c>
      <c r="BW76" s="96">
        <v>13239.599999999999</v>
      </c>
      <c r="BX76" s="96">
        <v>19</v>
      </c>
      <c r="BY76" s="96">
        <v>14797.199999999999</v>
      </c>
      <c r="BZ76" s="96">
        <v>28</v>
      </c>
      <c r="CA76" s="96">
        <v>21806.399999999998</v>
      </c>
      <c r="CB76" s="96">
        <v>19</v>
      </c>
      <c r="CC76" s="96">
        <v>14797.199999999999</v>
      </c>
      <c r="CD76" s="96">
        <v>25</v>
      </c>
      <c r="CE76" s="96">
        <v>19470</v>
      </c>
      <c r="CF76" s="96">
        <v>14</v>
      </c>
      <c r="CG76" s="96">
        <v>10903.199999999999</v>
      </c>
      <c r="CH76" s="96">
        <v>10</v>
      </c>
      <c r="CI76" s="96">
        <v>7788</v>
      </c>
      <c r="CJ76" s="96">
        <v>17</v>
      </c>
      <c r="CK76" s="96">
        <v>13239.599999999999</v>
      </c>
      <c r="CL76" s="96">
        <v>12</v>
      </c>
      <c r="CM76" s="96">
        <v>9345.5999999999985</v>
      </c>
      <c r="CN76" s="96">
        <v>13</v>
      </c>
      <c r="CO76" s="96">
        <v>10124.4</v>
      </c>
      <c r="CP76" s="96">
        <v>12</v>
      </c>
      <c r="CQ76" s="96">
        <v>9345.5999999999985</v>
      </c>
      <c r="CR76" s="96">
        <v>8</v>
      </c>
      <c r="CS76" s="96">
        <v>6230.4</v>
      </c>
      <c r="CT76" s="96">
        <v>12</v>
      </c>
      <c r="CU76" s="96">
        <v>9345.5999999999985</v>
      </c>
    </row>
    <row r="77" spans="2:99">
      <c r="C77" s="95" t="s">
        <v>242</v>
      </c>
      <c r="D77" s="96">
        <v>0</v>
      </c>
      <c r="E77" s="96">
        <v>0</v>
      </c>
      <c r="F77" s="96">
        <v>0</v>
      </c>
      <c r="G77" s="96">
        <v>0</v>
      </c>
      <c r="H77" s="96">
        <v>9</v>
      </c>
      <c r="I77" s="96">
        <v>2505.6</v>
      </c>
      <c r="J77" s="96">
        <v>9</v>
      </c>
      <c r="K77" s="96">
        <v>2505.6</v>
      </c>
      <c r="L77" s="96">
        <v>9</v>
      </c>
      <c r="M77" s="96">
        <v>2505.6</v>
      </c>
      <c r="N77" s="96">
        <v>11</v>
      </c>
      <c r="O77" s="96">
        <v>3062.3999999999996</v>
      </c>
      <c r="P77" s="96">
        <v>10</v>
      </c>
      <c r="Q77" s="96">
        <v>2784</v>
      </c>
      <c r="R77" s="96">
        <v>12</v>
      </c>
      <c r="S77" s="96">
        <v>3340.7999999999997</v>
      </c>
      <c r="T77" s="96">
        <v>11</v>
      </c>
      <c r="U77" s="96">
        <v>3062.3999999999996</v>
      </c>
      <c r="V77" s="96">
        <v>20</v>
      </c>
      <c r="W77" s="96">
        <v>5568</v>
      </c>
      <c r="X77" s="96">
        <v>11</v>
      </c>
      <c r="Y77" s="96">
        <v>3062.3999999999996</v>
      </c>
      <c r="Z77" s="96">
        <v>11</v>
      </c>
      <c r="AA77" s="96">
        <v>3062.3999999999996</v>
      </c>
      <c r="AB77" s="96">
        <v>20</v>
      </c>
      <c r="AC77" s="96">
        <v>5568</v>
      </c>
      <c r="AD77" s="96">
        <v>17</v>
      </c>
      <c r="AE77" s="96">
        <v>4732.7999999999993</v>
      </c>
      <c r="AF77" s="96">
        <v>17</v>
      </c>
      <c r="AG77" s="96">
        <v>4732.7999999999993</v>
      </c>
      <c r="AH77" s="96">
        <v>15</v>
      </c>
      <c r="AI77" s="96">
        <v>4176</v>
      </c>
      <c r="AJ77" s="96">
        <v>13</v>
      </c>
      <c r="AK77" s="96">
        <v>3619.2</v>
      </c>
      <c r="AL77" s="96">
        <v>16</v>
      </c>
      <c r="AM77" s="96">
        <v>4454.3999999999996</v>
      </c>
      <c r="AN77" s="96">
        <v>17</v>
      </c>
      <c r="AO77" s="96">
        <v>4732.7999999999993</v>
      </c>
      <c r="AP77" s="96">
        <v>21</v>
      </c>
      <c r="AQ77" s="96">
        <v>5846.4</v>
      </c>
      <c r="AR77" s="96">
        <v>12</v>
      </c>
      <c r="AS77" s="96">
        <v>3340.7999999999997</v>
      </c>
      <c r="AT77" s="96">
        <v>13</v>
      </c>
      <c r="AU77" s="96">
        <v>3619.2</v>
      </c>
      <c r="AV77" s="96">
        <v>7</v>
      </c>
      <c r="AW77" s="96">
        <v>1948.7999999999997</v>
      </c>
      <c r="AX77" s="96">
        <v>11</v>
      </c>
      <c r="AY77" s="96">
        <v>3062.3999999999996</v>
      </c>
      <c r="AZ77" s="96">
        <v>8</v>
      </c>
      <c r="BA77" s="96">
        <v>2227.1999999999998</v>
      </c>
      <c r="BB77" s="96">
        <v>6</v>
      </c>
      <c r="BC77" s="96">
        <v>1670.3999999999999</v>
      </c>
      <c r="BD77" s="96">
        <v>9</v>
      </c>
      <c r="BE77" s="96">
        <v>2505.6</v>
      </c>
      <c r="BF77" s="96">
        <v>6</v>
      </c>
      <c r="BG77" s="96">
        <v>1670.3999999999999</v>
      </c>
      <c r="BH77" s="96">
        <v>11</v>
      </c>
      <c r="BI77" s="96">
        <v>3062.3999999999996</v>
      </c>
      <c r="BJ77" s="96">
        <v>8</v>
      </c>
      <c r="BK77" s="96">
        <v>2227.1999999999998</v>
      </c>
      <c r="BL77" s="96">
        <v>10</v>
      </c>
      <c r="BM77" s="96">
        <v>2784</v>
      </c>
      <c r="BN77" s="96">
        <v>14</v>
      </c>
      <c r="BO77" s="96">
        <v>3897.5999999999995</v>
      </c>
      <c r="BP77" s="96">
        <v>16</v>
      </c>
      <c r="BQ77" s="96">
        <v>4454.3999999999996</v>
      </c>
      <c r="BR77" s="96">
        <v>11</v>
      </c>
      <c r="BS77" s="96">
        <v>3062.3999999999996</v>
      </c>
      <c r="BT77" s="96">
        <v>14</v>
      </c>
      <c r="BU77" s="96">
        <v>3897.5999999999995</v>
      </c>
      <c r="BV77" s="96">
        <v>17</v>
      </c>
      <c r="BW77" s="96">
        <v>4732.7999999999993</v>
      </c>
      <c r="BX77" s="96">
        <v>20</v>
      </c>
      <c r="BY77" s="96">
        <v>5568</v>
      </c>
      <c r="BZ77" s="96">
        <v>25</v>
      </c>
      <c r="CA77" s="96">
        <v>6959.9999999999991</v>
      </c>
      <c r="CB77" s="96">
        <v>19</v>
      </c>
      <c r="CC77" s="96">
        <v>5289.5999999999995</v>
      </c>
      <c r="CD77" s="96">
        <v>27</v>
      </c>
      <c r="CE77" s="96">
        <v>7516.7999999999993</v>
      </c>
      <c r="CF77" s="96">
        <v>15</v>
      </c>
      <c r="CG77" s="96">
        <v>4176</v>
      </c>
      <c r="CH77" s="96">
        <v>10</v>
      </c>
      <c r="CI77" s="96">
        <v>2784</v>
      </c>
      <c r="CJ77" s="96">
        <v>20</v>
      </c>
      <c r="CK77" s="96">
        <v>5568</v>
      </c>
      <c r="CL77" s="96">
        <v>12</v>
      </c>
      <c r="CM77" s="96">
        <v>3340.7999999999997</v>
      </c>
      <c r="CN77" s="96">
        <v>13</v>
      </c>
      <c r="CO77" s="96">
        <v>3619.2</v>
      </c>
      <c r="CP77" s="96">
        <v>12</v>
      </c>
      <c r="CQ77" s="96">
        <v>3340.7999999999997</v>
      </c>
      <c r="CR77" s="96">
        <v>7</v>
      </c>
      <c r="CS77" s="96">
        <v>1948.7999999999997</v>
      </c>
      <c r="CT77" s="96">
        <v>12</v>
      </c>
      <c r="CU77" s="96">
        <v>3340.7999999999997</v>
      </c>
    </row>
    <row r="78" spans="2:99">
      <c r="C78" s="95" t="s">
        <v>243</v>
      </c>
      <c r="D78" s="96">
        <v>0</v>
      </c>
      <c r="E78" s="96">
        <v>0</v>
      </c>
      <c r="F78" s="96">
        <v>0</v>
      </c>
      <c r="G78" s="96">
        <v>0</v>
      </c>
      <c r="H78" s="96">
        <v>7</v>
      </c>
      <c r="I78" s="96">
        <v>3864</v>
      </c>
      <c r="J78" s="96">
        <v>9</v>
      </c>
      <c r="K78" s="96">
        <v>4968</v>
      </c>
      <c r="L78" s="96">
        <v>10</v>
      </c>
      <c r="M78" s="96">
        <v>5520</v>
      </c>
      <c r="N78" s="96">
        <v>10</v>
      </c>
      <c r="O78" s="96">
        <v>5520</v>
      </c>
      <c r="P78" s="96">
        <v>11</v>
      </c>
      <c r="Q78" s="96">
        <v>6072</v>
      </c>
      <c r="R78" s="96">
        <v>12</v>
      </c>
      <c r="S78" s="96">
        <v>6624</v>
      </c>
      <c r="T78" s="96">
        <v>11</v>
      </c>
      <c r="U78" s="96">
        <v>6072</v>
      </c>
      <c r="V78" s="96">
        <v>17</v>
      </c>
      <c r="W78" s="96">
        <v>9384</v>
      </c>
      <c r="X78" s="96">
        <v>10</v>
      </c>
      <c r="Y78" s="96">
        <v>5520</v>
      </c>
      <c r="Z78" s="96">
        <v>10</v>
      </c>
      <c r="AA78" s="96">
        <v>5520</v>
      </c>
      <c r="AB78" s="96">
        <v>18</v>
      </c>
      <c r="AC78" s="96">
        <v>9936</v>
      </c>
      <c r="AD78" s="96">
        <v>18</v>
      </c>
      <c r="AE78" s="96">
        <v>9936</v>
      </c>
      <c r="AF78" s="96">
        <v>17</v>
      </c>
      <c r="AG78" s="96">
        <v>9384</v>
      </c>
      <c r="AH78" s="96">
        <v>14</v>
      </c>
      <c r="AI78" s="96">
        <v>7728</v>
      </c>
      <c r="AJ78" s="96">
        <v>12</v>
      </c>
      <c r="AK78" s="96">
        <v>6624</v>
      </c>
      <c r="AL78" s="96">
        <v>19</v>
      </c>
      <c r="AM78" s="96">
        <v>10488</v>
      </c>
      <c r="AN78" s="96">
        <v>17</v>
      </c>
      <c r="AO78" s="96">
        <v>9384</v>
      </c>
      <c r="AP78" s="96">
        <v>18</v>
      </c>
      <c r="AQ78" s="96">
        <v>9936</v>
      </c>
      <c r="AR78" s="96">
        <v>12</v>
      </c>
      <c r="AS78" s="96">
        <v>6624</v>
      </c>
      <c r="AT78" s="96">
        <v>12</v>
      </c>
      <c r="AU78" s="96">
        <v>6624</v>
      </c>
      <c r="AV78" s="96">
        <v>8</v>
      </c>
      <c r="AW78" s="96">
        <v>4416</v>
      </c>
      <c r="AX78" s="96">
        <v>10</v>
      </c>
      <c r="AY78" s="96">
        <v>5520</v>
      </c>
      <c r="AZ78" s="96">
        <v>7</v>
      </c>
      <c r="BA78" s="96">
        <v>3864</v>
      </c>
      <c r="BB78" s="96">
        <v>6</v>
      </c>
      <c r="BC78" s="96">
        <v>3312</v>
      </c>
      <c r="BD78" s="96">
        <v>9</v>
      </c>
      <c r="BE78" s="96">
        <v>4968</v>
      </c>
      <c r="BF78" s="96">
        <v>6</v>
      </c>
      <c r="BG78" s="96">
        <v>3312</v>
      </c>
      <c r="BH78" s="96">
        <v>11</v>
      </c>
      <c r="BI78" s="96">
        <v>6072</v>
      </c>
      <c r="BJ78" s="96">
        <v>9</v>
      </c>
      <c r="BK78" s="96">
        <v>4968</v>
      </c>
      <c r="BL78" s="96">
        <v>9</v>
      </c>
      <c r="BM78" s="96">
        <v>4968</v>
      </c>
      <c r="BN78" s="96">
        <v>13</v>
      </c>
      <c r="BO78" s="96">
        <v>7176</v>
      </c>
      <c r="BP78" s="96">
        <v>16</v>
      </c>
      <c r="BQ78" s="96">
        <v>8832</v>
      </c>
      <c r="BR78" s="96">
        <v>12</v>
      </c>
      <c r="BS78" s="96">
        <v>6624</v>
      </c>
      <c r="BT78" s="96">
        <v>17</v>
      </c>
      <c r="BU78" s="96">
        <v>9384</v>
      </c>
      <c r="BV78" s="96">
        <v>17</v>
      </c>
      <c r="BW78" s="96">
        <v>9384</v>
      </c>
      <c r="BX78" s="96">
        <v>20</v>
      </c>
      <c r="BY78" s="96">
        <v>11040</v>
      </c>
      <c r="BZ78" s="96">
        <v>26</v>
      </c>
      <c r="CA78" s="96">
        <v>14352</v>
      </c>
      <c r="CB78" s="96">
        <v>19</v>
      </c>
      <c r="CC78" s="96">
        <v>10488</v>
      </c>
      <c r="CD78" s="96">
        <v>25</v>
      </c>
      <c r="CE78" s="96">
        <v>13800</v>
      </c>
      <c r="CF78" s="96">
        <v>13</v>
      </c>
      <c r="CG78" s="96">
        <v>7176</v>
      </c>
      <c r="CH78" s="96">
        <v>11</v>
      </c>
      <c r="CI78" s="96">
        <v>6072</v>
      </c>
      <c r="CJ78" s="96">
        <v>17</v>
      </c>
      <c r="CK78" s="96">
        <v>9384</v>
      </c>
      <c r="CL78" s="96">
        <v>10</v>
      </c>
      <c r="CM78" s="96">
        <v>5520</v>
      </c>
      <c r="CN78" s="96">
        <v>12</v>
      </c>
      <c r="CO78" s="96">
        <v>6624</v>
      </c>
      <c r="CP78" s="96">
        <v>12</v>
      </c>
      <c r="CQ78" s="96">
        <v>6624</v>
      </c>
      <c r="CR78" s="96">
        <v>8</v>
      </c>
      <c r="CS78" s="96">
        <v>4416</v>
      </c>
      <c r="CT78" s="96">
        <v>13</v>
      </c>
      <c r="CU78" s="96">
        <v>7176</v>
      </c>
    </row>
    <row r="79" spans="2:99">
      <c r="C79" s="95" t="s">
        <v>244</v>
      </c>
      <c r="D79" s="96">
        <v>0</v>
      </c>
      <c r="E79" s="96">
        <v>0</v>
      </c>
      <c r="F79" s="96">
        <v>0</v>
      </c>
      <c r="G79" s="96">
        <v>0</v>
      </c>
      <c r="H79" s="96">
        <v>7</v>
      </c>
      <c r="I79" s="96">
        <v>5300.4</v>
      </c>
      <c r="J79" s="96">
        <v>9</v>
      </c>
      <c r="K79" s="96">
        <v>6814.7999999999993</v>
      </c>
      <c r="L79" s="96">
        <v>9</v>
      </c>
      <c r="M79" s="96">
        <v>6814.7999999999993</v>
      </c>
      <c r="N79" s="96">
        <v>10</v>
      </c>
      <c r="O79" s="96">
        <v>7571.9999999999991</v>
      </c>
      <c r="P79" s="96">
        <v>11</v>
      </c>
      <c r="Q79" s="96">
        <v>8329.1999999999989</v>
      </c>
      <c r="R79" s="96">
        <v>13</v>
      </c>
      <c r="S79" s="96">
        <v>9843.5999999999985</v>
      </c>
      <c r="T79" s="96">
        <v>11</v>
      </c>
      <c r="U79" s="96">
        <v>8329.1999999999989</v>
      </c>
      <c r="V79" s="96">
        <v>19</v>
      </c>
      <c r="W79" s="96">
        <v>14386.8</v>
      </c>
      <c r="X79" s="96">
        <v>11</v>
      </c>
      <c r="Y79" s="96">
        <v>8329.1999999999989</v>
      </c>
      <c r="Z79" s="96">
        <v>11</v>
      </c>
      <c r="AA79" s="96">
        <v>8329.1999999999989</v>
      </c>
      <c r="AB79" s="96">
        <v>19</v>
      </c>
      <c r="AC79" s="96">
        <v>14386.8</v>
      </c>
      <c r="AD79" s="96">
        <v>18</v>
      </c>
      <c r="AE79" s="96">
        <v>13629.599999999999</v>
      </c>
      <c r="AF79" s="96">
        <v>19</v>
      </c>
      <c r="AG79" s="96">
        <v>14386.8</v>
      </c>
      <c r="AH79" s="96">
        <v>13</v>
      </c>
      <c r="AI79" s="96">
        <v>9843.5999999999985</v>
      </c>
      <c r="AJ79" s="96">
        <v>12</v>
      </c>
      <c r="AK79" s="96">
        <v>9086.4</v>
      </c>
      <c r="AL79" s="96">
        <v>16</v>
      </c>
      <c r="AM79" s="96">
        <v>12115.199999999999</v>
      </c>
      <c r="AN79" s="96">
        <v>17</v>
      </c>
      <c r="AO79" s="96">
        <v>12872.4</v>
      </c>
      <c r="AP79" s="96">
        <v>18</v>
      </c>
      <c r="AQ79" s="96">
        <v>13629.599999999999</v>
      </c>
      <c r="AR79" s="96">
        <v>11</v>
      </c>
      <c r="AS79" s="96">
        <v>8329.1999999999989</v>
      </c>
      <c r="AT79" s="96">
        <v>13</v>
      </c>
      <c r="AU79" s="96">
        <v>9843.5999999999985</v>
      </c>
      <c r="AV79" s="96">
        <v>8</v>
      </c>
      <c r="AW79" s="96">
        <v>6057.5999999999995</v>
      </c>
      <c r="AX79" s="96">
        <v>12</v>
      </c>
      <c r="AY79" s="96">
        <v>9086.4</v>
      </c>
      <c r="AZ79" s="96">
        <v>7</v>
      </c>
      <c r="BA79" s="96">
        <v>5300.4</v>
      </c>
      <c r="BB79" s="96">
        <v>6</v>
      </c>
      <c r="BC79" s="96">
        <v>4543.2</v>
      </c>
      <c r="BD79" s="96">
        <v>8</v>
      </c>
      <c r="BE79" s="96">
        <v>6057.5999999999995</v>
      </c>
      <c r="BF79" s="96">
        <v>5</v>
      </c>
      <c r="BG79" s="96">
        <v>3785.9999999999995</v>
      </c>
      <c r="BH79" s="96">
        <v>10</v>
      </c>
      <c r="BI79" s="96">
        <v>7571.9999999999991</v>
      </c>
      <c r="BJ79" s="96">
        <v>8</v>
      </c>
      <c r="BK79" s="96">
        <v>6057.5999999999995</v>
      </c>
      <c r="BL79" s="96">
        <v>9</v>
      </c>
      <c r="BM79" s="96">
        <v>6814.7999999999993</v>
      </c>
      <c r="BN79" s="96">
        <v>14</v>
      </c>
      <c r="BO79" s="96">
        <v>10600.8</v>
      </c>
      <c r="BP79" s="96">
        <v>17</v>
      </c>
      <c r="BQ79" s="96">
        <v>12872.4</v>
      </c>
      <c r="BR79" s="96">
        <v>11</v>
      </c>
      <c r="BS79" s="96">
        <v>8329.1999999999989</v>
      </c>
      <c r="BT79" s="96">
        <v>15</v>
      </c>
      <c r="BU79" s="96">
        <v>11357.999999999998</v>
      </c>
      <c r="BV79" s="96">
        <v>15</v>
      </c>
      <c r="BW79" s="96">
        <v>11357.999999999998</v>
      </c>
      <c r="BX79" s="96">
        <v>18</v>
      </c>
      <c r="BY79" s="96">
        <v>13629.599999999999</v>
      </c>
      <c r="BZ79" s="96">
        <v>25</v>
      </c>
      <c r="CA79" s="96">
        <v>18930</v>
      </c>
      <c r="CB79" s="96">
        <v>17</v>
      </c>
      <c r="CC79" s="96">
        <v>12872.4</v>
      </c>
      <c r="CD79" s="96">
        <v>24</v>
      </c>
      <c r="CE79" s="96">
        <v>18172.8</v>
      </c>
      <c r="CF79" s="96">
        <v>14</v>
      </c>
      <c r="CG79" s="96">
        <v>10600.8</v>
      </c>
      <c r="CH79" s="96">
        <v>11</v>
      </c>
      <c r="CI79" s="96">
        <v>8329.1999999999989</v>
      </c>
      <c r="CJ79" s="96">
        <v>20</v>
      </c>
      <c r="CK79" s="96">
        <v>15143.999999999998</v>
      </c>
      <c r="CL79" s="96">
        <v>11</v>
      </c>
      <c r="CM79" s="96">
        <v>8329.1999999999989</v>
      </c>
      <c r="CN79" s="96">
        <v>13</v>
      </c>
      <c r="CO79" s="96">
        <v>9843.5999999999985</v>
      </c>
      <c r="CP79" s="96">
        <v>12</v>
      </c>
      <c r="CQ79" s="96">
        <v>9086.4</v>
      </c>
      <c r="CR79" s="96">
        <v>7</v>
      </c>
      <c r="CS79" s="96">
        <v>5300.4</v>
      </c>
      <c r="CT79" s="96">
        <v>13</v>
      </c>
      <c r="CU79" s="96">
        <v>9843.5999999999985</v>
      </c>
    </row>
    <row r="80" spans="2:99">
      <c r="C80" s="95" t="s">
        <v>245</v>
      </c>
      <c r="D80" s="96">
        <v>0</v>
      </c>
      <c r="E80" s="96">
        <v>0</v>
      </c>
      <c r="F80" s="96">
        <v>0</v>
      </c>
      <c r="G80" s="96">
        <v>0</v>
      </c>
      <c r="H80" s="96">
        <v>8</v>
      </c>
      <c r="I80" s="96">
        <v>6441.5999999999995</v>
      </c>
      <c r="J80" s="96">
        <v>10</v>
      </c>
      <c r="K80" s="96">
        <v>8051.9999999999991</v>
      </c>
      <c r="L80" s="96">
        <v>10</v>
      </c>
      <c r="M80" s="96">
        <v>8051.9999999999991</v>
      </c>
      <c r="N80" s="96">
        <v>9</v>
      </c>
      <c r="O80" s="96">
        <v>7246.7999999999993</v>
      </c>
      <c r="P80" s="96">
        <v>11</v>
      </c>
      <c r="Q80" s="96">
        <v>8857.1999999999989</v>
      </c>
      <c r="R80" s="96">
        <v>12</v>
      </c>
      <c r="S80" s="96">
        <v>9662.4</v>
      </c>
      <c r="T80" s="96">
        <v>11</v>
      </c>
      <c r="U80" s="96">
        <v>8857.1999999999989</v>
      </c>
      <c r="V80" s="96">
        <v>19</v>
      </c>
      <c r="W80" s="96">
        <v>15298.8</v>
      </c>
      <c r="X80" s="96">
        <v>11</v>
      </c>
      <c r="Y80" s="96">
        <v>8857.1999999999989</v>
      </c>
      <c r="Z80" s="96">
        <v>12</v>
      </c>
      <c r="AA80" s="96">
        <v>9662.4</v>
      </c>
      <c r="AB80" s="96">
        <v>17</v>
      </c>
      <c r="AC80" s="96">
        <v>13688.4</v>
      </c>
      <c r="AD80" s="96">
        <v>18</v>
      </c>
      <c r="AE80" s="96">
        <v>14493.599999999999</v>
      </c>
      <c r="AF80" s="96">
        <v>18</v>
      </c>
      <c r="AG80" s="96">
        <v>14493.599999999999</v>
      </c>
      <c r="AH80" s="96">
        <v>14</v>
      </c>
      <c r="AI80" s="96">
        <v>11272.8</v>
      </c>
      <c r="AJ80" s="96">
        <v>14</v>
      </c>
      <c r="AK80" s="96">
        <v>11272.8</v>
      </c>
      <c r="AL80" s="96">
        <v>16</v>
      </c>
      <c r="AM80" s="96">
        <v>12883.199999999999</v>
      </c>
      <c r="AN80" s="96">
        <v>14</v>
      </c>
      <c r="AO80" s="96">
        <v>11272.8</v>
      </c>
      <c r="AP80" s="96">
        <v>20</v>
      </c>
      <c r="AQ80" s="96">
        <v>16103.999999999998</v>
      </c>
      <c r="AR80" s="96">
        <v>10</v>
      </c>
      <c r="AS80" s="96">
        <v>8051.9999999999991</v>
      </c>
      <c r="AT80" s="96">
        <v>12</v>
      </c>
      <c r="AU80" s="96">
        <v>9662.4</v>
      </c>
      <c r="AV80" s="96">
        <v>8</v>
      </c>
      <c r="AW80" s="96">
        <v>6441.5999999999995</v>
      </c>
      <c r="AX80" s="96">
        <v>11</v>
      </c>
      <c r="AY80" s="96">
        <v>8857.1999999999989</v>
      </c>
      <c r="AZ80" s="96">
        <v>7</v>
      </c>
      <c r="BA80" s="96">
        <v>5636.4</v>
      </c>
      <c r="BB80" s="96">
        <v>6</v>
      </c>
      <c r="BC80" s="96">
        <v>4831.2</v>
      </c>
      <c r="BD80" s="96">
        <v>10</v>
      </c>
      <c r="BE80" s="96">
        <v>8051.9999999999991</v>
      </c>
      <c r="BF80" s="96">
        <v>6</v>
      </c>
      <c r="BG80" s="96">
        <v>4831.2</v>
      </c>
      <c r="BH80" s="96">
        <v>11</v>
      </c>
      <c r="BI80" s="96">
        <v>8857.1999999999989</v>
      </c>
      <c r="BJ80" s="96">
        <v>9</v>
      </c>
      <c r="BK80" s="96">
        <v>7246.7999999999993</v>
      </c>
      <c r="BL80" s="96">
        <v>8</v>
      </c>
      <c r="BM80" s="96">
        <v>6441.5999999999995</v>
      </c>
      <c r="BN80" s="96">
        <v>13</v>
      </c>
      <c r="BO80" s="96">
        <v>10467.599999999999</v>
      </c>
      <c r="BP80" s="96">
        <v>16</v>
      </c>
      <c r="BQ80" s="96">
        <v>12883.199999999999</v>
      </c>
      <c r="BR80" s="96">
        <v>11</v>
      </c>
      <c r="BS80" s="96">
        <v>8857.1999999999989</v>
      </c>
      <c r="BT80" s="96">
        <v>14</v>
      </c>
      <c r="BU80" s="96">
        <v>11272.8</v>
      </c>
      <c r="BV80" s="96">
        <v>17</v>
      </c>
      <c r="BW80" s="96">
        <v>13688.4</v>
      </c>
      <c r="BX80" s="96">
        <v>17</v>
      </c>
      <c r="BY80" s="96">
        <v>13688.4</v>
      </c>
      <c r="BZ80" s="96">
        <v>24</v>
      </c>
      <c r="CA80" s="96">
        <v>19324.8</v>
      </c>
      <c r="CB80" s="96">
        <v>17</v>
      </c>
      <c r="CC80" s="96">
        <v>13688.4</v>
      </c>
      <c r="CD80" s="96">
        <v>28</v>
      </c>
      <c r="CE80" s="96">
        <v>22545.599999999999</v>
      </c>
      <c r="CF80" s="96">
        <v>15</v>
      </c>
      <c r="CG80" s="96">
        <v>12077.999999999998</v>
      </c>
      <c r="CH80" s="96">
        <v>11</v>
      </c>
      <c r="CI80" s="96">
        <v>8857.1999999999989</v>
      </c>
      <c r="CJ80" s="96">
        <v>19</v>
      </c>
      <c r="CK80" s="96">
        <v>15298.8</v>
      </c>
      <c r="CL80" s="96">
        <v>11</v>
      </c>
      <c r="CM80" s="96">
        <v>8857.1999999999989</v>
      </c>
      <c r="CN80" s="96">
        <v>11</v>
      </c>
      <c r="CO80" s="96">
        <v>8857.1999999999989</v>
      </c>
      <c r="CP80" s="96">
        <v>12</v>
      </c>
      <c r="CQ80" s="96">
        <v>9662.4</v>
      </c>
      <c r="CR80" s="96">
        <v>7</v>
      </c>
      <c r="CS80" s="96">
        <v>5636.4</v>
      </c>
      <c r="CT80" s="96">
        <v>12</v>
      </c>
      <c r="CU80" s="96">
        <v>9662.4</v>
      </c>
    </row>
    <row r="81" spans="2:99">
      <c r="C81" s="95" t="s">
        <v>246</v>
      </c>
      <c r="D81" s="96">
        <v>0</v>
      </c>
      <c r="E81" s="96">
        <v>0</v>
      </c>
      <c r="F81" s="96">
        <v>0</v>
      </c>
      <c r="G81" s="96">
        <v>0</v>
      </c>
      <c r="H81" s="96">
        <v>8</v>
      </c>
      <c r="I81" s="96">
        <v>6028.8</v>
      </c>
      <c r="J81" s="96">
        <v>9</v>
      </c>
      <c r="K81" s="96">
        <v>6782.4000000000005</v>
      </c>
      <c r="L81" s="96">
        <v>8</v>
      </c>
      <c r="M81" s="96">
        <v>6028.8</v>
      </c>
      <c r="N81" s="96">
        <v>10</v>
      </c>
      <c r="O81" s="96">
        <v>7536</v>
      </c>
      <c r="P81" s="96">
        <v>11</v>
      </c>
      <c r="Q81" s="96">
        <v>8289.6</v>
      </c>
      <c r="R81" s="96">
        <v>12</v>
      </c>
      <c r="S81" s="96">
        <v>9043.2000000000007</v>
      </c>
      <c r="T81" s="96">
        <v>10</v>
      </c>
      <c r="U81" s="96">
        <v>7536</v>
      </c>
      <c r="V81" s="96">
        <v>18</v>
      </c>
      <c r="W81" s="96">
        <v>13564.800000000001</v>
      </c>
      <c r="X81" s="96">
        <v>10</v>
      </c>
      <c r="Y81" s="96">
        <v>7536</v>
      </c>
      <c r="Z81" s="96">
        <v>11</v>
      </c>
      <c r="AA81" s="96">
        <v>8289.6</v>
      </c>
      <c r="AB81" s="96">
        <v>20</v>
      </c>
      <c r="AC81" s="96">
        <v>15072</v>
      </c>
      <c r="AD81" s="96">
        <v>15</v>
      </c>
      <c r="AE81" s="96">
        <v>11304</v>
      </c>
      <c r="AF81" s="96">
        <v>18</v>
      </c>
      <c r="AG81" s="96">
        <v>13564.800000000001</v>
      </c>
      <c r="AH81" s="96">
        <v>15</v>
      </c>
      <c r="AI81" s="96">
        <v>11304</v>
      </c>
      <c r="AJ81" s="96">
        <v>14</v>
      </c>
      <c r="AK81" s="96">
        <v>10550.4</v>
      </c>
      <c r="AL81" s="96">
        <v>19</v>
      </c>
      <c r="AM81" s="96">
        <v>14318.4</v>
      </c>
      <c r="AN81" s="96">
        <v>17</v>
      </c>
      <c r="AO81" s="96">
        <v>12811.2</v>
      </c>
      <c r="AP81" s="96">
        <v>19</v>
      </c>
      <c r="AQ81" s="96">
        <v>14318.4</v>
      </c>
      <c r="AR81" s="96">
        <v>12</v>
      </c>
      <c r="AS81" s="96">
        <v>9043.2000000000007</v>
      </c>
      <c r="AT81" s="96">
        <v>13</v>
      </c>
      <c r="AU81" s="96">
        <v>9796.8000000000011</v>
      </c>
      <c r="AV81" s="96">
        <v>7</v>
      </c>
      <c r="AW81" s="96">
        <v>5275.2</v>
      </c>
      <c r="AX81" s="96">
        <v>11</v>
      </c>
      <c r="AY81" s="96">
        <v>8289.6</v>
      </c>
      <c r="AZ81" s="96">
        <v>7</v>
      </c>
      <c r="BA81" s="96">
        <v>5275.2</v>
      </c>
      <c r="BB81" s="96">
        <v>7</v>
      </c>
      <c r="BC81" s="96">
        <v>5275.2</v>
      </c>
      <c r="BD81" s="96">
        <v>8</v>
      </c>
      <c r="BE81" s="96">
        <v>6028.8</v>
      </c>
      <c r="BF81" s="96">
        <v>6</v>
      </c>
      <c r="BG81" s="96">
        <v>4521.6000000000004</v>
      </c>
      <c r="BH81" s="96">
        <v>11</v>
      </c>
      <c r="BI81" s="96">
        <v>8289.6</v>
      </c>
      <c r="BJ81" s="96">
        <v>9</v>
      </c>
      <c r="BK81" s="96">
        <v>6782.4000000000005</v>
      </c>
      <c r="BL81" s="96">
        <v>8</v>
      </c>
      <c r="BM81" s="96">
        <v>6028.8</v>
      </c>
      <c r="BN81" s="96">
        <v>13</v>
      </c>
      <c r="BO81" s="96">
        <v>9796.8000000000011</v>
      </c>
      <c r="BP81" s="96">
        <v>16</v>
      </c>
      <c r="BQ81" s="96">
        <v>12057.6</v>
      </c>
      <c r="BR81" s="96">
        <v>12</v>
      </c>
      <c r="BS81" s="96">
        <v>9043.2000000000007</v>
      </c>
      <c r="BT81" s="96">
        <v>16</v>
      </c>
      <c r="BU81" s="96">
        <v>12057.6</v>
      </c>
      <c r="BV81" s="96">
        <v>15</v>
      </c>
      <c r="BW81" s="96">
        <v>11304</v>
      </c>
      <c r="BX81" s="96">
        <v>18</v>
      </c>
      <c r="BY81" s="96">
        <v>13564.800000000001</v>
      </c>
      <c r="BZ81" s="96">
        <v>28</v>
      </c>
      <c r="CA81" s="96">
        <v>21100.799999999999</v>
      </c>
      <c r="CB81" s="96">
        <v>19</v>
      </c>
      <c r="CC81" s="96">
        <v>14318.4</v>
      </c>
      <c r="CD81" s="96">
        <v>25</v>
      </c>
      <c r="CE81" s="96">
        <v>18840</v>
      </c>
      <c r="CF81" s="96">
        <v>15</v>
      </c>
      <c r="CG81" s="96">
        <v>11304</v>
      </c>
      <c r="CH81" s="96">
        <v>10</v>
      </c>
      <c r="CI81" s="96">
        <v>7536</v>
      </c>
      <c r="CJ81" s="96">
        <v>20</v>
      </c>
      <c r="CK81" s="96">
        <v>15072</v>
      </c>
      <c r="CL81" s="96">
        <v>11</v>
      </c>
      <c r="CM81" s="96">
        <v>8289.6</v>
      </c>
      <c r="CN81" s="96">
        <v>12</v>
      </c>
      <c r="CO81" s="96">
        <v>9043.2000000000007</v>
      </c>
      <c r="CP81" s="96">
        <v>13</v>
      </c>
      <c r="CQ81" s="96">
        <v>9796.8000000000011</v>
      </c>
      <c r="CR81" s="96">
        <v>7</v>
      </c>
      <c r="CS81" s="96">
        <v>5275.2</v>
      </c>
      <c r="CT81" s="96">
        <v>12</v>
      </c>
      <c r="CU81" s="96">
        <v>9043.2000000000007</v>
      </c>
    </row>
    <row r="82" spans="2:99">
      <c r="C82" s="95" t="s">
        <v>247</v>
      </c>
      <c r="D82" s="96">
        <v>0</v>
      </c>
      <c r="E82" s="96">
        <v>0</v>
      </c>
      <c r="F82" s="96">
        <v>0</v>
      </c>
      <c r="G82" s="96">
        <v>0</v>
      </c>
      <c r="H82" s="96">
        <v>7</v>
      </c>
      <c r="I82" s="96">
        <v>3561.5999999999995</v>
      </c>
      <c r="J82" s="96">
        <v>9</v>
      </c>
      <c r="K82" s="96">
        <v>4579.1999999999989</v>
      </c>
      <c r="L82" s="96">
        <v>8</v>
      </c>
      <c r="M82" s="96">
        <v>4070.3999999999992</v>
      </c>
      <c r="N82" s="96">
        <v>10</v>
      </c>
      <c r="O82" s="96">
        <v>5087.9999999999991</v>
      </c>
      <c r="P82" s="96">
        <v>11</v>
      </c>
      <c r="Q82" s="96">
        <v>5596.7999999999993</v>
      </c>
      <c r="R82" s="96">
        <v>12</v>
      </c>
      <c r="S82" s="96">
        <v>6105.5999999999985</v>
      </c>
      <c r="T82" s="96">
        <v>11</v>
      </c>
      <c r="U82" s="96">
        <v>5596.7999999999993</v>
      </c>
      <c r="V82" s="96">
        <v>18</v>
      </c>
      <c r="W82" s="96">
        <v>9158.3999999999978</v>
      </c>
      <c r="X82" s="96">
        <v>10</v>
      </c>
      <c r="Y82" s="96">
        <v>5087.9999999999991</v>
      </c>
      <c r="Z82" s="96">
        <v>11</v>
      </c>
      <c r="AA82" s="96">
        <v>5596.7999999999993</v>
      </c>
      <c r="AB82" s="96">
        <v>19</v>
      </c>
      <c r="AC82" s="96">
        <v>9667.1999999999989</v>
      </c>
      <c r="AD82" s="96">
        <v>16</v>
      </c>
      <c r="AE82" s="96">
        <v>8140.7999999999984</v>
      </c>
      <c r="AF82" s="96">
        <v>20</v>
      </c>
      <c r="AG82" s="96">
        <v>10175.999999999998</v>
      </c>
      <c r="AH82" s="96">
        <v>14</v>
      </c>
      <c r="AI82" s="96">
        <v>7123.1999999999989</v>
      </c>
      <c r="AJ82" s="96">
        <v>13</v>
      </c>
      <c r="AK82" s="96">
        <v>6614.3999999999987</v>
      </c>
      <c r="AL82" s="96">
        <v>18</v>
      </c>
      <c r="AM82" s="96">
        <v>9158.3999999999978</v>
      </c>
      <c r="AN82" s="96">
        <v>15</v>
      </c>
      <c r="AO82" s="96">
        <v>7631.9999999999982</v>
      </c>
      <c r="AP82" s="96">
        <v>21</v>
      </c>
      <c r="AQ82" s="96">
        <v>10684.799999999997</v>
      </c>
      <c r="AR82" s="96">
        <v>12</v>
      </c>
      <c r="AS82" s="96">
        <v>6105.5999999999985</v>
      </c>
      <c r="AT82" s="96">
        <v>12</v>
      </c>
      <c r="AU82" s="96">
        <v>6105.5999999999985</v>
      </c>
      <c r="AV82" s="96">
        <v>7</v>
      </c>
      <c r="AW82" s="96">
        <v>3561.5999999999995</v>
      </c>
      <c r="AX82" s="96">
        <v>11</v>
      </c>
      <c r="AY82" s="96">
        <v>5596.7999999999993</v>
      </c>
      <c r="AZ82" s="96">
        <v>8</v>
      </c>
      <c r="BA82" s="96">
        <v>4070.3999999999992</v>
      </c>
      <c r="BB82" s="96">
        <v>6</v>
      </c>
      <c r="BC82" s="96">
        <v>3052.7999999999993</v>
      </c>
      <c r="BD82" s="96">
        <v>10</v>
      </c>
      <c r="BE82" s="96">
        <v>5087.9999999999991</v>
      </c>
      <c r="BF82" s="96">
        <v>6</v>
      </c>
      <c r="BG82" s="96">
        <v>3052.7999999999993</v>
      </c>
      <c r="BH82" s="96">
        <v>12</v>
      </c>
      <c r="BI82" s="96">
        <v>6105.5999999999985</v>
      </c>
      <c r="BJ82" s="96">
        <v>8</v>
      </c>
      <c r="BK82" s="96">
        <v>4070.3999999999992</v>
      </c>
      <c r="BL82" s="96">
        <v>9</v>
      </c>
      <c r="BM82" s="96">
        <v>4579.1999999999989</v>
      </c>
      <c r="BN82" s="96">
        <v>13</v>
      </c>
      <c r="BO82" s="96">
        <v>6614.3999999999987</v>
      </c>
      <c r="BP82" s="96">
        <v>17</v>
      </c>
      <c r="BQ82" s="96">
        <v>8649.5999999999985</v>
      </c>
      <c r="BR82" s="96">
        <v>10</v>
      </c>
      <c r="BS82" s="96">
        <v>5087.9999999999991</v>
      </c>
      <c r="BT82" s="96">
        <v>16</v>
      </c>
      <c r="BU82" s="96">
        <v>8140.7999999999984</v>
      </c>
      <c r="BV82" s="96">
        <v>17</v>
      </c>
      <c r="BW82" s="96">
        <v>8649.5999999999985</v>
      </c>
      <c r="BX82" s="96">
        <v>20</v>
      </c>
      <c r="BY82" s="96">
        <v>10175.999999999998</v>
      </c>
      <c r="BZ82" s="96">
        <v>28</v>
      </c>
      <c r="CA82" s="96">
        <v>14246.399999999998</v>
      </c>
      <c r="CB82" s="96">
        <v>17</v>
      </c>
      <c r="CC82" s="96">
        <v>8649.5999999999985</v>
      </c>
      <c r="CD82" s="96">
        <v>29</v>
      </c>
      <c r="CE82" s="96">
        <v>14755.199999999997</v>
      </c>
      <c r="CF82" s="96">
        <v>14</v>
      </c>
      <c r="CG82" s="96">
        <v>7123.1999999999989</v>
      </c>
      <c r="CH82" s="96">
        <v>10</v>
      </c>
      <c r="CI82" s="96">
        <v>5087.9999999999991</v>
      </c>
      <c r="CJ82" s="96">
        <v>19</v>
      </c>
      <c r="CK82" s="96">
        <v>9667.1999999999989</v>
      </c>
      <c r="CL82" s="96">
        <v>12</v>
      </c>
      <c r="CM82" s="96">
        <v>6105.5999999999985</v>
      </c>
      <c r="CN82" s="96">
        <v>13</v>
      </c>
      <c r="CO82" s="96">
        <v>6614.3999999999987</v>
      </c>
      <c r="CP82" s="96">
        <v>12</v>
      </c>
      <c r="CQ82" s="96">
        <v>6105.5999999999985</v>
      </c>
      <c r="CR82" s="96">
        <v>8</v>
      </c>
      <c r="CS82" s="96">
        <v>4070.3999999999992</v>
      </c>
      <c r="CT82" s="96">
        <v>14</v>
      </c>
      <c r="CU82" s="96">
        <v>7123.1999999999989</v>
      </c>
    </row>
    <row r="83" spans="2:99">
      <c r="C83" s="95" t="s">
        <v>248</v>
      </c>
      <c r="D83" s="96">
        <v>0</v>
      </c>
      <c r="E83" s="96">
        <v>0</v>
      </c>
      <c r="F83" s="96">
        <v>0</v>
      </c>
      <c r="G83" s="96">
        <v>0</v>
      </c>
      <c r="H83" s="96">
        <v>8</v>
      </c>
      <c r="I83" s="96">
        <v>6883.2</v>
      </c>
      <c r="J83" s="96">
        <v>8</v>
      </c>
      <c r="K83" s="96">
        <v>6883.2</v>
      </c>
      <c r="L83" s="96">
        <v>9</v>
      </c>
      <c r="M83" s="96">
        <v>7743.5999999999995</v>
      </c>
      <c r="N83" s="96">
        <v>10</v>
      </c>
      <c r="O83" s="96">
        <v>8604</v>
      </c>
      <c r="P83" s="96">
        <v>11</v>
      </c>
      <c r="Q83" s="96">
        <v>9464.4</v>
      </c>
      <c r="R83" s="96">
        <v>11</v>
      </c>
      <c r="S83" s="96">
        <v>9464.4</v>
      </c>
      <c r="T83" s="96">
        <v>10</v>
      </c>
      <c r="U83" s="96">
        <v>8604</v>
      </c>
      <c r="V83" s="96">
        <v>19</v>
      </c>
      <c r="W83" s="96">
        <v>16347.6</v>
      </c>
      <c r="X83" s="96">
        <v>10</v>
      </c>
      <c r="Y83" s="96">
        <v>8604</v>
      </c>
      <c r="Z83" s="96">
        <v>11</v>
      </c>
      <c r="AA83" s="96">
        <v>9464.4</v>
      </c>
      <c r="AB83" s="96">
        <v>19</v>
      </c>
      <c r="AC83" s="96">
        <v>16347.6</v>
      </c>
      <c r="AD83" s="96">
        <v>16</v>
      </c>
      <c r="AE83" s="96">
        <v>13766.4</v>
      </c>
      <c r="AF83" s="96">
        <v>20</v>
      </c>
      <c r="AG83" s="96">
        <v>17208</v>
      </c>
      <c r="AH83" s="96">
        <v>14</v>
      </c>
      <c r="AI83" s="96">
        <v>12045.6</v>
      </c>
      <c r="AJ83" s="96">
        <v>12</v>
      </c>
      <c r="AK83" s="96">
        <v>10324.799999999999</v>
      </c>
      <c r="AL83" s="96">
        <v>18</v>
      </c>
      <c r="AM83" s="96">
        <v>15487.199999999999</v>
      </c>
      <c r="AN83" s="96">
        <v>14</v>
      </c>
      <c r="AO83" s="96">
        <v>12045.6</v>
      </c>
      <c r="AP83" s="96">
        <v>18</v>
      </c>
      <c r="AQ83" s="96">
        <v>15487.199999999999</v>
      </c>
      <c r="AR83" s="96">
        <v>12</v>
      </c>
      <c r="AS83" s="96">
        <v>10324.799999999999</v>
      </c>
      <c r="AT83" s="96">
        <v>14</v>
      </c>
      <c r="AU83" s="96">
        <v>12045.6</v>
      </c>
      <c r="AV83" s="96">
        <v>7</v>
      </c>
      <c r="AW83" s="96">
        <v>6022.8</v>
      </c>
      <c r="AX83" s="96">
        <v>11</v>
      </c>
      <c r="AY83" s="96">
        <v>9464.4</v>
      </c>
      <c r="AZ83" s="96">
        <v>7</v>
      </c>
      <c r="BA83" s="96">
        <v>6022.8</v>
      </c>
      <c r="BB83" s="96">
        <v>6</v>
      </c>
      <c r="BC83" s="96">
        <v>5162.3999999999996</v>
      </c>
      <c r="BD83" s="96">
        <v>10</v>
      </c>
      <c r="BE83" s="96">
        <v>8604</v>
      </c>
      <c r="BF83" s="96">
        <v>6</v>
      </c>
      <c r="BG83" s="96">
        <v>5162.3999999999996</v>
      </c>
      <c r="BH83" s="96">
        <v>11</v>
      </c>
      <c r="BI83" s="96">
        <v>9464.4</v>
      </c>
      <c r="BJ83" s="96">
        <v>8</v>
      </c>
      <c r="BK83" s="96">
        <v>6883.2</v>
      </c>
      <c r="BL83" s="96">
        <v>8</v>
      </c>
      <c r="BM83" s="96">
        <v>6883.2</v>
      </c>
      <c r="BN83" s="96">
        <v>13</v>
      </c>
      <c r="BO83" s="96">
        <v>11185.199999999999</v>
      </c>
      <c r="BP83" s="96">
        <v>15</v>
      </c>
      <c r="BQ83" s="96">
        <v>12906</v>
      </c>
      <c r="BR83" s="96">
        <v>11</v>
      </c>
      <c r="BS83" s="96">
        <v>9464.4</v>
      </c>
      <c r="BT83" s="96">
        <v>15</v>
      </c>
      <c r="BU83" s="96">
        <v>12906</v>
      </c>
      <c r="BV83" s="96">
        <v>15</v>
      </c>
      <c r="BW83" s="96">
        <v>12906</v>
      </c>
      <c r="BX83" s="96">
        <v>16</v>
      </c>
      <c r="BY83" s="96">
        <v>13766.4</v>
      </c>
      <c r="BZ83" s="96">
        <v>23</v>
      </c>
      <c r="CA83" s="96">
        <v>19789.2</v>
      </c>
      <c r="CB83" s="96">
        <v>16</v>
      </c>
      <c r="CC83" s="96">
        <v>13766.4</v>
      </c>
      <c r="CD83" s="96">
        <v>26</v>
      </c>
      <c r="CE83" s="96">
        <v>22370.399999999998</v>
      </c>
      <c r="CF83" s="96">
        <v>15</v>
      </c>
      <c r="CG83" s="96">
        <v>12906</v>
      </c>
      <c r="CH83" s="96">
        <v>10</v>
      </c>
      <c r="CI83" s="96">
        <v>8604</v>
      </c>
      <c r="CJ83" s="96">
        <v>19</v>
      </c>
      <c r="CK83" s="96">
        <v>16347.6</v>
      </c>
      <c r="CL83" s="96">
        <v>11</v>
      </c>
      <c r="CM83" s="96">
        <v>9464.4</v>
      </c>
      <c r="CN83" s="96">
        <v>12</v>
      </c>
      <c r="CO83" s="96">
        <v>10324.799999999999</v>
      </c>
      <c r="CP83" s="96">
        <v>13</v>
      </c>
      <c r="CQ83" s="96">
        <v>11185.199999999999</v>
      </c>
      <c r="CR83" s="96">
        <v>7</v>
      </c>
      <c r="CS83" s="96">
        <v>6022.8</v>
      </c>
      <c r="CT83" s="96">
        <v>12</v>
      </c>
      <c r="CU83" s="96">
        <v>10324.799999999999</v>
      </c>
    </row>
    <row r="84" spans="2:99">
      <c r="C84" s="95" t="s">
        <v>249</v>
      </c>
      <c r="D84" s="96">
        <v>0</v>
      </c>
      <c r="E84" s="96">
        <v>0</v>
      </c>
      <c r="F84" s="96">
        <v>0</v>
      </c>
      <c r="G84" s="96">
        <v>0</v>
      </c>
      <c r="H84" s="96">
        <v>7</v>
      </c>
      <c r="I84" s="96">
        <v>5468.4</v>
      </c>
      <c r="J84" s="96">
        <v>8</v>
      </c>
      <c r="K84" s="96">
        <v>6249.5999999999995</v>
      </c>
      <c r="L84" s="96">
        <v>9</v>
      </c>
      <c r="M84" s="96">
        <v>7030.7999999999993</v>
      </c>
      <c r="N84" s="96">
        <v>10</v>
      </c>
      <c r="O84" s="96">
        <v>7811.9999999999991</v>
      </c>
      <c r="P84" s="96">
        <v>11</v>
      </c>
      <c r="Q84" s="96">
        <v>8593.1999999999989</v>
      </c>
      <c r="R84" s="96">
        <v>12</v>
      </c>
      <c r="S84" s="96">
        <v>9374.4</v>
      </c>
      <c r="T84" s="96">
        <v>10</v>
      </c>
      <c r="U84" s="96">
        <v>7811.9999999999991</v>
      </c>
      <c r="V84" s="96">
        <v>17</v>
      </c>
      <c r="W84" s="96">
        <v>13280.4</v>
      </c>
      <c r="X84" s="96">
        <v>10</v>
      </c>
      <c r="Y84" s="96">
        <v>7811.9999999999991</v>
      </c>
      <c r="Z84" s="96">
        <v>11</v>
      </c>
      <c r="AA84" s="96">
        <v>8593.1999999999989</v>
      </c>
      <c r="AB84" s="96">
        <v>19</v>
      </c>
      <c r="AC84" s="96">
        <v>14842.8</v>
      </c>
      <c r="AD84" s="96">
        <v>18</v>
      </c>
      <c r="AE84" s="96">
        <v>14061.599999999999</v>
      </c>
      <c r="AF84" s="96">
        <v>19</v>
      </c>
      <c r="AG84" s="96">
        <v>14842.8</v>
      </c>
      <c r="AH84" s="96">
        <v>16</v>
      </c>
      <c r="AI84" s="96">
        <v>12499.199999999999</v>
      </c>
      <c r="AJ84" s="96">
        <v>13</v>
      </c>
      <c r="AK84" s="96">
        <v>10155.599999999999</v>
      </c>
      <c r="AL84" s="96">
        <v>16</v>
      </c>
      <c r="AM84" s="96">
        <v>12499.199999999999</v>
      </c>
      <c r="AN84" s="96">
        <v>16</v>
      </c>
      <c r="AO84" s="96">
        <v>12499.199999999999</v>
      </c>
      <c r="AP84" s="96">
        <v>19</v>
      </c>
      <c r="AQ84" s="96">
        <v>14842.8</v>
      </c>
      <c r="AR84" s="96">
        <v>10</v>
      </c>
      <c r="AS84" s="96">
        <v>7811.9999999999991</v>
      </c>
      <c r="AT84" s="96">
        <v>13</v>
      </c>
      <c r="AU84" s="96">
        <v>10155.599999999999</v>
      </c>
      <c r="AV84" s="96">
        <v>7</v>
      </c>
      <c r="AW84" s="96">
        <v>5468.4</v>
      </c>
      <c r="AX84" s="96">
        <v>11</v>
      </c>
      <c r="AY84" s="96">
        <v>8593.1999999999989</v>
      </c>
      <c r="AZ84" s="96">
        <v>8</v>
      </c>
      <c r="BA84" s="96">
        <v>6249.5999999999995</v>
      </c>
      <c r="BB84" s="96">
        <v>6</v>
      </c>
      <c r="BC84" s="96">
        <v>4687.2</v>
      </c>
      <c r="BD84" s="96">
        <v>8</v>
      </c>
      <c r="BE84" s="96">
        <v>6249.5999999999995</v>
      </c>
      <c r="BF84" s="96">
        <v>6</v>
      </c>
      <c r="BG84" s="96">
        <v>4687.2</v>
      </c>
      <c r="BH84" s="96">
        <v>10</v>
      </c>
      <c r="BI84" s="96">
        <v>7811.9999999999991</v>
      </c>
      <c r="BJ84" s="96">
        <v>8</v>
      </c>
      <c r="BK84" s="96">
        <v>6249.5999999999995</v>
      </c>
      <c r="BL84" s="96">
        <v>8</v>
      </c>
      <c r="BM84" s="96">
        <v>6249.5999999999995</v>
      </c>
      <c r="BN84" s="96">
        <v>13</v>
      </c>
      <c r="BO84" s="96">
        <v>10155.599999999999</v>
      </c>
      <c r="BP84" s="96">
        <v>16</v>
      </c>
      <c r="BQ84" s="96">
        <v>12499.199999999999</v>
      </c>
      <c r="BR84" s="96">
        <v>12</v>
      </c>
      <c r="BS84" s="96">
        <v>9374.4</v>
      </c>
      <c r="BT84" s="96">
        <v>14</v>
      </c>
      <c r="BU84" s="96">
        <v>10936.8</v>
      </c>
      <c r="BV84" s="96">
        <v>14</v>
      </c>
      <c r="BW84" s="96">
        <v>10936.8</v>
      </c>
      <c r="BX84" s="96">
        <v>18</v>
      </c>
      <c r="BY84" s="96">
        <v>14061.599999999999</v>
      </c>
      <c r="BZ84" s="96">
        <v>27</v>
      </c>
      <c r="CA84" s="96">
        <v>21092.399999999998</v>
      </c>
      <c r="CB84" s="96">
        <v>19</v>
      </c>
      <c r="CC84" s="96">
        <v>14842.8</v>
      </c>
      <c r="CD84" s="96">
        <v>23</v>
      </c>
      <c r="CE84" s="96">
        <v>17967.599999999999</v>
      </c>
      <c r="CF84" s="96">
        <v>15</v>
      </c>
      <c r="CG84" s="96">
        <v>11717.999999999998</v>
      </c>
      <c r="CH84" s="96">
        <v>11</v>
      </c>
      <c r="CI84" s="96">
        <v>8593.1999999999989</v>
      </c>
      <c r="CJ84" s="96">
        <v>19</v>
      </c>
      <c r="CK84" s="96">
        <v>14842.8</v>
      </c>
      <c r="CL84" s="96">
        <v>10</v>
      </c>
      <c r="CM84" s="96">
        <v>7811.9999999999991</v>
      </c>
      <c r="CN84" s="96">
        <v>12</v>
      </c>
      <c r="CO84" s="96">
        <v>9374.4</v>
      </c>
      <c r="CP84" s="96">
        <v>13</v>
      </c>
      <c r="CQ84" s="96">
        <v>10155.599999999999</v>
      </c>
      <c r="CR84" s="96">
        <v>7</v>
      </c>
      <c r="CS84" s="96">
        <v>5468.4</v>
      </c>
      <c r="CT84" s="96">
        <v>13</v>
      </c>
      <c r="CU84" s="96">
        <v>10155.599999999999</v>
      </c>
    </row>
    <row r="85" spans="2:99">
      <c r="C85" s="95" t="s">
        <v>250</v>
      </c>
      <c r="D85" s="96">
        <v>0</v>
      </c>
      <c r="E85" s="96">
        <v>0</v>
      </c>
      <c r="F85" s="96">
        <v>0</v>
      </c>
      <c r="G85" s="96">
        <v>0</v>
      </c>
      <c r="H85" s="96">
        <v>8</v>
      </c>
      <c r="I85" s="96">
        <v>1200</v>
      </c>
      <c r="J85" s="96">
        <v>10</v>
      </c>
      <c r="K85" s="96">
        <v>1500</v>
      </c>
      <c r="L85" s="96">
        <v>9</v>
      </c>
      <c r="M85" s="96">
        <v>1350</v>
      </c>
      <c r="N85" s="96">
        <v>10</v>
      </c>
      <c r="O85" s="96">
        <v>1500</v>
      </c>
      <c r="P85" s="96">
        <v>12</v>
      </c>
      <c r="Q85" s="96">
        <v>1800</v>
      </c>
      <c r="R85" s="96">
        <v>11</v>
      </c>
      <c r="S85" s="96">
        <v>1650</v>
      </c>
      <c r="T85" s="96">
        <v>11</v>
      </c>
      <c r="U85" s="96">
        <v>1650</v>
      </c>
      <c r="V85" s="96">
        <v>20</v>
      </c>
      <c r="W85" s="96">
        <v>3000</v>
      </c>
      <c r="X85" s="96">
        <v>10</v>
      </c>
      <c r="Y85" s="96">
        <v>1500</v>
      </c>
      <c r="Z85" s="96">
        <v>11</v>
      </c>
      <c r="AA85" s="96">
        <v>1650</v>
      </c>
      <c r="AB85" s="96">
        <v>19</v>
      </c>
      <c r="AC85" s="96">
        <v>2850</v>
      </c>
      <c r="AD85" s="96">
        <v>17</v>
      </c>
      <c r="AE85" s="96">
        <v>2550</v>
      </c>
      <c r="AF85" s="96">
        <v>18</v>
      </c>
      <c r="AG85" s="96">
        <v>2700</v>
      </c>
      <c r="AH85" s="96">
        <v>16</v>
      </c>
      <c r="AI85" s="96">
        <v>2400</v>
      </c>
      <c r="AJ85" s="96">
        <v>14</v>
      </c>
      <c r="AK85" s="96">
        <v>2100</v>
      </c>
      <c r="AL85" s="96">
        <v>17</v>
      </c>
      <c r="AM85" s="96">
        <v>2550</v>
      </c>
      <c r="AN85" s="96">
        <v>16</v>
      </c>
      <c r="AO85" s="96">
        <v>2400</v>
      </c>
      <c r="AP85" s="96">
        <v>20</v>
      </c>
      <c r="AQ85" s="96">
        <v>3000</v>
      </c>
      <c r="AR85" s="96">
        <v>12</v>
      </c>
      <c r="AS85" s="96">
        <v>1800</v>
      </c>
      <c r="AT85" s="96">
        <v>13</v>
      </c>
      <c r="AU85" s="96">
        <v>1950</v>
      </c>
      <c r="AV85" s="96">
        <v>7</v>
      </c>
      <c r="AW85" s="96">
        <v>1050</v>
      </c>
      <c r="AX85" s="96">
        <v>11</v>
      </c>
      <c r="AY85" s="96">
        <v>1650</v>
      </c>
      <c r="AZ85" s="96">
        <v>8</v>
      </c>
      <c r="BA85" s="96">
        <v>1200</v>
      </c>
      <c r="BB85" s="96">
        <v>6</v>
      </c>
      <c r="BC85" s="96">
        <v>900</v>
      </c>
      <c r="BD85" s="96">
        <v>9</v>
      </c>
      <c r="BE85" s="96">
        <v>1350</v>
      </c>
      <c r="BF85" s="96">
        <v>5</v>
      </c>
      <c r="BG85" s="96">
        <v>750</v>
      </c>
      <c r="BH85" s="96">
        <v>11</v>
      </c>
      <c r="BI85" s="96">
        <v>1650</v>
      </c>
      <c r="BJ85" s="96">
        <v>9</v>
      </c>
      <c r="BK85" s="96">
        <v>1350</v>
      </c>
      <c r="BL85" s="96">
        <v>9</v>
      </c>
      <c r="BM85" s="96">
        <v>1350</v>
      </c>
      <c r="BN85" s="96">
        <v>13</v>
      </c>
      <c r="BO85" s="96">
        <v>1950</v>
      </c>
      <c r="BP85" s="96">
        <v>16</v>
      </c>
      <c r="BQ85" s="96">
        <v>2400</v>
      </c>
      <c r="BR85" s="96">
        <v>13</v>
      </c>
      <c r="BS85" s="96">
        <v>1950</v>
      </c>
      <c r="BT85" s="96">
        <v>16</v>
      </c>
      <c r="BU85" s="96">
        <v>2400</v>
      </c>
      <c r="BV85" s="96">
        <v>18</v>
      </c>
      <c r="BW85" s="96">
        <v>2700</v>
      </c>
      <c r="BX85" s="96">
        <v>19</v>
      </c>
      <c r="BY85" s="96">
        <v>2850</v>
      </c>
      <c r="BZ85" s="96">
        <v>27</v>
      </c>
      <c r="CA85" s="96">
        <v>4050</v>
      </c>
      <c r="CB85" s="96">
        <v>19</v>
      </c>
      <c r="CC85" s="96">
        <v>2850</v>
      </c>
      <c r="CD85" s="96">
        <v>30</v>
      </c>
      <c r="CE85" s="96">
        <v>4500</v>
      </c>
      <c r="CF85" s="96">
        <v>16</v>
      </c>
      <c r="CG85" s="96">
        <v>2400</v>
      </c>
      <c r="CH85" s="96">
        <v>11</v>
      </c>
      <c r="CI85" s="96">
        <v>1650</v>
      </c>
      <c r="CJ85" s="96">
        <v>17</v>
      </c>
      <c r="CK85" s="96">
        <v>2550</v>
      </c>
      <c r="CL85" s="96">
        <v>12</v>
      </c>
      <c r="CM85" s="96">
        <v>1800</v>
      </c>
      <c r="CN85" s="96">
        <v>13</v>
      </c>
      <c r="CO85" s="96">
        <v>1950</v>
      </c>
      <c r="CP85" s="96">
        <v>13</v>
      </c>
      <c r="CQ85" s="96">
        <v>1950</v>
      </c>
      <c r="CR85" s="96">
        <v>8</v>
      </c>
      <c r="CS85" s="96">
        <v>1200</v>
      </c>
      <c r="CT85" s="96">
        <v>15</v>
      </c>
      <c r="CU85" s="96">
        <v>2250</v>
      </c>
    </row>
    <row r="86" spans="2:99">
      <c r="C86" s="95" t="s">
        <v>251</v>
      </c>
      <c r="D86" s="96">
        <v>0</v>
      </c>
      <c r="E86" s="96">
        <v>0</v>
      </c>
      <c r="F86" s="96">
        <v>0</v>
      </c>
      <c r="G86" s="96">
        <v>0</v>
      </c>
      <c r="H86" s="96">
        <v>8</v>
      </c>
      <c r="I86" s="96">
        <v>4320</v>
      </c>
      <c r="J86" s="96">
        <v>9</v>
      </c>
      <c r="K86" s="96">
        <v>4860</v>
      </c>
      <c r="L86" s="96">
        <v>9</v>
      </c>
      <c r="M86" s="96">
        <v>4860</v>
      </c>
      <c r="N86" s="96">
        <v>10</v>
      </c>
      <c r="O86" s="96">
        <v>5400</v>
      </c>
      <c r="P86" s="96">
        <v>11</v>
      </c>
      <c r="Q86" s="96">
        <v>5940</v>
      </c>
      <c r="R86" s="96">
        <v>11</v>
      </c>
      <c r="S86" s="96">
        <v>5940</v>
      </c>
      <c r="T86" s="96">
        <v>11</v>
      </c>
      <c r="U86" s="96">
        <v>5940</v>
      </c>
      <c r="V86" s="96">
        <v>18</v>
      </c>
      <c r="W86" s="96">
        <v>9720</v>
      </c>
      <c r="X86" s="96">
        <v>11</v>
      </c>
      <c r="Y86" s="96">
        <v>5940</v>
      </c>
      <c r="Z86" s="96">
        <v>11</v>
      </c>
      <c r="AA86" s="96">
        <v>5940</v>
      </c>
      <c r="AB86" s="96">
        <v>20</v>
      </c>
      <c r="AC86" s="96">
        <v>10800</v>
      </c>
      <c r="AD86" s="96">
        <v>18</v>
      </c>
      <c r="AE86" s="96">
        <v>9720</v>
      </c>
      <c r="AF86" s="96">
        <v>18</v>
      </c>
      <c r="AG86" s="96">
        <v>9720</v>
      </c>
      <c r="AH86" s="96">
        <v>15</v>
      </c>
      <c r="AI86" s="96">
        <v>8100</v>
      </c>
      <c r="AJ86" s="96">
        <v>14</v>
      </c>
      <c r="AK86" s="96">
        <v>7560</v>
      </c>
      <c r="AL86" s="96">
        <v>19</v>
      </c>
      <c r="AM86" s="96">
        <v>10260</v>
      </c>
      <c r="AN86" s="96">
        <v>16</v>
      </c>
      <c r="AO86" s="96">
        <v>8640</v>
      </c>
      <c r="AP86" s="96">
        <v>20</v>
      </c>
      <c r="AQ86" s="96">
        <v>10800</v>
      </c>
      <c r="AR86" s="96">
        <v>10</v>
      </c>
      <c r="AS86" s="96">
        <v>5400</v>
      </c>
      <c r="AT86" s="96">
        <v>12</v>
      </c>
      <c r="AU86" s="96">
        <v>6480</v>
      </c>
      <c r="AV86" s="96">
        <v>8</v>
      </c>
      <c r="AW86" s="96">
        <v>4320</v>
      </c>
      <c r="AX86" s="96">
        <v>11</v>
      </c>
      <c r="AY86" s="96">
        <v>5940</v>
      </c>
      <c r="AZ86" s="96">
        <v>7</v>
      </c>
      <c r="BA86" s="96">
        <v>3780</v>
      </c>
      <c r="BB86" s="96">
        <v>6</v>
      </c>
      <c r="BC86" s="96">
        <v>3240</v>
      </c>
      <c r="BD86" s="96">
        <v>8</v>
      </c>
      <c r="BE86" s="96">
        <v>4320</v>
      </c>
      <c r="BF86" s="96">
        <v>5</v>
      </c>
      <c r="BG86" s="96">
        <v>2700</v>
      </c>
      <c r="BH86" s="96">
        <v>11</v>
      </c>
      <c r="BI86" s="96">
        <v>5940</v>
      </c>
      <c r="BJ86" s="96">
        <v>9</v>
      </c>
      <c r="BK86" s="96">
        <v>4860</v>
      </c>
      <c r="BL86" s="96">
        <v>10</v>
      </c>
      <c r="BM86" s="96">
        <v>5400</v>
      </c>
      <c r="BN86" s="96">
        <v>14</v>
      </c>
      <c r="BO86" s="96">
        <v>7560</v>
      </c>
      <c r="BP86" s="96">
        <v>15</v>
      </c>
      <c r="BQ86" s="96">
        <v>8100</v>
      </c>
      <c r="BR86" s="96">
        <v>11</v>
      </c>
      <c r="BS86" s="96">
        <v>5940</v>
      </c>
      <c r="BT86" s="96">
        <v>16</v>
      </c>
      <c r="BU86" s="96">
        <v>8640</v>
      </c>
      <c r="BV86" s="96">
        <v>15</v>
      </c>
      <c r="BW86" s="96">
        <v>8100</v>
      </c>
      <c r="BX86" s="96">
        <v>18</v>
      </c>
      <c r="BY86" s="96">
        <v>9720</v>
      </c>
      <c r="BZ86" s="96">
        <v>25</v>
      </c>
      <c r="CA86" s="96">
        <v>13500</v>
      </c>
      <c r="CB86" s="96">
        <v>18</v>
      </c>
      <c r="CC86" s="96">
        <v>9720</v>
      </c>
      <c r="CD86" s="96">
        <v>24</v>
      </c>
      <c r="CE86" s="96">
        <v>12960</v>
      </c>
      <c r="CF86" s="96">
        <v>16</v>
      </c>
      <c r="CG86" s="96">
        <v>8640</v>
      </c>
      <c r="CH86" s="96">
        <v>10</v>
      </c>
      <c r="CI86" s="96">
        <v>5400</v>
      </c>
      <c r="CJ86" s="96">
        <v>19</v>
      </c>
      <c r="CK86" s="96">
        <v>10260</v>
      </c>
      <c r="CL86" s="96">
        <v>12</v>
      </c>
      <c r="CM86" s="96">
        <v>6480</v>
      </c>
      <c r="CN86" s="96">
        <v>13</v>
      </c>
      <c r="CO86" s="96">
        <v>7020</v>
      </c>
      <c r="CP86" s="96">
        <v>13</v>
      </c>
      <c r="CQ86" s="96">
        <v>7020</v>
      </c>
      <c r="CR86" s="96">
        <v>7</v>
      </c>
      <c r="CS86" s="96">
        <v>3780</v>
      </c>
      <c r="CT86" s="96">
        <v>14</v>
      </c>
      <c r="CU86" s="96">
        <v>7560</v>
      </c>
    </row>
    <row r="87" spans="2:99">
      <c r="B87" s="95" t="s">
        <v>131</v>
      </c>
      <c r="C87" s="95" t="s">
        <v>252</v>
      </c>
      <c r="D87" s="96">
        <v>0</v>
      </c>
      <c r="E87" s="96">
        <v>0</v>
      </c>
      <c r="F87" s="96">
        <v>0</v>
      </c>
      <c r="G87" s="96">
        <v>0</v>
      </c>
      <c r="H87" s="96">
        <v>4</v>
      </c>
      <c r="I87" s="96">
        <v>7819.2</v>
      </c>
      <c r="J87" s="96">
        <v>8</v>
      </c>
      <c r="K87" s="96">
        <v>15638.4</v>
      </c>
      <c r="L87" s="96">
        <v>11</v>
      </c>
      <c r="M87" s="96">
        <v>21502.799999999999</v>
      </c>
      <c r="N87" s="96">
        <v>10</v>
      </c>
      <c r="O87" s="96">
        <v>19548</v>
      </c>
      <c r="P87" s="96">
        <v>10</v>
      </c>
      <c r="Q87" s="96">
        <v>19548</v>
      </c>
      <c r="R87" s="96">
        <v>13</v>
      </c>
      <c r="S87" s="96">
        <v>25412.399999999998</v>
      </c>
      <c r="T87" s="96">
        <v>16</v>
      </c>
      <c r="U87" s="96">
        <v>31276.799999999999</v>
      </c>
      <c r="V87" s="96">
        <v>10</v>
      </c>
      <c r="W87" s="96">
        <v>19548</v>
      </c>
      <c r="X87" s="96">
        <v>16</v>
      </c>
      <c r="Y87" s="96">
        <v>31276.799999999999</v>
      </c>
      <c r="Z87" s="96">
        <v>15</v>
      </c>
      <c r="AA87" s="96">
        <v>29322</v>
      </c>
      <c r="AB87" s="96">
        <v>10</v>
      </c>
      <c r="AC87" s="96">
        <v>19548</v>
      </c>
      <c r="AD87" s="96">
        <v>8</v>
      </c>
      <c r="AE87" s="96">
        <v>15638.4</v>
      </c>
      <c r="AF87" s="96">
        <v>8</v>
      </c>
      <c r="AG87" s="96">
        <v>15638.4</v>
      </c>
      <c r="AH87" s="96">
        <v>10</v>
      </c>
      <c r="AI87" s="96">
        <v>19548</v>
      </c>
      <c r="AJ87" s="96">
        <v>7</v>
      </c>
      <c r="AK87" s="96">
        <v>13683.6</v>
      </c>
      <c r="AL87" s="96">
        <v>6</v>
      </c>
      <c r="AM87" s="96">
        <v>11728.8</v>
      </c>
      <c r="AN87" s="96">
        <v>7</v>
      </c>
      <c r="AO87" s="96">
        <v>13683.6</v>
      </c>
      <c r="AP87" s="96">
        <v>6</v>
      </c>
      <c r="AQ87" s="96">
        <v>11728.8</v>
      </c>
      <c r="AR87" s="96">
        <v>5</v>
      </c>
      <c r="AS87" s="96">
        <v>9774</v>
      </c>
      <c r="AT87" s="96">
        <v>4</v>
      </c>
      <c r="AU87" s="96">
        <v>7819.2</v>
      </c>
      <c r="AV87" s="96">
        <v>7</v>
      </c>
      <c r="AW87" s="96">
        <v>13683.6</v>
      </c>
      <c r="AX87" s="96">
        <v>7</v>
      </c>
      <c r="AY87" s="96">
        <v>13683.6</v>
      </c>
      <c r="AZ87" s="96">
        <v>8</v>
      </c>
      <c r="BA87" s="96">
        <v>15638.4</v>
      </c>
      <c r="BB87" s="96">
        <v>5</v>
      </c>
      <c r="BC87" s="96">
        <v>9774</v>
      </c>
      <c r="BD87" s="96">
        <v>6</v>
      </c>
      <c r="BE87" s="96">
        <v>11728.8</v>
      </c>
      <c r="BF87" s="96">
        <v>5</v>
      </c>
      <c r="BG87" s="96">
        <v>9774</v>
      </c>
      <c r="BH87" s="96">
        <v>10</v>
      </c>
      <c r="BI87" s="96">
        <v>19548</v>
      </c>
      <c r="BJ87" s="96">
        <v>14</v>
      </c>
      <c r="BK87" s="96">
        <v>27367.200000000001</v>
      </c>
      <c r="BL87" s="96">
        <v>12</v>
      </c>
      <c r="BM87" s="96">
        <v>23457.599999999999</v>
      </c>
      <c r="BN87" s="96">
        <v>9</v>
      </c>
      <c r="BO87" s="96">
        <v>17593.2</v>
      </c>
      <c r="BP87" s="96">
        <v>14</v>
      </c>
      <c r="BQ87" s="96">
        <v>27367.200000000001</v>
      </c>
      <c r="BR87" s="96">
        <v>21</v>
      </c>
      <c r="BS87" s="96">
        <v>41050.799999999996</v>
      </c>
      <c r="BT87" s="96">
        <v>16</v>
      </c>
      <c r="BU87" s="96">
        <v>31276.799999999999</v>
      </c>
      <c r="BV87" s="96">
        <v>17</v>
      </c>
      <c r="BW87" s="96">
        <v>33231.599999999999</v>
      </c>
      <c r="BX87" s="96">
        <v>12</v>
      </c>
      <c r="BY87" s="96">
        <v>23457.599999999999</v>
      </c>
      <c r="BZ87" s="96">
        <v>11</v>
      </c>
      <c r="CA87" s="96">
        <v>21502.799999999999</v>
      </c>
      <c r="CB87" s="96">
        <v>11</v>
      </c>
      <c r="CC87" s="96">
        <v>21502.799999999999</v>
      </c>
      <c r="CD87" s="96">
        <v>9</v>
      </c>
      <c r="CE87" s="96">
        <v>17593.2</v>
      </c>
      <c r="CF87" s="96">
        <v>7</v>
      </c>
      <c r="CG87" s="96">
        <v>13683.6</v>
      </c>
      <c r="CH87" s="96">
        <v>6</v>
      </c>
      <c r="CI87" s="96">
        <v>11728.8</v>
      </c>
      <c r="CJ87" s="96">
        <v>6</v>
      </c>
      <c r="CK87" s="96">
        <v>11728.8</v>
      </c>
      <c r="CL87" s="96">
        <v>8</v>
      </c>
      <c r="CM87" s="96">
        <v>15638.4</v>
      </c>
      <c r="CN87" s="96">
        <v>8</v>
      </c>
      <c r="CO87" s="96">
        <v>15638.4</v>
      </c>
      <c r="CP87" s="96">
        <v>6</v>
      </c>
      <c r="CQ87" s="96">
        <v>11728.8</v>
      </c>
      <c r="CR87" s="96">
        <v>5</v>
      </c>
      <c r="CS87" s="96">
        <v>9774</v>
      </c>
      <c r="CT87" s="96">
        <v>7</v>
      </c>
      <c r="CU87" s="96">
        <v>13683.6</v>
      </c>
    </row>
    <row r="88" spans="2:99">
      <c r="C88" s="95" t="s">
        <v>253</v>
      </c>
      <c r="D88" s="96">
        <v>0</v>
      </c>
      <c r="E88" s="96">
        <v>0</v>
      </c>
      <c r="F88" s="96">
        <v>0</v>
      </c>
      <c r="G88" s="96">
        <v>0</v>
      </c>
      <c r="H88" s="96">
        <v>5</v>
      </c>
      <c r="I88" s="96">
        <v>9462</v>
      </c>
      <c r="J88" s="96">
        <v>8</v>
      </c>
      <c r="K88" s="96">
        <v>15139.199999999999</v>
      </c>
      <c r="L88" s="96">
        <v>11</v>
      </c>
      <c r="M88" s="96">
        <v>20816.399999999998</v>
      </c>
      <c r="N88" s="96">
        <v>12</v>
      </c>
      <c r="O88" s="96">
        <v>22708.799999999999</v>
      </c>
      <c r="P88" s="96">
        <v>9</v>
      </c>
      <c r="Q88" s="96">
        <v>17031.599999999999</v>
      </c>
      <c r="R88" s="96">
        <v>14</v>
      </c>
      <c r="S88" s="96">
        <v>26493.599999999999</v>
      </c>
      <c r="T88" s="96">
        <v>18</v>
      </c>
      <c r="U88" s="96">
        <v>34063.199999999997</v>
      </c>
      <c r="V88" s="96">
        <v>9</v>
      </c>
      <c r="W88" s="96">
        <v>17031.599999999999</v>
      </c>
      <c r="X88" s="96">
        <v>17</v>
      </c>
      <c r="Y88" s="96">
        <v>32170.799999999999</v>
      </c>
      <c r="Z88" s="96">
        <v>15</v>
      </c>
      <c r="AA88" s="96">
        <v>28385.999999999996</v>
      </c>
      <c r="AB88" s="96">
        <v>10</v>
      </c>
      <c r="AC88" s="96">
        <v>18924</v>
      </c>
      <c r="AD88" s="96">
        <v>9</v>
      </c>
      <c r="AE88" s="96">
        <v>17031.599999999999</v>
      </c>
      <c r="AF88" s="96">
        <v>9</v>
      </c>
      <c r="AG88" s="96">
        <v>17031.599999999999</v>
      </c>
      <c r="AH88" s="96">
        <v>12</v>
      </c>
      <c r="AI88" s="96">
        <v>22708.799999999999</v>
      </c>
      <c r="AJ88" s="96">
        <v>6</v>
      </c>
      <c r="AK88" s="96">
        <v>11354.4</v>
      </c>
      <c r="AL88" s="96">
        <v>5</v>
      </c>
      <c r="AM88" s="96">
        <v>9462</v>
      </c>
      <c r="AN88" s="96">
        <v>7</v>
      </c>
      <c r="AO88" s="96">
        <v>13246.8</v>
      </c>
      <c r="AP88" s="96">
        <v>7</v>
      </c>
      <c r="AQ88" s="96">
        <v>13246.8</v>
      </c>
      <c r="AR88" s="96">
        <v>5</v>
      </c>
      <c r="AS88" s="96">
        <v>9462</v>
      </c>
      <c r="AT88" s="96">
        <v>4</v>
      </c>
      <c r="AU88" s="96">
        <v>7569.5999999999995</v>
      </c>
      <c r="AV88" s="96">
        <v>7</v>
      </c>
      <c r="AW88" s="96">
        <v>13246.8</v>
      </c>
      <c r="AX88" s="96">
        <v>7</v>
      </c>
      <c r="AY88" s="96">
        <v>13246.8</v>
      </c>
      <c r="AZ88" s="96">
        <v>9</v>
      </c>
      <c r="BA88" s="96">
        <v>17031.599999999999</v>
      </c>
      <c r="BB88" s="96">
        <v>5</v>
      </c>
      <c r="BC88" s="96">
        <v>9462</v>
      </c>
      <c r="BD88" s="96">
        <v>6</v>
      </c>
      <c r="BE88" s="96">
        <v>11354.4</v>
      </c>
      <c r="BF88" s="96">
        <v>5</v>
      </c>
      <c r="BG88" s="96">
        <v>9462</v>
      </c>
      <c r="BH88" s="96">
        <v>10</v>
      </c>
      <c r="BI88" s="96">
        <v>18924</v>
      </c>
      <c r="BJ88" s="96">
        <v>12</v>
      </c>
      <c r="BK88" s="96">
        <v>22708.799999999999</v>
      </c>
      <c r="BL88" s="96">
        <v>10</v>
      </c>
      <c r="BM88" s="96">
        <v>18924</v>
      </c>
      <c r="BN88" s="96">
        <v>10</v>
      </c>
      <c r="BO88" s="96">
        <v>18924</v>
      </c>
      <c r="BP88" s="96">
        <v>15</v>
      </c>
      <c r="BQ88" s="96">
        <v>28385.999999999996</v>
      </c>
      <c r="BR88" s="96">
        <v>20</v>
      </c>
      <c r="BS88" s="96">
        <v>37848</v>
      </c>
      <c r="BT88" s="96">
        <v>18</v>
      </c>
      <c r="BU88" s="96">
        <v>34063.199999999997</v>
      </c>
      <c r="BV88" s="96">
        <v>15</v>
      </c>
      <c r="BW88" s="96">
        <v>28385.999999999996</v>
      </c>
      <c r="BX88" s="96">
        <v>13</v>
      </c>
      <c r="BY88" s="96">
        <v>24601.199999999997</v>
      </c>
      <c r="BZ88" s="96">
        <v>10</v>
      </c>
      <c r="CA88" s="96">
        <v>18924</v>
      </c>
      <c r="CB88" s="96">
        <v>12</v>
      </c>
      <c r="CC88" s="96">
        <v>22708.799999999999</v>
      </c>
      <c r="CD88" s="96">
        <v>9</v>
      </c>
      <c r="CE88" s="96">
        <v>17031.599999999999</v>
      </c>
      <c r="CF88" s="96">
        <v>8</v>
      </c>
      <c r="CG88" s="96">
        <v>15139.199999999999</v>
      </c>
      <c r="CH88" s="96">
        <v>7</v>
      </c>
      <c r="CI88" s="96">
        <v>13246.8</v>
      </c>
      <c r="CJ88" s="96">
        <v>6</v>
      </c>
      <c r="CK88" s="96">
        <v>11354.4</v>
      </c>
      <c r="CL88" s="96">
        <v>7</v>
      </c>
      <c r="CM88" s="96">
        <v>13246.8</v>
      </c>
      <c r="CN88" s="96">
        <v>8</v>
      </c>
      <c r="CO88" s="96">
        <v>15139.199999999999</v>
      </c>
      <c r="CP88" s="96">
        <v>6</v>
      </c>
      <c r="CQ88" s="96">
        <v>11354.4</v>
      </c>
      <c r="CR88" s="96">
        <v>5</v>
      </c>
      <c r="CS88" s="96">
        <v>9462</v>
      </c>
      <c r="CT88" s="96">
        <v>8</v>
      </c>
      <c r="CU88" s="96">
        <v>15139.199999999999</v>
      </c>
    </row>
    <row r="89" spans="2:99">
      <c r="C89" s="95" t="s">
        <v>254</v>
      </c>
      <c r="D89" s="96">
        <v>0</v>
      </c>
      <c r="E89" s="96">
        <v>0</v>
      </c>
      <c r="F89" s="96">
        <v>0</v>
      </c>
      <c r="G89" s="96">
        <v>0</v>
      </c>
      <c r="H89" s="96">
        <v>4</v>
      </c>
      <c r="I89" s="96">
        <v>9590.4</v>
      </c>
      <c r="J89" s="96">
        <v>8</v>
      </c>
      <c r="K89" s="96">
        <v>19180.8</v>
      </c>
      <c r="L89" s="96">
        <v>11</v>
      </c>
      <c r="M89" s="96">
        <v>26373.599999999999</v>
      </c>
      <c r="N89" s="96">
        <v>12</v>
      </c>
      <c r="O89" s="96">
        <v>28771.199999999997</v>
      </c>
      <c r="P89" s="96">
        <v>9</v>
      </c>
      <c r="Q89" s="96">
        <v>21578.399999999998</v>
      </c>
      <c r="R89" s="96">
        <v>13</v>
      </c>
      <c r="S89" s="96">
        <v>31168.799999999999</v>
      </c>
      <c r="T89" s="96">
        <v>17</v>
      </c>
      <c r="U89" s="96">
        <v>40759.199999999997</v>
      </c>
      <c r="V89" s="96">
        <v>9</v>
      </c>
      <c r="W89" s="96">
        <v>21578.399999999998</v>
      </c>
      <c r="X89" s="96">
        <v>14</v>
      </c>
      <c r="Y89" s="96">
        <v>33566.400000000001</v>
      </c>
      <c r="Z89" s="96">
        <v>13</v>
      </c>
      <c r="AA89" s="96">
        <v>31168.799999999999</v>
      </c>
      <c r="AB89" s="96">
        <v>9</v>
      </c>
      <c r="AC89" s="96">
        <v>21578.399999999998</v>
      </c>
      <c r="AD89" s="96">
        <v>9</v>
      </c>
      <c r="AE89" s="96">
        <v>21578.399999999998</v>
      </c>
      <c r="AF89" s="96">
        <v>8</v>
      </c>
      <c r="AG89" s="96">
        <v>19180.8</v>
      </c>
      <c r="AH89" s="96">
        <v>11</v>
      </c>
      <c r="AI89" s="96">
        <v>26373.599999999999</v>
      </c>
      <c r="AJ89" s="96">
        <v>6</v>
      </c>
      <c r="AK89" s="96">
        <v>14385.599999999999</v>
      </c>
      <c r="AL89" s="96">
        <v>5</v>
      </c>
      <c r="AM89" s="96">
        <v>11988</v>
      </c>
      <c r="AN89" s="96">
        <v>7</v>
      </c>
      <c r="AO89" s="96">
        <v>16783.2</v>
      </c>
      <c r="AP89" s="96">
        <v>7</v>
      </c>
      <c r="AQ89" s="96">
        <v>16783.2</v>
      </c>
      <c r="AR89" s="96">
        <v>5</v>
      </c>
      <c r="AS89" s="96">
        <v>11988</v>
      </c>
      <c r="AT89" s="96">
        <v>4</v>
      </c>
      <c r="AU89" s="96">
        <v>9590.4</v>
      </c>
      <c r="AV89" s="96">
        <v>7</v>
      </c>
      <c r="AW89" s="96">
        <v>16783.2</v>
      </c>
      <c r="AX89" s="96">
        <v>6</v>
      </c>
      <c r="AY89" s="96">
        <v>14385.599999999999</v>
      </c>
      <c r="AZ89" s="96">
        <v>9</v>
      </c>
      <c r="BA89" s="96">
        <v>21578.399999999998</v>
      </c>
      <c r="BB89" s="96">
        <v>4</v>
      </c>
      <c r="BC89" s="96">
        <v>9590.4</v>
      </c>
      <c r="BD89" s="96">
        <v>6</v>
      </c>
      <c r="BE89" s="96">
        <v>14385.599999999999</v>
      </c>
      <c r="BF89" s="96">
        <v>5</v>
      </c>
      <c r="BG89" s="96">
        <v>11988</v>
      </c>
      <c r="BH89" s="96">
        <v>11</v>
      </c>
      <c r="BI89" s="96">
        <v>26373.599999999999</v>
      </c>
      <c r="BJ89" s="96">
        <v>12</v>
      </c>
      <c r="BK89" s="96">
        <v>28771.199999999997</v>
      </c>
      <c r="BL89" s="96">
        <v>10</v>
      </c>
      <c r="BM89" s="96">
        <v>23976</v>
      </c>
      <c r="BN89" s="96">
        <v>10</v>
      </c>
      <c r="BO89" s="96">
        <v>23976</v>
      </c>
      <c r="BP89" s="96">
        <v>15</v>
      </c>
      <c r="BQ89" s="96">
        <v>35964</v>
      </c>
      <c r="BR89" s="96">
        <v>19</v>
      </c>
      <c r="BS89" s="96">
        <v>45554.400000000001</v>
      </c>
      <c r="BT89" s="96">
        <v>17</v>
      </c>
      <c r="BU89" s="96">
        <v>40759.199999999997</v>
      </c>
      <c r="BV89" s="96">
        <v>16</v>
      </c>
      <c r="BW89" s="96">
        <v>38361.599999999999</v>
      </c>
      <c r="BX89" s="96">
        <v>14</v>
      </c>
      <c r="BY89" s="96">
        <v>33566.400000000001</v>
      </c>
      <c r="BZ89" s="96">
        <v>12</v>
      </c>
      <c r="CA89" s="96">
        <v>28771.199999999997</v>
      </c>
      <c r="CB89" s="96">
        <v>11</v>
      </c>
      <c r="CC89" s="96">
        <v>26373.599999999999</v>
      </c>
      <c r="CD89" s="96">
        <v>10</v>
      </c>
      <c r="CE89" s="96">
        <v>23976</v>
      </c>
      <c r="CF89" s="96">
        <v>6</v>
      </c>
      <c r="CG89" s="96">
        <v>14385.599999999999</v>
      </c>
      <c r="CH89" s="96">
        <v>6</v>
      </c>
      <c r="CI89" s="96">
        <v>14385.599999999999</v>
      </c>
      <c r="CJ89" s="96">
        <v>6</v>
      </c>
      <c r="CK89" s="96">
        <v>14385.599999999999</v>
      </c>
      <c r="CL89" s="96">
        <v>8</v>
      </c>
      <c r="CM89" s="96">
        <v>19180.8</v>
      </c>
      <c r="CN89" s="96">
        <v>7</v>
      </c>
      <c r="CO89" s="96">
        <v>16783.2</v>
      </c>
      <c r="CP89" s="96">
        <v>6</v>
      </c>
      <c r="CQ89" s="96">
        <v>14385.599999999999</v>
      </c>
      <c r="CR89" s="96">
        <v>6</v>
      </c>
      <c r="CS89" s="96">
        <v>14385.599999999999</v>
      </c>
      <c r="CT89" s="96">
        <v>7</v>
      </c>
      <c r="CU89" s="96">
        <v>16783.2</v>
      </c>
    </row>
    <row r="90" spans="2:99">
      <c r="C90" s="95" t="s">
        <v>255</v>
      </c>
      <c r="D90" s="96">
        <v>0</v>
      </c>
      <c r="E90" s="96">
        <v>0</v>
      </c>
      <c r="F90" s="96">
        <v>0</v>
      </c>
      <c r="G90" s="96">
        <v>0</v>
      </c>
      <c r="H90" s="96">
        <v>4</v>
      </c>
      <c r="I90" s="96">
        <v>8788.7999999999993</v>
      </c>
      <c r="J90" s="96">
        <v>8</v>
      </c>
      <c r="K90" s="96">
        <v>17577.599999999999</v>
      </c>
      <c r="L90" s="96">
        <v>11</v>
      </c>
      <c r="M90" s="96">
        <v>24169.199999999997</v>
      </c>
      <c r="N90" s="96">
        <v>12</v>
      </c>
      <c r="O90" s="96">
        <v>26366.399999999998</v>
      </c>
      <c r="P90" s="96">
        <v>10</v>
      </c>
      <c r="Q90" s="96">
        <v>21972</v>
      </c>
      <c r="R90" s="96">
        <v>12</v>
      </c>
      <c r="S90" s="96">
        <v>26366.399999999998</v>
      </c>
      <c r="T90" s="96">
        <v>18</v>
      </c>
      <c r="U90" s="96">
        <v>39549.599999999999</v>
      </c>
      <c r="V90" s="96">
        <v>9</v>
      </c>
      <c r="W90" s="96">
        <v>19774.8</v>
      </c>
      <c r="X90" s="96">
        <v>15</v>
      </c>
      <c r="Y90" s="96">
        <v>32958</v>
      </c>
      <c r="Z90" s="96">
        <v>15</v>
      </c>
      <c r="AA90" s="96">
        <v>32958</v>
      </c>
      <c r="AB90" s="96">
        <v>9</v>
      </c>
      <c r="AC90" s="96">
        <v>19774.8</v>
      </c>
      <c r="AD90" s="96">
        <v>8</v>
      </c>
      <c r="AE90" s="96">
        <v>17577.599999999999</v>
      </c>
      <c r="AF90" s="96">
        <v>8</v>
      </c>
      <c r="AG90" s="96">
        <v>17577.599999999999</v>
      </c>
      <c r="AH90" s="96">
        <v>10</v>
      </c>
      <c r="AI90" s="96">
        <v>21972</v>
      </c>
      <c r="AJ90" s="96">
        <v>7</v>
      </c>
      <c r="AK90" s="96">
        <v>15380.399999999998</v>
      </c>
      <c r="AL90" s="96">
        <v>5</v>
      </c>
      <c r="AM90" s="96">
        <v>10986</v>
      </c>
      <c r="AN90" s="96">
        <v>6</v>
      </c>
      <c r="AO90" s="96">
        <v>13183.199999999999</v>
      </c>
      <c r="AP90" s="96">
        <v>6</v>
      </c>
      <c r="AQ90" s="96">
        <v>13183.199999999999</v>
      </c>
      <c r="AR90" s="96">
        <v>5</v>
      </c>
      <c r="AS90" s="96">
        <v>10986</v>
      </c>
      <c r="AT90" s="96">
        <v>4</v>
      </c>
      <c r="AU90" s="96">
        <v>8788.7999999999993</v>
      </c>
      <c r="AV90" s="96">
        <v>6</v>
      </c>
      <c r="AW90" s="96">
        <v>13183.199999999999</v>
      </c>
      <c r="AX90" s="96">
        <v>6</v>
      </c>
      <c r="AY90" s="96">
        <v>13183.199999999999</v>
      </c>
      <c r="AZ90" s="96">
        <v>9</v>
      </c>
      <c r="BA90" s="96">
        <v>19774.8</v>
      </c>
      <c r="BB90" s="96">
        <v>5</v>
      </c>
      <c r="BC90" s="96">
        <v>10986</v>
      </c>
      <c r="BD90" s="96">
        <v>5</v>
      </c>
      <c r="BE90" s="96">
        <v>10986</v>
      </c>
      <c r="BF90" s="96">
        <v>5</v>
      </c>
      <c r="BG90" s="96">
        <v>10986</v>
      </c>
      <c r="BH90" s="96">
        <v>10</v>
      </c>
      <c r="BI90" s="96">
        <v>21972</v>
      </c>
      <c r="BJ90" s="96">
        <v>12</v>
      </c>
      <c r="BK90" s="96">
        <v>26366.399999999998</v>
      </c>
      <c r="BL90" s="96">
        <v>11</v>
      </c>
      <c r="BM90" s="96">
        <v>24169.199999999997</v>
      </c>
      <c r="BN90" s="96">
        <v>9</v>
      </c>
      <c r="BO90" s="96">
        <v>19774.8</v>
      </c>
      <c r="BP90" s="96">
        <v>15</v>
      </c>
      <c r="BQ90" s="96">
        <v>32958</v>
      </c>
      <c r="BR90" s="96">
        <v>20</v>
      </c>
      <c r="BS90" s="96">
        <v>43944</v>
      </c>
      <c r="BT90" s="96">
        <v>16</v>
      </c>
      <c r="BU90" s="96">
        <v>35155.199999999997</v>
      </c>
      <c r="BV90" s="96">
        <v>17</v>
      </c>
      <c r="BW90" s="96">
        <v>37352.399999999994</v>
      </c>
      <c r="BX90" s="96">
        <v>13</v>
      </c>
      <c r="BY90" s="96">
        <v>28563.599999999999</v>
      </c>
      <c r="BZ90" s="96">
        <v>11</v>
      </c>
      <c r="CA90" s="96">
        <v>24169.199999999997</v>
      </c>
      <c r="CB90" s="96">
        <v>11</v>
      </c>
      <c r="CC90" s="96">
        <v>24169.199999999997</v>
      </c>
      <c r="CD90" s="96">
        <v>10</v>
      </c>
      <c r="CE90" s="96">
        <v>21972</v>
      </c>
      <c r="CF90" s="96">
        <v>7</v>
      </c>
      <c r="CG90" s="96">
        <v>15380.399999999998</v>
      </c>
      <c r="CH90" s="96">
        <v>7</v>
      </c>
      <c r="CI90" s="96">
        <v>15380.399999999998</v>
      </c>
      <c r="CJ90" s="96">
        <v>6</v>
      </c>
      <c r="CK90" s="96">
        <v>13183.199999999999</v>
      </c>
      <c r="CL90" s="96">
        <v>8</v>
      </c>
      <c r="CM90" s="96">
        <v>17577.599999999999</v>
      </c>
      <c r="CN90" s="96">
        <v>8</v>
      </c>
      <c r="CO90" s="96">
        <v>17577.599999999999</v>
      </c>
      <c r="CP90" s="96">
        <v>6</v>
      </c>
      <c r="CQ90" s="96">
        <v>13183.199999999999</v>
      </c>
      <c r="CR90" s="96">
        <v>5</v>
      </c>
      <c r="CS90" s="96">
        <v>10986</v>
      </c>
      <c r="CT90" s="96">
        <v>7</v>
      </c>
      <c r="CU90" s="96">
        <v>15380.399999999998</v>
      </c>
    </row>
    <row r="91" spans="2:99">
      <c r="C91" s="95" t="s">
        <v>256</v>
      </c>
      <c r="D91" s="96">
        <v>0</v>
      </c>
      <c r="E91" s="96">
        <v>0</v>
      </c>
      <c r="F91" s="96">
        <v>0</v>
      </c>
      <c r="G91" s="96">
        <v>0</v>
      </c>
      <c r="H91" s="96">
        <v>4</v>
      </c>
      <c r="I91" s="96">
        <v>9187.1999999999989</v>
      </c>
      <c r="J91" s="96">
        <v>8</v>
      </c>
      <c r="K91" s="96">
        <v>18374.399999999998</v>
      </c>
      <c r="L91" s="96">
        <v>12</v>
      </c>
      <c r="M91" s="96">
        <v>27561.599999999999</v>
      </c>
      <c r="N91" s="96">
        <v>11</v>
      </c>
      <c r="O91" s="96">
        <v>25264.799999999996</v>
      </c>
      <c r="P91" s="96">
        <v>9</v>
      </c>
      <c r="Q91" s="96">
        <v>20671.199999999997</v>
      </c>
      <c r="R91" s="96">
        <v>13</v>
      </c>
      <c r="S91" s="96">
        <v>29858.399999999998</v>
      </c>
      <c r="T91" s="96">
        <v>16</v>
      </c>
      <c r="U91" s="96">
        <v>36748.799999999996</v>
      </c>
      <c r="V91" s="96">
        <v>9</v>
      </c>
      <c r="W91" s="96">
        <v>20671.199999999997</v>
      </c>
      <c r="X91" s="96">
        <v>15</v>
      </c>
      <c r="Y91" s="96">
        <v>34451.999999999993</v>
      </c>
      <c r="Z91" s="96">
        <v>15</v>
      </c>
      <c r="AA91" s="96">
        <v>34451.999999999993</v>
      </c>
      <c r="AB91" s="96">
        <v>9</v>
      </c>
      <c r="AC91" s="96">
        <v>20671.199999999997</v>
      </c>
      <c r="AD91" s="96">
        <v>9</v>
      </c>
      <c r="AE91" s="96">
        <v>20671.199999999997</v>
      </c>
      <c r="AF91" s="96">
        <v>8</v>
      </c>
      <c r="AG91" s="96">
        <v>18374.399999999998</v>
      </c>
      <c r="AH91" s="96">
        <v>11</v>
      </c>
      <c r="AI91" s="96">
        <v>25264.799999999996</v>
      </c>
      <c r="AJ91" s="96">
        <v>6</v>
      </c>
      <c r="AK91" s="96">
        <v>13780.8</v>
      </c>
      <c r="AL91" s="96">
        <v>5</v>
      </c>
      <c r="AM91" s="96">
        <v>11483.999999999998</v>
      </c>
      <c r="AN91" s="96">
        <v>7</v>
      </c>
      <c r="AO91" s="96">
        <v>16077.599999999999</v>
      </c>
      <c r="AP91" s="96">
        <v>6</v>
      </c>
      <c r="AQ91" s="96">
        <v>13780.8</v>
      </c>
      <c r="AR91" s="96">
        <v>5</v>
      </c>
      <c r="AS91" s="96">
        <v>11483.999999999998</v>
      </c>
      <c r="AT91" s="96">
        <v>4</v>
      </c>
      <c r="AU91" s="96">
        <v>9187.1999999999989</v>
      </c>
      <c r="AV91" s="96">
        <v>7</v>
      </c>
      <c r="AW91" s="96">
        <v>16077.599999999999</v>
      </c>
      <c r="AX91" s="96">
        <v>6</v>
      </c>
      <c r="AY91" s="96">
        <v>13780.8</v>
      </c>
      <c r="AZ91" s="96">
        <v>9</v>
      </c>
      <c r="BA91" s="96">
        <v>20671.199999999997</v>
      </c>
      <c r="BB91" s="96">
        <v>5</v>
      </c>
      <c r="BC91" s="96">
        <v>11483.999999999998</v>
      </c>
      <c r="BD91" s="96">
        <v>6</v>
      </c>
      <c r="BE91" s="96">
        <v>13780.8</v>
      </c>
      <c r="BF91" s="96">
        <v>5</v>
      </c>
      <c r="BG91" s="96">
        <v>11483.999999999998</v>
      </c>
      <c r="BH91" s="96">
        <v>10</v>
      </c>
      <c r="BI91" s="96">
        <v>22967.999999999996</v>
      </c>
      <c r="BJ91" s="96">
        <v>13</v>
      </c>
      <c r="BK91" s="96">
        <v>29858.399999999998</v>
      </c>
      <c r="BL91" s="96">
        <v>12</v>
      </c>
      <c r="BM91" s="96">
        <v>27561.599999999999</v>
      </c>
      <c r="BN91" s="96">
        <v>10</v>
      </c>
      <c r="BO91" s="96">
        <v>22967.999999999996</v>
      </c>
      <c r="BP91" s="96">
        <v>14</v>
      </c>
      <c r="BQ91" s="96">
        <v>32155.199999999997</v>
      </c>
      <c r="BR91" s="96">
        <v>18</v>
      </c>
      <c r="BS91" s="96">
        <v>41342.399999999994</v>
      </c>
      <c r="BT91" s="96">
        <v>15</v>
      </c>
      <c r="BU91" s="96">
        <v>34451.999999999993</v>
      </c>
      <c r="BV91" s="96">
        <v>15</v>
      </c>
      <c r="BW91" s="96">
        <v>34451.999999999993</v>
      </c>
      <c r="BX91" s="96">
        <v>14</v>
      </c>
      <c r="BY91" s="96">
        <v>32155.199999999997</v>
      </c>
      <c r="BZ91" s="96">
        <v>12</v>
      </c>
      <c r="CA91" s="96">
        <v>27561.599999999999</v>
      </c>
      <c r="CB91" s="96">
        <v>12</v>
      </c>
      <c r="CC91" s="96">
        <v>27561.599999999999</v>
      </c>
      <c r="CD91" s="96">
        <v>9</v>
      </c>
      <c r="CE91" s="96">
        <v>20671.199999999997</v>
      </c>
      <c r="CF91" s="96">
        <v>7</v>
      </c>
      <c r="CG91" s="96">
        <v>16077.599999999999</v>
      </c>
      <c r="CH91" s="96">
        <v>7</v>
      </c>
      <c r="CI91" s="96">
        <v>16077.599999999999</v>
      </c>
      <c r="CJ91" s="96">
        <v>6</v>
      </c>
      <c r="CK91" s="96">
        <v>13780.8</v>
      </c>
      <c r="CL91" s="96">
        <v>8</v>
      </c>
      <c r="CM91" s="96">
        <v>18374.399999999998</v>
      </c>
      <c r="CN91" s="96">
        <v>7</v>
      </c>
      <c r="CO91" s="96">
        <v>16077.599999999999</v>
      </c>
      <c r="CP91" s="96">
        <v>5</v>
      </c>
      <c r="CQ91" s="96">
        <v>11483.999999999998</v>
      </c>
      <c r="CR91" s="96">
        <v>5</v>
      </c>
      <c r="CS91" s="96">
        <v>11483.999999999998</v>
      </c>
      <c r="CT91" s="96">
        <v>7</v>
      </c>
      <c r="CU91" s="96">
        <v>16077.599999999999</v>
      </c>
    </row>
    <row r="92" spans="2:99">
      <c r="C92" s="95" t="s">
        <v>257</v>
      </c>
      <c r="D92" s="96">
        <v>0</v>
      </c>
      <c r="E92" s="96">
        <v>0</v>
      </c>
      <c r="F92" s="96">
        <v>0</v>
      </c>
      <c r="G92" s="96">
        <v>0</v>
      </c>
      <c r="H92" s="96">
        <v>5</v>
      </c>
      <c r="I92" s="96">
        <v>7104</v>
      </c>
      <c r="J92" s="96">
        <v>8</v>
      </c>
      <c r="K92" s="96">
        <v>11366.4</v>
      </c>
      <c r="L92" s="96">
        <v>12</v>
      </c>
      <c r="M92" s="96">
        <v>17049.599999999999</v>
      </c>
      <c r="N92" s="96">
        <v>12</v>
      </c>
      <c r="O92" s="96">
        <v>17049.599999999999</v>
      </c>
      <c r="P92" s="96">
        <v>9</v>
      </c>
      <c r="Q92" s="96">
        <v>12787.199999999999</v>
      </c>
      <c r="R92" s="96">
        <v>14</v>
      </c>
      <c r="S92" s="96">
        <v>19891.2</v>
      </c>
      <c r="T92" s="96">
        <v>16</v>
      </c>
      <c r="U92" s="96">
        <v>22732.799999999999</v>
      </c>
      <c r="V92" s="96">
        <v>11</v>
      </c>
      <c r="W92" s="96">
        <v>15628.8</v>
      </c>
      <c r="X92" s="96">
        <v>16</v>
      </c>
      <c r="Y92" s="96">
        <v>22732.799999999999</v>
      </c>
      <c r="Z92" s="96">
        <v>14</v>
      </c>
      <c r="AA92" s="96">
        <v>19891.2</v>
      </c>
      <c r="AB92" s="96">
        <v>10</v>
      </c>
      <c r="AC92" s="96">
        <v>14208</v>
      </c>
      <c r="AD92" s="96">
        <v>9</v>
      </c>
      <c r="AE92" s="96">
        <v>12787.199999999999</v>
      </c>
      <c r="AF92" s="96">
        <v>8</v>
      </c>
      <c r="AG92" s="96">
        <v>11366.4</v>
      </c>
      <c r="AH92" s="96">
        <v>12</v>
      </c>
      <c r="AI92" s="96">
        <v>17049.599999999999</v>
      </c>
      <c r="AJ92" s="96">
        <v>7</v>
      </c>
      <c r="AK92" s="96">
        <v>9945.6</v>
      </c>
      <c r="AL92" s="96">
        <v>6</v>
      </c>
      <c r="AM92" s="96">
        <v>8524.7999999999993</v>
      </c>
      <c r="AN92" s="96">
        <v>8</v>
      </c>
      <c r="AO92" s="96">
        <v>11366.4</v>
      </c>
      <c r="AP92" s="96">
        <v>7</v>
      </c>
      <c r="AQ92" s="96">
        <v>9945.6</v>
      </c>
      <c r="AR92" s="96">
        <v>5</v>
      </c>
      <c r="AS92" s="96">
        <v>7104</v>
      </c>
      <c r="AT92" s="96">
        <v>4</v>
      </c>
      <c r="AU92" s="96">
        <v>5683.2</v>
      </c>
      <c r="AV92" s="96">
        <v>7</v>
      </c>
      <c r="AW92" s="96">
        <v>9945.6</v>
      </c>
      <c r="AX92" s="96">
        <v>6</v>
      </c>
      <c r="AY92" s="96">
        <v>8524.7999999999993</v>
      </c>
      <c r="AZ92" s="96">
        <v>10</v>
      </c>
      <c r="BA92" s="96">
        <v>14208</v>
      </c>
      <c r="BB92" s="96">
        <v>5</v>
      </c>
      <c r="BC92" s="96">
        <v>7104</v>
      </c>
      <c r="BD92" s="96">
        <v>6</v>
      </c>
      <c r="BE92" s="96">
        <v>8524.7999999999993</v>
      </c>
      <c r="BF92" s="96">
        <v>5</v>
      </c>
      <c r="BG92" s="96">
        <v>7104</v>
      </c>
      <c r="BH92" s="96">
        <v>10</v>
      </c>
      <c r="BI92" s="96">
        <v>14208</v>
      </c>
      <c r="BJ92" s="96">
        <v>12</v>
      </c>
      <c r="BK92" s="96">
        <v>17049.599999999999</v>
      </c>
      <c r="BL92" s="96">
        <v>13</v>
      </c>
      <c r="BM92" s="96">
        <v>18470.399999999998</v>
      </c>
      <c r="BN92" s="96">
        <v>11</v>
      </c>
      <c r="BO92" s="96">
        <v>15628.8</v>
      </c>
      <c r="BP92" s="96">
        <v>16</v>
      </c>
      <c r="BQ92" s="96">
        <v>22732.799999999999</v>
      </c>
      <c r="BR92" s="96">
        <v>18</v>
      </c>
      <c r="BS92" s="96">
        <v>25574.399999999998</v>
      </c>
      <c r="BT92" s="96">
        <v>17</v>
      </c>
      <c r="BU92" s="96">
        <v>24153.599999999999</v>
      </c>
      <c r="BV92" s="96">
        <v>18</v>
      </c>
      <c r="BW92" s="96">
        <v>25574.399999999998</v>
      </c>
      <c r="BX92" s="96">
        <v>13</v>
      </c>
      <c r="BY92" s="96">
        <v>18470.399999999998</v>
      </c>
      <c r="BZ92" s="96">
        <v>13</v>
      </c>
      <c r="CA92" s="96">
        <v>18470.399999999998</v>
      </c>
      <c r="CB92" s="96">
        <v>11</v>
      </c>
      <c r="CC92" s="96">
        <v>15628.8</v>
      </c>
      <c r="CD92" s="96">
        <v>10</v>
      </c>
      <c r="CE92" s="96">
        <v>14208</v>
      </c>
      <c r="CF92" s="96">
        <v>8</v>
      </c>
      <c r="CG92" s="96">
        <v>11366.4</v>
      </c>
      <c r="CH92" s="96">
        <v>6</v>
      </c>
      <c r="CI92" s="96">
        <v>8524.7999999999993</v>
      </c>
      <c r="CJ92" s="96">
        <v>6</v>
      </c>
      <c r="CK92" s="96">
        <v>8524.7999999999993</v>
      </c>
      <c r="CL92" s="96">
        <v>8</v>
      </c>
      <c r="CM92" s="96">
        <v>11366.4</v>
      </c>
      <c r="CN92" s="96">
        <v>9</v>
      </c>
      <c r="CO92" s="96">
        <v>12787.199999999999</v>
      </c>
      <c r="CP92" s="96">
        <v>7</v>
      </c>
      <c r="CQ92" s="96">
        <v>9945.6</v>
      </c>
      <c r="CR92" s="96">
        <v>5</v>
      </c>
      <c r="CS92" s="96">
        <v>7104</v>
      </c>
      <c r="CT92" s="96">
        <v>7</v>
      </c>
      <c r="CU92" s="96">
        <v>9945.6</v>
      </c>
    </row>
    <row r="93" spans="2:99">
      <c r="C93" s="95" t="s">
        <v>258</v>
      </c>
      <c r="D93" s="96">
        <v>0</v>
      </c>
      <c r="E93" s="96">
        <v>0</v>
      </c>
      <c r="F93" s="96">
        <v>0</v>
      </c>
      <c r="G93" s="96">
        <v>0</v>
      </c>
      <c r="H93" s="96">
        <v>5</v>
      </c>
      <c r="I93" s="96">
        <v>8862</v>
      </c>
      <c r="J93" s="96">
        <v>9</v>
      </c>
      <c r="K93" s="96">
        <v>15951.599999999999</v>
      </c>
      <c r="L93" s="96">
        <v>13</v>
      </c>
      <c r="M93" s="96">
        <v>23041.199999999997</v>
      </c>
      <c r="N93" s="96">
        <v>11</v>
      </c>
      <c r="O93" s="96">
        <v>19496.399999999998</v>
      </c>
      <c r="P93" s="96">
        <v>9</v>
      </c>
      <c r="Q93" s="96">
        <v>15951.599999999999</v>
      </c>
      <c r="R93" s="96">
        <v>12</v>
      </c>
      <c r="S93" s="96">
        <v>21268.799999999999</v>
      </c>
      <c r="T93" s="96">
        <v>18</v>
      </c>
      <c r="U93" s="96">
        <v>31903.199999999997</v>
      </c>
      <c r="V93" s="96">
        <v>9</v>
      </c>
      <c r="W93" s="96">
        <v>15951.599999999999</v>
      </c>
      <c r="X93" s="96">
        <v>16</v>
      </c>
      <c r="Y93" s="96">
        <v>28358.399999999998</v>
      </c>
      <c r="Z93" s="96">
        <v>16</v>
      </c>
      <c r="AA93" s="96">
        <v>28358.399999999998</v>
      </c>
      <c r="AB93" s="96">
        <v>10</v>
      </c>
      <c r="AC93" s="96">
        <v>17724</v>
      </c>
      <c r="AD93" s="96">
        <v>9</v>
      </c>
      <c r="AE93" s="96">
        <v>15951.599999999999</v>
      </c>
      <c r="AF93" s="96">
        <v>8</v>
      </c>
      <c r="AG93" s="96">
        <v>14179.199999999999</v>
      </c>
      <c r="AH93" s="96">
        <v>12</v>
      </c>
      <c r="AI93" s="96">
        <v>21268.799999999999</v>
      </c>
      <c r="AJ93" s="96">
        <v>7</v>
      </c>
      <c r="AK93" s="96">
        <v>12406.8</v>
      </c>
      <c r="AL93" s="96">
        <v>6</v>
      </c>
      <c r="AM93" s="96">
        <v>10634.4</v>
      </c>
      <c r="AN93" s="96">
        <v>7</v>
      </c>
      <c r="AO93" s="96">
        <v>12406.8</v>
      </c>
      <c r="AP93" s="96">
        <v>7</v>
      </c>
      <c r="AQ93" s="96">
        <v>12406.8</v>
      </c>
      <c r="AR93" s="96">
        <v>5</v>
      </c>
      <c r="AS93" s="96">
        <v>8862</v>
      </c>
      <c r="AT93" s="96">
        <v>4</v>
      </c>
      <c r="AU93" s="96">
        <v>7089.5999999999995</v>
      </c>
      <c r="AV93" s="96">
        <v>6</v>
      </c>
      <c r="AW93" s="96">
        <v>10634.4</v>
      </c>
      <c r="AX93" s="96">
        <v>6</v>
      </c>
      <c r="AY93" s="96">
        <v>10634.4</v>
      </c>
      <c r="AZ93" s="96">
        <v>10</v>
      </c>
      <c r="BA93" s="96">
        <v>17724</v>
      </c>
      <c r="BB93" s="96">
        <v>5</v>
      </c>
      <c r="BC93" s="96">
        <v>8862</v>
      </c>
      <c r="BD93" s="96">
        <v>6</v>
      </c>
      <c r="BE93" s="96">
        <v>10634.4</v>
      </c>
      <c r="BF93" s="96">
        <v>5</v>
      </c>
      <c r="BG93" s="96">
        <v>8862</v>
      </c>
      <c r="BH93" s="96">
        <v>10</v>
      </c>
      <c r="BI93" s="96">
        <v>17724</v>
      </c>
      <c r="BJ93" s="96">
        <v>13</v>
      </c>
      <c r="BK93" s="96">
        <v>23041.199999999997</v>
      </c>
      <c r="BL93" s="96">
        <v>11</v>
      </c>
      <c r="BM93" s="96">
        <v>19496.399999999998</v>
      </c>
      <c r="BN93" s="96">
        <v>10</v>
      </c>
      <c r="BO93" s="96">
        <v>17724</v>
      </c>
      <c r="BP93" s="96">
        <v>14</v>
      </c>
      <c r="BQ93" s="96">
        <v>24813.599999999999</v>
      </c>
      <c r="BR93" s="96">
        <v>18</v>
      </c>
      <c r="BS93" s="96">
        <v>31903.199999999997</v>
      </c>
      <c r="BT93" s="96">
        <v>15</v>
      </c>
      <c r="BU93" s="96">
        <v>26585.999999999996</v>
      </c>
      <c r="BV93" s="96">
        <v>17</v>
      </c>
      <c r="BW93" s="96">
        <v>30130.799999999999</v>
      </c>
      <c r="BX93" s="96">
        <v>13</v>
      </c>
      <c r="BY93" s="96">
        <v>23041.199999999997</v>
      </c>
      <c r="BZ93" s="96">
        <v>12</v>
      </c>
      <c r="CA93" s="96">
        <v>21268.799999999999</v>
      </c>
      <c r="CB93" s="96">
        <v>12</v>
      </c>
      <c r="CC93" s="96">
        <v>21268.799999999999</v>
      </c>
      <c r="CD93" s="96">
        <v>9</v>
      </c>
      <c r="CE93" s="96">
        <v>15951.599999999999</v>
      </c>
      <c r="CF93" s="96">
        <v>7</v>
      </c>
      <c r="CG93" s="96">
        <v>12406.8</v>
      </c>
      <c r="CH93" s="96">
        <v>6</v>
      </c>
      <c r="CI93" s="96">
        <v>10634.4</v>
      </c>
      <c r="CJ93" s="96">
        <v>6</v>
      </c>
      <c r="CK93" s="96">
        <v>10634.4</v>
      </c>
      <c r="CL93" s="96">
        <v>7</v>
      </c>
      <c r="CM93" s="96">
        <v>12406.8</v>
      </c>
      <c r="CN93" s="96">
        <v>8</v>
      </c>
      <c r="CO93" s="96">
        <v>14179.199999999999</v>
      </c>
      <c r="CP93" s="96">
        <v>6</v>
      </c>
      <c r="CQ93" s="96">
        <v>10634.4</v>
      </c>
      <c r="CR93" s="96">
        <v>5</v>
      </c>
      <c r="CS93" s="96">
        <v>8862</v>
      </c>
      <c r="CT93" s="96">
        <v>7</v>
      </c>
      <c r="CU93" s="96">
        <v>12406.8</v>
      </c>
    </row>
    <row r="94" spans="2:99">
      <c r="C94" s="95" t="s">
        <v>259</v>
      </c>
      <c r="D94" s="96">
        <v>0</v>
      </c>
      <c r="E94" s="96">
        <v>0</v>
      </c>
      <c r="F94" s="96">
        <v>0</v>
      </c>
      <c r="G94" s="96">
        <v>0</v>
      </c>
      <c r="H94" s="96">
        <v>4</v>
      </c>
      <c r="I94" s="96">
        <v>9580.7999999999993</v>
      </c>
      <c r="J94" s="96">
        <v>8</v>
      </c>
      <c r="K94" s="96">
        <v>19161.599999999999</v>
      </c>
      <c r="L94" s="96">
        <v>13</v>
      </c>
      <c r="M94" s="96">
        <v>31137.599999999999</v>
      </c>
      <c r="N94" s="96">
        <v>10</v>
      </c>
      <c r="O94" s="96">
        <v>23952</v>
      </c>
      <c r="P94" s="96">
        <v>9</v>
      </c>
      <c r="Q94" s="96">
        <v>21556.799999999999</v>
      </c>
      <c r="R94" s="96">
        <v>13</v>
      </c>
      <c r="S94" s="96">
        <v>31137.599999999999</v>
      </c>
      <c r="T94" s="96">
        <v>15</v>
      </c>
      <c r="U94" s="96">
        <v>35928</v>
      </c>
      <c r="V94" s="96">
        <v>10</v>
      </c>
      <c r="W94" s="96">
        <v>23952</v>
      </c>
      <c r="X94" s="96">
        <v>15</v>
      </c>
      <c r="Y94" s="96">
        <v>35928</v>
      </c>
      <c r="Z94" s="96">
        <v>14</v>
      </c>
      <c r="AA94" s="96">
        <v>33532.799999999996</v>
      </c>
      <c r="AB94" s="96">
        <v>10</v>
      </c>
      <c r="AC94" s="96">
        <v>23952</v>
      </c>
      <c r="AD94" s="96">
        <v>8</v>
      </c>
      <c r="AE94" s="96">
        <v>19161.599999999999</v>
      </c>
      <c r="AF94" s="96">
        <v>9</v>
      </c>
      <c r="AG94" s="96">
        <v>21556.799999999999</v>
      </c>
      <c r="AH94" s="96">
        <v>10</v>
      </c>
      <c r="AI94" s="96">
        <v>23952</v>
      </c>
      <c r="AJ94" s="96">
        <v>6</v>
      </c>
      <c r="AK94" s="96">
        <v>14371.199999999999</v>
      </c>
      <c r="AL94" s="96">
        <v>6</v>
      </c>
      <c r="AM94" s="96">
        <v>14371.199999999999</v>
      </c>
      <c r="AN94" s="96">
        <v>6</v>
      </c>
      <c r="AO94" s="96">
        <v>14371.199999999999</v>
      </c>
      <c r="AP94" s="96">
        <v>6</v>
      </c>
      <c r="AQ94" s="96">
        <v>14371.199999999999</v>
      </c>
      <c r="AR94" s="96">
        <v>5</v>
      </c>
      <c r="AS94" s="96">
        <v>11976</v>
      </c>
      <c r="AT94" s="96">
        <v>4</v>
      </c>
      <c r="AU94" s="96">
        <v>9580.7999999999993</v>
      </c>
      <c r="AV94" s="96">
        <v>7</v>
      </c>
      <c r="AW94" s="96">
        <v>16766.399999999998</v>
      </c>
      <c r="AX94" s="96">
        <v>6</v>
      </c>
      <c r="AY94" s="96">
        <v>14371.199999999999</v>
      </c>
      <c r="AZ94" s="96">
        <v>8</v>
      </c>
      <c r="BA94" s="96">
        <v>19161.599999999999</v>
      </c>
      <c r="BB94" s="96">
        <v>5</v>
      </c>
      <c r="BC94" s="96">
        <v>11976</v>
      </c>
      <c r="BD94" s="96">
        <v>5</v>
      </c>
      <c r="BE94" s="96">
        <v>11976</v>
      </c>
      <c r="BF94" s="96">
        <v>4</v>
      </c>
      <c r="BG94" s="96">
        <v>9580.7999999999993</v>
      </c>
      <c r="BH94" s="96">
        <v>9</v>
      </c>
      <c r="BI94" s="96">
        <v>21556.799999999999</v>
      </c>
      <c r="BJ94" s="96">
        <v>13</v>
      </c>
      <c r="BK94" s="96">
        <v>31137.599999999999</v>
      </c>
      <c r="BL94" s="96">
        <v>11</v>
      </c>
      <c r="BM94" s="96">
        <v>26347.199999999997</v>
      </c>
      <c r="BN94" s="96">
        <v>11</v>
      </c>
      <c r="BO94" s="96">
        <v>26347.199999999997</v>
      </c>
      <c r="BP94" s="96">
        <v>14</v>
      </c>
      <c r="BQ94" s="96">
        <v>33532.799999999996</v>
      </c>
      <c r="BR94" s="96">
        <v>19</v>
      </c>
      <c r="BS94" s="96">
        <v>45508.799999999996</v>
      </c>
      <c r="BT94" s="96">
        <v>17</v>
      </c>
      <c r="BU94" s="96">
        <v>40718.399999999994</v>
      </c>
      <c r="BV94" s="96">
        <v>16</v>
      </c>
      <c r="BW94" s="96">
        <v>38323.199999999997</v>
      </c>
      <c r="BX94" s="96">
        <v>12</v>
      </c>
      <c r="BY94" s="96">
        <v>28742.399999999998</v>
      </c>
      <c r="BZ94" s="96">
        <v>12</v>
      </c>
      <c r="CA94" s="96">
        <v>28742.399999999998</v>
      </c>
      <c r="CB94" s="96">
        <v>11</v>
      </c>
      <c r="CC94" s="96">
        <v>26347.199999999997</v>
      </c>
      <c r="CD94" s="96">
        <v>9</v>
      </c>
      <c r="CE94" s="96">
        <v>21556.799999999999</v>
      </c>
      <c r="CF94" s="96">
        <v>7</v>
      </c>
      <c r="CG94" s="96">
        <v>16766.399999999998</v>
      </c>
      <c r="CH94" s="96">
        <v>6</v>
      </c>
      <c r="CI94" s="96">
        <v>14371.199999999999</v>
      </c>
      <c r="CJ94" s="96">
        <v>6</v>
      </c>
      <c r="CK94" s="96">
        <v>14371.199999999999</v>
      </c>
      <c r="CL94" s="96">
        <v>7</v>
      </c>
      <c r="CM94" s="96">
        <v>16766.399999999998</v>
      </c>
      <c r="CN94" s="96">
        <v>8</v>
      </c>
      <c r="CO94" s="96">
        <v>19161.599999999999</v>
      </c>
      <c r="CP94" s="96">
        <v>6</v>
      </c>
      <c r="CQ94" s="96">
        <v>14371.199999999999</v>
      </c>
      <c r="CR94" s="96">
        <v>6</v>
      </c>
      <c r="CS94" s="96">
        <v>14371.199999999999</v>
      </c>
      <c r="CT94" s="96">
        <v>7</v>
      </c>
      <c r="CU94" s="96">
        <v>16766.399999999998</v>
      </c>
    </row>
    <row r="95" spans="2:99">
      <c r="B95" s="95" t="s">
        <v>132</v>
      </c>
      <c r="C95" s="95" t="s">
        <v>260</v>
      </c>
      <c r="D95" s="96">
        <v>0</v>
      </c>
      <c r="E95" s="96">
        <v>0</v>
      </c>
      <c r="F95" s="96">
        <v>0</v>
      </c>
      <c r="G95" s="96">
        <v>0</v>
      </c>
      <c r="H95" s="96">
        <v>9</v>
      </c>
      <c r="I95" s="96">
        <v>15595.199999999999</v>
      </c>
      <c r="J95" s="96">
        <v>6</v>
      </c>
      <c r="K95" s="96">
        <v>10396.799999999999</v>
      </c>
      <c r="L95" s="96">
        <v>6</v>
      </c>
      <c r="M95" s="96">
        <v>10396.799999999999</v>
      </c>
      <c r="N95" s="96">
        <v>9</v>
      </c>
      <c r="O95" s="96">
        <v>15595.199999999999</v>
      </c>
      <c r="P95" s="96">
        <v>7</v>
      </c>
      <c r="Q95" s="96">
        <v>12129.6</v>
      </c>
      <c r="R95" s="96">
        <v>10</v>
      </c>
      <c r="S95" s="96">
        <v>17328</v>
      </c>
      <c r="T95" s="96">
        <v>10</v>
      </c>
      <c r="U95" s="96">
        <v>17328</v>
      </c>
      <c r="V95" s="96">
        <v>12</v>
      </c>
      <c r="W95" s="96">
        <v>20793.599999999999</v>
      </c>
      <c r="X95" s="96">
        <v>14</v>
      </c>
      <c r="Y95" s="96">
        <v>24259.200000000001</v>
      </c>
      <c r="Z95" s="96">
        <v>10</v>
      </c>
      <c r="AA95" s="96">
        <v>17328</v>
      </c>
      <c r="AB95" s="96">
        <v>14</v>
      </c>
      <c r="AC95" s="96">
        <v>24259.200000000001</v>
      </c>
      <c r="AD95" s="96">
        <v>21</v>
      </c>
      <c r="AE95" s="96">
        <v>36388.799999999996</v>
      </c>
      <c r="AF95" s="96">
        <v>23</v>
      </c>
      <c r="AG95" s="96">
        <v>39854.400000000001</v>
      </c>
      <c r="AH95" s="96">
        <v>16</v>
      </c>
      <c r="AI95" s="96">
        <v>27724.799999999999</v>
      </c>
      <c r="AJ95" s="96">
        <v>11</v>
      </c>
      <c r="AK95" s="96">
        <v>19060.8</v>
      </c>
      <c r="AL95" s="96">
        <v>14</v>
      </c>
      <c r="AM95" s="96">
        <v>24259.200000000001</v>
      </c>
      <c r="AN95" s="96">
        <v>9</v>
      </c>
      <c r="AO95" s="96">
        <v>15595.199999999999</v>
      </c>
      <c r="AP95" s="96">
        <v>8</v>
      </c>
      <c r="AQ95" s="96">
        <v>13862.4</v>
      </c>
      <c r="AR95" s="96">
        <v>8</v>
      </c>
      <c r="AS95" s="96">
        <v>13862.4</v>
      </c>
      <c r="AT95" s="96">
        <v>7</v>
      </c>
      <c r="AU95" s="96">
        <v>12129.6</v>
      </c>
      <c r="AV95" s="96">
        <v>11</v>
      </c>
      <c r="AW95" s="96">
        <v>19060.8</v>
      </c>
      <c r="AX95" s="96">
        <v>9</v>
      </c>
      <c r="AY95" s="96">
        <v>15595.199999999999</v>
      </c>
      <c r="AZ95" s="96">
        <v>5</v>
      </c>
      <c r="BA95" s="96">
        <v>8664</v>
      </c>
      <c r="BB95" s="96">
        <v>8</v>
      </c>
      <c r="BC95" s="96">
        <v>13862.4</v>
      </c>
      <c r="BD95" s="96">
        <v>10</v>
      </c>
      <c r="BE95" s="96">
        <v>17328</v>
      </c>
      <c r="BF95" s="96">
        <v>7</v>
      </c>
      <c r="BG95" s="96">
        <v>12129.6</v>
      </c>
      <c r="BH95" s="96">
        <v>11</v>
      </c>
      <c r="BI95" s="96">
        <v>19060.8</v>
      </c>
      <c r="BJ95" s="96">
        <v>8</v>
      </c>
      <c r="BK95" s="96">
        <v>13862.4</v>
      </c>
      <c r="BL95" s="96">
        <v>10</v>
      </c>
      <c r="BM95" s="96">
        <v>17328</v>
      </c>
      <c r="BN95" s="96">
        <v>7</v>
      </c>
      <c r="BO95" s="96">
        <v>12129.6</v>
      </c>
      <c r="BP95" s="96">
        <v>17</v>
      </c>
      <c r="BQ95" s="96">
        <v>29457.599999999999</v>
      </c>
      <c r="BR95" s="96">
        <v>11</v>
      </c>
      <c r="BS95" s="96">
        <v>19060.8</v>
      </c>
      <c r="BT95" s="96">
        <v>17</v>
      </c>
      <c r="BU95" s="96">
        <v>29457.599999999999</v>
      </c>
      <c r="BV95" s="96">
        <v>15</v>
      </c>
      <c r="BW95" s="96">
        <v>25992</v>
      </c>
      <c r="BX95" s="96">
        <v>19</v>
      </c>
      <c r="BY95" s="96">
        <v>32923.199999999997</v>
      </c>
      <c r="BZ95" s="96">
        <v>20</v>
      </c>
      <c r="CA95" s="96">
        <v>34656</v>
      </c>
      <c r="CB95" s="96">
        <v>11</v>
      </c>
      <c r="CC95" s="96">
        <v>19060.8</v>
      </c>
      <c r="CD95" s="96">
        <v>19</v>
      </c>
      <c r="CE95" s="96">
        <v>32923.199999999997</v>
      </c>
      <c r="CF95" s="96">
        <v>18</v>
      </c>
      <c r="CG95" s="96">
        <v>31190.399999999998</v>
      </c>
      <c r="CH95" s="96">
        <v>12</v>
      </c>
      <c r="CI95" s="96">
        <v>20793.599999999999</v>
      </c>
      <c r="CJ95" s="96">
        <v>8</v>
      </c>
      <c r="CK95" s="96">
        <v>13862.4</v>
      </c>
      <c r="CL95" s="96">
        <v>12</v>
      </c>
      <c r="CM95" s="96">
        <v>20793.599999999999</v>
      </c>
      <c r="CN95" s="96">
        <v>8</v>
      </c>
      <c r="CO95" s="96">
        <v>13862.4</v>
      </c>
      <c r="CP95" s="96">
        <v>6</v>
      </c>
      <c r="CQ95" s="96">
        <v>10396.799999999999</v>
      </c>
      <c r="CR95" s="96">
        <v>11</v>
      </c>
      <c r="CS95" s="96">
        <v>19060.8</v>
      </c>
      <c r="CT95" s="96">
        <v>10</v>
      </c>
      <c r="CU95" s="96">
        <v>17328</v>
      </c>
    </row>
    <row r="96" spans="2:99">
      <c r="C96" s="95" t="s">
        <v>261</v>
      </c>
      <c r="D96" s="96">
        <v>0</v>
      </c>
      <c r="E96" s="96">
        <v>0</v>
      </c>
      <c r="F96" s="96">
        <v>0</v>
      </c>
      <c r="G96" s="96">
        <v>0</v>
      </c>
      <c r="H96" s="96">
        <v>9</v>
      </c>
      <c r="I96" s="96">
        <v>7408.7999999999993</v>
      </c>
      <c r="J96" s="96">
        <v>7</v>
      </c>
      <c r="K96" s="96">
        <v>5762.4</v>
      </c>
      <c r="L96" s="96">
        <v>7</v>
      </c>
      <c r="M96" s="96">
        <v>5762.4</v>
      </c>
      <c r="N96" s="96">
        <v>11</v>
      </c>
      <c r="O96" s="96">
        <v>9055.1999999999989</v>
      </c>
      <c r="P96" s="96">
        <v>6</v>
      </c>
      <c r="Q96" s="96">
        <v>4939.2</v>
      </c>
      <c r="R96" s="96">
        <v>13</v>
      </c>
      <c r="S96" s="96">
        <v>10701.599999999999</v>
      </c>
      <c r="T96" s="96">
        <v>11</v>
      </c>
      <c r="U96" s="96">
        <v>9055.1999999999989</v>
      </c>
      <c r="V96" s="96">
        <v>13</v>
      </c>
      <c r="W96" s="96">
        <v>10701.599999999999</v>
      </c>
      <c r="X96" s="96">
        <v>17</v>
      </c>
      <c r="Y96" s="96">
        <v>13994.4</v>
      </c>
      <c r="Z96" s="96">
        <v>10</v>
      </c>
      <c r="AA96" s="96">
        <v>8232</v>
      </c>
      <c r="AB96" s="96">
        <v>16</v>
      </c>
      <c r="AC96" s="96">
        <v>13171.199999999999</v>
      </c>
      <c r="AD96" s="96">
        <v>24</v>
      </c>
      <c r="AE96" s="96">
        <v>19756.8</v>
      </c>
      <c r="AF96" s="96">
        <v>23</v>
      </c>
      <c r="AG96" s="96">
        <v>18933.599999999999</v>
      </c>
      <c r="AH96" s="96">
        <v>18</v>
      </c>
      <c r="AI96" s="96">
        <v>14817.599999999999</v>
      </c>
      <c r="AJ96" s="96">
        <v>13</v>
      </c>
      <c r="AK96" s="96">
        <v>10701.599999999999</v>
      </c>
      <c r="AL96" s="96">
        <v>14</v>
      </c>
      <c r="AM96" s="96">
        <v>11524.8</v>
      </c>
      <c r="AN96" s="96">
        <v>10</v>
      </c>
      <c r="AO96" s="96">
        <v>8232</v>
      </c>
      <c r="AP96" s="96">
        <v>8</v>
      </c>
      <c r="AQ96" s="96">
        <v>6585.5999999999995</v>
      </c>
      <c r="AR96" s="96">
        <v>7</v>
      </c>
      <c r="AS96" s="96">
        <v>5762.4</v>
      </c>
      <c r="AT96" s="96">
        <v>7</v>
      </c>
      <c r="AU96" s="96">
        <v>5762.4</v>
      </c>
      <c r="AV96" s="96">
        <v>12</v>
      </c>
      <c r="AW96" s="96">
        <v>9878.4</v>
      </c>
      <c r="AX96" s="96">
        <v>8</v>
      </c>
      <c r="AY96" s="96">
        <v>6585.5999999999995</v>
      </c>
      <c r="AZ96" s="96">
        <v>6</v>
      </c>
      <c r="BA96" s="96">
        <v>4939.2</v>
      </c>
      <c r="BB96" s="96">
        <v>7</v>
      </c>
      <c r="BC96" s="96">
        <v>5762.4</v>
      </c>
      <c r="BD96" s="96">
        <v>10</v>
      </c>
      <c r="BE96" s="96">
        <v>8232</v>
      </c>
      <c r="BF96" s="96">
        <v>7</v>
      </c>
      <c r="BG96" s="96">
        <v>5762.4</v>
      </c>
      <c r="BH96" s="96">
        <v>13</v>
      </c>
      <c r="BI96" s="96">
        <v>10701.599999999999</v>
      </c>
      <c r="BJ96" s="96">
        <v>8</v>
      </c>
      <c r="BK96" s="96">
        <v>6585.5999999999995</v>
      </c>
      <c r="BL96" s="96">
        <v>11</v>
      </c>
      <c r="BM96" s="96">
        <v>9055.1999999999989</v>
      </c>
      <c r="BN96" s="96">
        <v>8</v>
      </c>
      <c r="BO96" s="96">
        <v>6585.5999999999995</v>
      </c>
      <c r="BP96" s="96">
        <v>19</v>
      </c>
      <c r="BQ96" s="96">
        <v>15640.8</v>
      </c>
      <c r="BR96" s="96">
        <v>12</v>
      </c>
      <c r="BS96" s="96">
        <v>9878.4</v>
      </c>
      <c r="BT96" s="96">
        <v>17</v>
      </c>
      <c r="BU96" s="96">
        <v>13994.4</v>
      </c>
      <c r="BV96" s="96">
        <v>17</v>
      </c>
      <c r="BW96" s="96">
        <v>13994.4</v>
      </c>
      <c r="BX96" s="96">
        <v>19</v>
      </c>
      <c r="BY96" s="96">
        <v>15640.8</v>
      </c>
      <c r="BZ96" s="96">
        <v>18</v>
      </c>
      <c r="CA96" s="96">
        <v>14817.599999999999</v>
      </c>
      <c r="CB96" s="96">
        <v>14</v>
      </c>
      <c r="CC96" s="96">
        <v>11524.8</v>
      </c>
      <c r="CD96" s="96">
        <v>19</v>
      </c>
      <c r="CE96" s="96">
        <v>15640.8</v>
      </c>
      <c r="CF96" s="96">
        <v>16</v>
      </c>
      <c r="CG96" s="96">
        <v>13171.199999999999</v>
      </c>
      <c r="CH96" s="96">
        <v>12</v>
      </c>
      <c r="CI96" s="96">
        <v>9878.4</v>
      </c>
      <c r="CJ96" s="96">
        <v>9</v>
      </c>
      <c r="CK96" s="96">
        <v>7408.7999999999993</v>
      </c>
      <c r="CL96" s="96">
        <v>14</v>
      </c>
      <c r="CM96" s="96">
        <v>11524.8</v>
      </c>
      <c r="CN96" s="96">
        <v>8</v>
      </c>
      <c r="CO96" s="96">
        <v>6585.5999999999995</v>
      </c>
      <c r="CP96" s="96">
        <v>6</v>
      </c>
      <c r="CQ96" s="96">
        <v>4939.2</v>
      </c>
      <c r="CR96" s="96">
        <v>10</v>
      </c>
      <c r="CS96" s="96">
        <v>8232</v>
      </c>
      <c r="CT96" s="96">
        <v>12</v>
      </c>
      <c r="CU96" s="96">
        <v>9878.4</v>
      </c>
    </row>
    <row r="97" spans="2:99">
      <c r="C97" s="95" t="s">
        <v>262</v>
      </c>
      <c r="D97" s="96">
        <v>0</v>
      </c>
      <c r="E97" s="96">
        <v>0</v>
      </c>
      <c r="F97" s="96">
        <v>0</v>
      </c>
      <c r="G97" s="96">
        <v>0</v>
      </c>
      <c r="H97" s="96">
        <v>10</v>
      </c>
      <c r="I97" s="96">
        <v>18288</v>
      </c>
      <c r="J97" s="96">
        <v>6</v>
      </c>
      <c r="K97" s="96">
        <v>10972.8</v>
      </c>
      <c r="L97" s="96">
        <v>6</v>
      </c>
      <c r="M97" s="96">
        <v>10972.8</v>
      </c>
      <c r="N97" s="96">
        <v>9</v>
      </c>
      <c r="O97" s="96">
        <v>16459.2</v>
      </c>
      <c r="P97" s="96">
        <v>6</v>
      </c>
      <c r="Q97" s="96">
        <v>10972.8</v>
      </c>
      <c r="R97" s="96">
        <v>12</v>
      </c>
      <c r="S97" s="96">
        <v>21945.599999999999</v>
      </c>
      <c r="T97" s="96">
        <v>9</v>
      </c>
      <c r="U97" s="96">
        <v>16459.2</v>
      </c>
      <c r="V97" s="96">
        <v>13</v>
      </c>
      <c r="W97" s="96">
        <v>23774.399999999998</v>
      </c>
      <c r="X97" s="96">
        <v>14</v>
      </c>
      <c r="Y97" s="96">
        <v>25603.200000000001</v>
      </c>
      <c r="Z97" s="96">
        <v>10</v>
      </c>
      <c r="AA97" s="96">
        <v>18288</v>
      </c>
      <c r="AB97" s="96">
        <v>16</v>
      </c>
      <c r="AC97" s="96">
        <v>29260.799999999999</v>
      </c>
      <c r="AD97" s="96">
        <v>21</v>
      </c>
      <c r="AE97" s="96">
        <v>38404.799999999996</v>
      </c>
      <c r="AF97" s="96">
        <v>21</v>
      </c>
      <c r="AG97" s="96">
        <v>38404.799999999996</v>
      </c>
      <c r="AH97" s="96">
        <v>15</v>
      </c>
      <c r="AI97" s="96">
        <v>27432</v>
      </c>
      <c r="AJ97" s="96">
        <v>12</v>
      </c>
      <c r="AK97" s="96">
        <v>21945.599999999999</v>
      </c>
      <c r="AL97" s="96">
        <v>14</v>
      </c>
      <c r="AM97" s="96">
        <v>25603.200000000001</v>
      </c>
      <c r="AN97" s="96">
        <v>9</v>
      </c>
      <c r="AO97" s="96">
        <v>16459.2</v>
      </c>
      <c r="AP97" s="96">
        <v>9</v>
      </c>
      <c r="AQ97" s="96">
        <v>16459.2</v>
      </c>
      <c r="AR97" s="96">
        <v>7</v>
      </c>
      <c r="AS97" s="96">
        <v>12801.6</v>
      </c>
      <c r="AT97" s="96">
        <v>7</v>
      </c>
      <c r="AU97" s="96">
        <v>12801.6</v>
      </c>
      <c r="AV97" s="96">
        <v>9</v>
      </c>
      <c r="AW97" s="96">
        <v>16459.2</v>
      </c>
      <c r="AX97" s="96">
        <v>8</v>
      </c>
      <c r="AY97" s="96">
        <v>14630.4</v>
      </c>
      <c r="AZ97" s="96">
        <v>5</v>
      </c>
      <c r="BA97" s="96">
        <v>9144</v>
      </c>
      <c r="BB97" s="96">
        <v>7</v>
      </c>
      <c r="BC97" s="96">
        <v>12801.6</v>
      </c>
      <c r="BD97" s="96">
        <v>9</v>
      </c>
      <c r="BE97" s="96">
        <v>16459.2</v>
      </c>
      <c r="BF97" s="96">
        <v>6</v>
      </c>
      <c r="BG97" s="96">
        <v>10972.8</v>
      </c>
      <c r="BH97" s="96">
        <v>11</v>
      </c>
      <c r="BI97" s="96">
        <v>20116.8</v>
      </c>
      <c r="BJ97" s="96">
        <v>8</v>
      </c>
      <c r="BK97" s="96">
        <v>14630.4</v>
      </c>
      <c r="BL97" s="96">
        <v>10</v>
      </c>
      <c r="BM97" s="96">
        <v>18288</v>
      </c>
      <c r="BN97" s="96">
        <v>8</v>
      </c>
      <c r="BO97" s="96">
        <v>14630.4</v>
      </c>
      <c r="BP97" s="96">
        <v>16</v>
      </c>
      <c r="BQ97" s="96">
        <v>29260.799999999999</v>
      </c>
      <c r="BR97" s="96">
        <v>12</v>
      </c>
      <c r="BS97" s="96">
        <v>21945.599999999999</v>
      </c>
      <c r="BT97" s="96">
        <v>16</v>
      </c>
      <c r="BU97" s="96">
        <v>29260.799999999999</v>
      </c>
      <c r="BV97" s="96">
        <v>14</v>
      </c>
      <c r="BW97" s="96">
        <v>25603.200000000001</v>
      </c>
      <c r="BX97" s="96">
        <v>18</v>
      </c>
      <c r="BY97" s="96">
        <v>32918.400000000001</v>
      </c>
      <c r="BZ97" s="96">
        <v>19</v>
      </c>
      <c r="CA97" s="96">
        <v>34747.199999999997</v>
      </c>
      <c r="CB97" s="96">
        <v>11</v>
      </c>
      <c r="CC97" s="96">
        <v>20116.8</v>
      </c>
      <c r="CD97" s="96">
        <v>20</v>
      </c>
      <c r="CE97" s="96">
        <v>36576</v>
      </c>
      <c r="CF97" s="96">
        <v>17</v>
      </c>
      <c r="CG97" s="96">
        <v>31089.599999999999</v>
      </c>
      <c r="CH97" s="96">
        <v>11</v>
      </c>
      <c r="CI97" s="96">
        <v>20116.8</v>
      </c>
      <c r="CJ97" s="96">
        <v>8</v>
      </c>
      <c r="CK97" s="96">
        <v>14630.4</v>
      </c>
      <c r="CL97" s="96">
        <v>12</v>
      </c>
      <c r="CM97" s="96">
        <v>21945.599999999999</v>
      </c>
      <c r="CN97" s="96">
        <v>8</v>
      </c>
      <c r="CO97" s="96">
        <v>14630.4</v>
      </c>
      <c r="CP97" s="96">
        <v>6</v>
      </c>
      <c r="CQ97" s="96">
        <v>10972.8</v>
      </c>
      <c r="CR97" s="96">
        <v>11</v>
      </c>
      <c r="CS97" s="96">
        <v>20116.8</v>
      </c>
      <c r="CT97" s="96">
        <v>12</v>
      </c>
      <c r="CU97" s="96">
        <v>21945.599999999999</v>
      </c>
    </row>
    <row r="98" spans="2:99">
      <c r="C98" s="95" t="s">
        <v>263</v>
      </c>
      <c r="D98" s="96">
        <v>0</v>
      </c>
      <c r="E98" s="96">
        <v>0</v>
      </c>
      <c r="F98" s="96">
        <v>0</v>
      </c>
      <c r="G98" s="96">
        <v>0</v>
      </c>
      <c r="H98" s="96">
        <v>10</v>
      </c>
      <c r="I98" s="96">
        <v>12636</v>
      </c>
      <c r="J98" s="96">
        <v>6</v>
      </c>
      <c r="K98" s="96">
        <v>7581.5999999999995</v>
      </c>
      <c r="L98" s="96">
        <v>7</v>
      </c>
      <c r="M98" s="96">
        <v>8845.1999999999989</v>
      </c>
      <c r="N98" s="96">
        <v>11</v>
      </c>
      <c r="O98" s="96">
        <v>13899.599999999999</v>
      </c>
      <c r="P98" s="96">
        <v>7</v>
      </c>
      <c r="Q98" s="96">
        <v>8845.1999999999989</v>
      </c>
      <c r="R98" s="96">
        <v>11</v>
      </c>
      <c r="S98" s="96">
        <v>13899.599999999999</v>
      </c>
      <c r="T98" s="96">
        <v>10</v>
      </c>
      <c r="U98" s="96">
        <v>12636</v>
      </c>
      <c r="V98" s="96">
        <v>12</v>
      </c>
      <c r="W98" s="96">
        <v>15163.199999999999</v>
      </c>
      <c r="X98" s="96">
        <v>16</v>
      </c>
      <c r="Y98" s="96">
        <v>20217.599999999999</v>
      </c>
      <c r="Z98" s="96">
        <v>11</v>
      </c>
      <c r="AA98" s="96">
        <v>13899.599999999999</v>
      </c>
      <c r="AB98" s="96">
        <v>16</v>
      </c>
      <c r="AC98" s="96">
        <v>20217.599999999999</v>
      </c>
      <c r="AD98" s="96">
        <v>24</v>
      </c>
      <c r="AE98" s="96">
        <v>30326.399999999998</v>
      </c>
      <c r="AF98" s="96">
        <v>24</v>
      </c>
      <c r="AG98" s="96">
        <v>30326.399999999998</v>
      </c>
      <c r="AH98" s="96">
        <v>16</v>
      </c>
      <c r="AI98" s="96">
        <v>20217.599999999999</v>
      </c>
      <c r="AJ98" s="96">
        <v>12</v>
      </c>
      <c r="AK98" s="96">
        <v>15163.199999999999</v>
      </c>
      <c r="AL98" s="96">
        <v>14</v>
      </c>
      <c r="AM98" s="96">
        <v>17690.399999999998</v>
      </c>
      <c r="AN98" s="96">
        <v>9</v>
      </c>
      <c r="AO98" s="96">
        <v>11372.4</v>
      </c>
      <c r="AP98" s="96">
        <v>9</v>
      </c>
      <c r="AQ98" s="96">
        <v>11372.4</v>
      </c>
      <c r="AR98" s="96">
        <v>7</v>
      </c>
      <c r="AS98" s="96">
        <v>8845.1999999999989</v>
      </c>
      <c r="AT98" s="96">
        <v>7</v>
      </c>
      <c r="AU98" s="96">
        <v>8845.1999999999989</v>
      </c>
      <c r="AV98" s="96">
        <v>11</v>
      </c>
      <c r="AW98" s="96">
        <v>13899.599999999999</v>
      </c>
      <c r="AX98" s="96">
        <v>8</v>
      </c>
      <c r="AY98" s="96">
        <v>10108.799999999999</v>
      </c>
      <c r="AZ98" s="96">
        <v>6</v>
      </c>
      <c r="BA98" s="96">
        <v>7581.5999999999995</v>
      </c>
      <c r="BB98" s="96">
        <v>8</v>
      </c>
      <c r="BC98" s="96">
        <v>10108.799999999999</v>
      </c>
      <c r="BD98" s="96">
        <v>10</v>
      </c>
      <c r="BE98" s="96">
        <v>12636</v>
      </c>
      <c r="BF98" s="96">
        <v>8</v>
      </c>
      <c r="BG98" s="96">
        <v>10108.799999999999</v>
      </c>
      <c r="BH98" s="96">
        <v>11</v>
      </c>
      <c r="BI98" s="96">
        <v>13899.599999999999</v>
      </c>
      <c r="BJ98" s="96">
        <v>8</v>
      </c>
      <c r="BK98" s="96">
        <v>10108.799999999999</v>
      </c>
      <c r="BL98" s="96">
        <v>10</v>
      </c>
      <c r="BM98" s="96">
        <v>12636</v>
      </c>
      <c r="BN98" s="96">
        <v>7</v>
      </c>
      <c r="BO98" s="96">
        <v>8845.1999999999989</v>
      </c>
      <c r="BP98" s="96">
        <v>18</v>
      </c>
      <c r="BQ98" s="96">
        <v>22744.799999999999</v>
      </c>
      <c r="BR98" s="96">
        <v>13</v>
      </c>
      <c r="BS98" s="96">
        <v>16426.8</v>
      </c>
      <c r="BT98" s="96">
        <v>18</v>
      </c>
      <c r="BU98" s="96">
        <v>22744.799999999999</v>
      </c>
      <c r="BV98" s="96">
        <v>16</v>
      </c>
      <c r="BW98" s="96">
        <v>20217.599999999999</v>
      </c>
      <c r="BX98" s="96">
        <v>19</v>
      </c>
      <c r="BY98" s="96">
        <v>24008.399999999998</v>
      </c>
      <c r="BZ98" s="96">
        <v>20</v>
      </c>
      <c r="CA98" s="96">
        <v>25272</v>
      </c>
      <c r="CB98" s="96">
        <v>12</v>
      </c>
      <c r="CC98" s="96">
        <v>15163.199999999999</v>
      </c>
      <c r="CD98" s="96">
        <v>21</v>
      </c>
      <c r="CE98" s="96">
        <v>26535.599999999999</v>
      </c>
      <c r="CF98" s="96">
        <v>17</v>
      </c>
      <c r="CG98" s="96">
        <v>21481.199999999997</v>
      </c>
      <c r="CH98" s="96">
        <v>13</v>
      </c>
      <c r="CI98" s="96">
        <v>16426.8</v>
      </c>
      <c r="CJ98" s="96">
        <v>9</v>
      </c>
      <c r="CK98" s="96">
        <v>11372.4</v>
      </c>
      <c r="CL98" s="96">
        <v>13</v>
      </c>
      <c r="CM98" s="96">
        <v>16426.8</v>
      </c>
      <c r="CN98" s="96">
        <v>8</v>
      </c>
      <c r="CO98" s="96">
        <v>10108.799999999999</v>
      </c>
      <c r="CP98" s="96">
        <v>6</v>
      </c>
      <c r="CQ98" s="96">
        <v>7581.5999999999995</v>
      </c>
      <c r="CR98" s="96">
        <v>10</v>
      </c>
      <c r="CS98" s="96">
        <v>12636</v>
      </c>
      <c r="CT98" s="96">
        <v>12</v>
      </c>
      <c r="CU98" s="96">
        <v>15163.199999999999</v>
      </c>
    </row>
    <row r="99" spans="2:99">
      <c r="C99" s="95" t="s">
        <v>264</v>
      </c>
      <c r="D99" s="96">
        <v>0</v>
      </c>
      <c r="E99" s="96">
        <v>0</v>
      </c>
      <c r="F99" s="96">
        <v>0</v>
      </c>
      <c r="G99" s="96">
        <v>0</v>
      </c>
      <c r="H99" s="96">
        <v>8</v>
      </c>
      <c r="I99" s="96">
        <v>43852.799999999996</v>
      </c>
      <c r="J99" s="96">
        <v>6</v>
      </c>
      <c r="K99" s="96">
        <v>32889.599999999999</v>
      </c>
      <c r="L99" s="96">
        <v>5</v>
      </c>
      <c r="M99" s="96">
        <v>27407.999999999996</v>
      </c>
      <c r="N99" s="96">
        <v>8</v>
      </c>
      <c r="O99" s="96">
        <v>43852.799999999996</v>
      </c>
      <c r="P99" s="96">
        <v>5</v>
      </c>
      <c r="Q99" s="96">
        <v>27407.999999999996</v>
      </c>
      <c r="R99" s="96">
        <v>10</v>
      </c>
      <c r="S99" s="96">
        <v>54815.999999999993</v>
      </c>
      <c r="T99" s="96">
        <v>8</v>
      </c>
      <c r="U99" s="96">
        <v>43852.799999999996</v>
      </c>
      <c r="V99" s="96">
        <v>10</v>
      </c>
      <c r="W99" s="96">
        <v>54815.999999999993</v>
      </c>
      <c r="X99" s="96">
        <v>13</v>
      </c>
      <c r="Y99" s="96">
        <v>71260.799999999988</v>
      </c>
      <c r="Z99" s="96">
        <v>8</v>
      </c>
      <c r="AA99" s="96">
        <v>43852.799999999996</v>
      </c>
      <c r="AB99" s="96">
        <v>11</v>
      </c>
      <c r="AC99" s="96">
        <v>60297.599999999991</v>
      </c>
      <c r="AD99" s="96">
        <v>17</v>
      </c>
      <c r="AE99" s="96">
        <v>93187.199999999997</v>
      </c>
      <c r="AF99" s="96">
        <v>19</v>
      </c>
      <c r="AG99" s="96">
        <v>104150.39999999999</v>
      </c>
      <c r="AH99" s="96">
        <v>13</v>
      </c>
      <c r="AI99" s="96">
        <v>71260.799999999988</v>
      </c>
      <c r="AJ99" s="96">
        <v>9</v>
      </c>
      <c r="AK99" s="96">
        <v>49334.399999999994</v>
      </c>
      <c r="AL99" s="96">
        <v>11</v>
      </c>
      <c r="AM99" s="96">
        <v>60297.599999999991</v>
      </c>
      <c r="AN99" s="96">
        <v>8</v>
      </c>
      <c r="AO99" s="96">
        <v>43852.799999999996</v>
      </c>
      <c r="AP99" s="96">
        <v>7</v>
      </c>
      <c r="AQ99" s="96">
        <v>38371.199999999997</v>
      </c>
      <c r="AR99" s="96">
        <v>7</v>
      </c>
      <c r="AS99" s="96">
        <v>38371.199999999997</v>
      </c>
      <c r="AT99" s="96">
        <v>6</v>
      </c>
      <c r="AU99" s="96">
        <v>32889.599999999999</v>
      </c>
      <c r="AV99" s="96">
        <v>8</v>
      </c>
      <c r="AW99" s="96">
        <v>43852.799999999996</v>
      </c>
      <c r="AX99" s="96">
        <v>6</v>
      </c>
      <c r="AY99" s="96">
        <v>32889.599999999999</v>
      </c>
      <c r="AZ99" s="96">
        <v>5</v>
      </c>
      <c r="BA99" s="96">
        <v>27407.999999999996</v>
      </c>
      <c r="BB99" s="96">
        <v>6</v>
      </c>
      <c r="BC99" s="96">
        <v>32889.599999999999</v>
      </c>
      <c r="BD99" s="96">
        <v>8</v>
      </c>
      <c r="BE99" s="96">
        <v>43852.799999999996</v>
      </c>
      <c r="BF99" s="96">
        <v>6</v>
      </c>
      <c r="BG99" s="96">
        <v>32889.599999999999</v>
      </c>
      <c r="BH99" s="96">
        <v>9</v>
      </c>
      <c r="BI99" s="96">
        <v>49334.399999999994</v>
      </c>
      <c r="BJ99" s="96">
        <v>7</v>
      </c>
      <c r="BK99" s="96">
        <v>38371.199999999997</v>
      </c>
      <c r="BL99" s="96">
        <v>8</v>
      </c>
      <c r="BM99" s="96">
        <v>43852.799999999996</v>
      </c>
      <c r="BN99" s="96">
        <v>6</v>
      </c>
      <c r="BO99" s="96">
        <v>32889.599999999999</v>
      </c>
      <c r="BP99" s="96">
        <v>12</v>
      </c>
      <c r="BQ99" s="96">
        <v>65779.199999999997</v>
      </c>
      <c r="BR99" s="96">
        <v>10</v>
      </c>
      <c r="BS99" s="96">
        <v>54815.999999999993</v>
      </c>
      <c r="BT99" s="96">
        <v>12</v>
      </c>
      <c r="BU99" s="96">
        <v>65779.199999999997</v>
      </c>
      <c r="BV99" s="96">
        <v>11</v>
      </c>
      <c r="BW99" s="96">
        <v>60297.599999999991</v>
      </c>
      <c r="BX99" s="96">
        <v>14</v>
      </c>
      <c r="BY99" s="96">
        <v>76742.399999999994</v>
      </c>
      <c r="BZ99" s="96">
        <v>13</v>
      </c>
      <c r="CA99" s="96">
        <v>71260.799999999988</v>
      </c>
      <c r="CB99" s="96">
        <v>10</v>
      </c>
      <c r="CC99" s="96">
        <v>54815.999999999993</v>
      </c>
      <c r="CD99" s="96">
        <v>14</v>
      </c>
      <c r="CE99" s="96">
        <v>76742.399999999994</v>
      </c>
      <c r="CF99" s="96">
        <v>13</v>
      </c>
      <c r="CG99" s="96">
        <v>71260.799999999988</v>
      </c>
      <c r="CH99" s="96">
        <v>10</v>
      </c>
      <c r="CI99" s="96">
        <v>54815.999999999993</v>
      </c>
      <c r="CJ99" s="96">
        <v>7</v>
      </c>
      <c r="CK99" s="96">
        <v>38371.199999999997</v>
      </c>
      <c r="CL99" s="96">
        <v>11</v>
      </c>
      <c r="CM99" s="96">
        <v>60297.599999999991</v>
      </c>
      <c r="CN99" s="96">
        <v>6</v>
      </c>
      <c r="CO99" s="96">
        <v>32889.599999999999</v>
      </c>
      <c r="CP99" s="96">
        <v>6</v>
      </c>
      <c r="CQ99" s="96">
        <v>32889.599999999999</v>
      </c>
      <c r="CR99" s="96">
        <v>9</v>
      </c>
      <c r="CS99" s="96">
        <v>49334.399999999994</v>
      </c>
      <c r="CT99" s="96">
        <v>9</v>
      </c>
      <c r="CU99" s="96">
        <v>49334.399999999994</v>
      </c>
    </row>
    <row r="100" spans="2:99">
      <c r="C100" s="95" t="s">
        <v>265</v>
      </c>
      <c r="D100" s="96">
        <v>0</v>
      </c>
      <c r="E100" s="96">
        <v>0</v>
      </c>
      <c r="F100" s="96">
        <v>0</v>
      </c>
      <c r="G100" s="96">
        <v>0</v>
      </c>
      <c r="H100" s="96">
        <v>10</v>
      </c>
      <c r="I100" s="96">
        <v>16223.999999999998</v>
      </c>
      <c r="J100" s="96">
        <v>6</v>
      </c>
      <c r="K100" s="96">
        <v>9734.4</v>
      </c>
      <c r="L100" s="96">
        <v>7</v>
      </c>
      <c r="M100" s="96">
        <v>11356.8</v>
      </c>
      <c r="N100" s="96">
        <v>10</v>
      </c>
      <c r="O100" s="96">
        <v>16223.999999999998</v>
      </c>
      <c r="P100" s="96">
        <v>7</v>
      </c>
      <c r="Q100" s="96">
        <v>11356.8</v>
      </c>
      <c r="R100" s="96">
        <v>12</v>
      </c>
      <c r="S100" s="96">
        <v>19468.8</v>
      </c>
      <c r="T100" s="96">
        <v>10</v>
      </c>
      <c r="U100" s="96">
        <v>16223.999999999998</v>
      </c>
      <c r="V100" s="96">
        <v>14</v>
      </c>
      <c r="W100" s="96">
        <v>22713.599999999999</v>
      </c>
      <c r="X100" s="96">
        <v>15</v>
      </c>
      <c r="Y100" s="96">
        <v>24335.999999999996</v>
      </c>
      <c r="Z100" s="96">
        <v>10</v>
      </c>
      <c r="AA100" s="96">
        <v>16223.999999999998</v>
      </c>
      <c r="AB100" s="96">
        <v>15</v>
      </c>
      <c r="AC100" s="96">
        <v>24335.999999999996</v>
      </c>
      <c r="AD100" s="96">
        <v>22</v>
      </c>
      <c r="AE100" s="96">
        <v>35692.799999999996</v>
      </c>
      <c r="AF100" s="96">
        <v>24</v>
      </c>
      <c r="AG100" s="96">
        <v>38937.599999999999</v>
      </c>
      <c r="AH100" s="96">
        <v>15</v>
      </c>
      <c r="AI100" s="96">
        <v>24335.999999999996</v>
      </c>
      <c r="AJ100" s="96">
        <v>12</v>
      </c>
      <c r="AK100" s="96">
        <v>19468.8</v>
      </c>
      <c r="AL100" s="96">
        <v>15</v>
      </c>
      <c r="AM100" s="96">
        <v>24335.999999999996</v>
      </c>
      <c r="AN100" s="96">
        <v>10</v>
      </c>
      <c r="AO100" s="96">
        <v>16223.999999999998</v>
      </c>
      <c r="AP100" s="96">
        <v>9</v>
      </c>
      <c r="AQ100" s="96">
        <v>14601.599999999999</v>
      </c>
      <c r="AR100" s="96">
        <v>8</v>
      </c>
      <c r="AS100" s="96">
        <v>12979.199999999999</v>
      </c>
      <c r="AT100" s="96">
        <v>7</v>
      </c>
      <c r="AU100" s="96">
        <v>11356.8</v>
      </c>
      <c r="AV100" s="96">
        <v>10</v>
      </c>
      <c r="AW100" s="96">
        <v>16223.999999999998</v>
      </c>
      <c r="AX100" s="96">
        <v>8</v>
      </c>
      <c r="AY100" s="96">
        <v>12979.199999999999</v>
      </c>
      <c r="AZ100" s="96">
        <v>5</v>
      </c>
      <c r="BA100" s="96">
        <v>8111.9999999999991</v>
      </c>
      <c r="BB100" s="96">
        <v>8</v>
      </c>
      <c r="BC100" s="96">
        <v>12979.199999999999</v>
      </c>
      <c r="BD100" s="96">
        <v>10</v>
      </c>
      <c r="BE100" s="96">
        <v>16223.999999999998</v>
      </c>
      <c r="BF100" s="96">
        <v>7</v>
      </c>
      <c r="BG100" s="96">
        <v>11356.8</v>
      </c>
      <c r="BH100" s="96">
        <v>10</v>
      </c>
      <c r="BI100" s="96">
        <v>16223.999999999998</v>
      </c>
      <c r="BJ100" s="96">
        <v>9</v>
      </c>
      <c r="BK100" s="96">
        <v>14601.599999999999</v>
      </c>
      <c r="BL100" s="96">
        <v>10</v>
      </c>
      <c r="BM100" s="96">
        <v>16223.999999999998</v>
      </c>
      <c r="BN100" s="96">
        <v>8</v>
      </c>
      <c r="BO100" s="96">
        <v>12979.199999999999</v>
      </c>
      <c r="BP100" s="96">
        <v>18</v>
      </c>
      <c r="BQ100" s="96">
        <v>29203.199999999997</v>
      </c>
      <c r="BR100" s="96">
        <v>13</v>
      </c>
      <c r="BS100" s="96">
        <v>21091.199999999997</v>
      </c>
      <c r="BT100" s="96">
        <v>15</v>
      </c>
      <c r="BU100" s="96">
        <v>24335.999999999996</v>
      </c>
      <c r="BV100" s="96">
        <v>14</v>
      </c>
      <c r="BW100" s="96">
        <v>22713.599999999999</v>
      </c>
      <c r="BX100" s="96">
        <v>18</v>
      </c>
      <c r="BY100" s="96">
        <v>29203.199999999997</v>
      </c>
      <c r="BZ100" s="96">
        <v>18</v>
      </c>
      <c r="CA100" s="96">
        <v>29203.199999999997</v>
      </c>
      <c r="CB100" s="96">
        <v>12</v>
      </c>
      <c r="CC100" s="96">
        <v>19468.8</v>
      </c>
      <c r="CD100" s="96">
        <v>18</v>
      </c>
      <c r="CE100" s="96">
        <v>29203.199999999997</v>
      </c>
      <c r="CF100" s="96">
        <v>15</v>
      </c>
      <c r="CG100" s="96">
        <v>24335.999999999996</v>
      </c>
      <c r="CH100" s="96">
        <v>13</v>
      </c>
      <c r="CI100" s="96">
        <v>21091.199999999997</v>
      </c>
      <c r="CJ100" s="96">
        <v>10</v>
      </c>
      <c r="CK100" s="96">
        <v>16223.999999999998</v>
      </c>
      <c r="CL100" s="96">
        <v>13</v>
      </c>
      <c r="CM100" s="96">
        <v>21091.199999999997</v>
      </c>
      <c r="CN100" s="96">
        <v>7</v>
      </c>
      <c r="CO100" s="96">
        <v>11356.8</v>
      </c>
      <c r="CP100" s="96">
        <v>7</v>
      </c>
      <c r="CQ100" s="96">
        <v>11356.8</v>
      </c>
      <c r="CR100" s="96">
        <v>9</v>
      </c>
      <c r="CS100" s="96">
        <v>14601.599999999999</v>
      </c>
      <c r="CT100" s="96">
        <v>11</v>
      </c>
      <c r="CU100" s="96">
        <v>17846.399999999998</v>
      </c>
    </row>
    <row r="101" spans="2:99">
      <c r="C101" s="95" t="s">
        <v>266</v>
      </c>
      <c r="D101" s="96">
        <v>0</v>
      </c>
      <c r="E101" s="96">
        <v>0</v>
      </c>
      <c r="F101" s="96">
        <v>0</v>
      </c>
      <c r="G101" s="96">
        <v>0</v>
      </c>
      <c r="H101" s="96">
        <v>10</v>
      </c>
      <c r="I101" s="96">
        <v>11903.999999999998</v>
      </c>
      <c r="J101" s="96">
        <v>6</v>
      </c>
      <c r="K101" s="96">
        <v>7142.4</v>
      </c>
      <c r="L101" s="96">
        <v>6</v>
      </c>
      <c r="M101" s="96">
        <v>7142.4</v>
      </c>
      <c r="N101" s="96">
        <v>10</v>
      </c>
      <c r="O101" s="96">
        <v>11903.999999999998</v>
      </c>
      <c r="P101" s="96">
        <v>7</v>
      </c>
      <c r="Q101" s="96">
        <v>8332.7999999999993</v>
      </c>
      <c r="R101" s="96">
        <v>11</v>
      </c>
      <c r="S101" s="96">
        <v>13094.399999999998</v>
      </c>
      <c r="T101" s="96">
        <v>10</v>
      </c>
      <c r="U101" s="96">
        <v>11903.999999999998</v>
      </c>
      <c r="V101" s="96">
        <v>14</v>
      </c>
      <c r="W101" s="96">
        <v>16665.599999999999</v>
      </c>
      <c r="X101" s="96">
        <v>14</v>
      </c>
      <c r="Y101" s="96">
        <v>16665.599999999999</v>
      </c>
      <c r="Z101" s="96">
        <v>9</v>
      </c>
      <c r="AA101" s="96">
        <v>10713.599999999999</v>
      </c>
      <c r="AB101" s="96">
        <v>15</v>
      </c>
      <c r="AC101" s="96">
        <v>17855.999999999996</v>
      </c>
      <c r="AD101" s="96">
        <v>23</v>
      </c>
      <c r="AE101" s="96">
        <v>27379.199999999997</v>
      </c>
      <c r="AF101" s="96">
        <v>21</v>
      </c>
      <c r="AG101" s="96">
        <v>24998.399999999998</v>
      </c>
      <c r="AH101" s="96">
        <v>16</v>
      </c>
      <c r="AI101" s="96">
        <v>19046.399999999998</v>
      </c>
      <c r="AJ101" s="96">
        <v>11</v>
      </c>
      <c r="AK101" s="96">
        <v>13094.399999999998</v>
      </c>
      <c r="AL101" s="96">
        <v>16</v>
      </c>
      <c r="AM101" s="96">
        <v>19046.399999999998</v>
      </c>
      <c r="AN101" s="96">
        <v>10</v>
      </c>
      <c r="AO101" s="96">
        <v>11903.999999999998</v>
      </c>
      <c r="AP101" s="96">
        <v>8</v>
      </c>
      <c r="AQ101" s="96">
        <v>9523.1999999999989</v>
      </c>
      <c r="AR101" s="96">
        <v>9</v>
      </c>
      <c r="AS101" s="96">
        <v>10713.599999999999</v>
      </c>
      <c r="AT101" s="96">
        <v>6</v>
      </c>
      <c r="AU101" s="96">
        <v>7142.4</v>
      </c>
      <c r="AV101" s="96">
        <v>10</v>
      </c>
      <c r="AW101" s="96">
        <v>11903.999999999998</v>
      </c>
      <c r="AX101" s="96">
        <v>8</v>
      </c>
      <c r="AY101" s="96">
        <v>9523.1999999999989</v>
      </c>
      <c r="AZ101" s="96">
        <v>6</v>
      </c>
      <c r="BA101" s="96">
        <v>7142.4</v>
      </c>
      <c r="BB101" s="96">
        <v>8</v>
      </c>
      <c r="BC101" s="96">
        <v>9523.1999999999989</v>
      </c>
      <c r="BD101" s="96">
        <v>10</v>
      </c>
      <c r="BE101" s="96">
        <v>11903.999999999998</v>
      </c>
      <c r="BF101" s="96">
        <v>6</v>
      </c>
      <c r="BG101" s="96">
        <v>7142.4</v>
      </c>
      <c r="BH101" s="96">
        <v>11</v>
      </c>
      <c r="BI101" s="96">
        <v>13094.399999999998</v>
      </c>
      <c r="BJ101" s="96">
        <v>8</v>
      </c>
      <c r="BK101" s="96">
        <v>9523.1999999999989</v>
      </c>
      <c r="BL101" s="96">
        <v>10</v>
      </c>
      <c r="BM101" s="96">
        <v>11903.999999999998</v>
      </c>
      <c r="BN101" s="96">
        <v>8</v>
      </c>
      <c r="BO101" s="96">
        <v>9523.1999999999989</v>
      </c>
      <c r="BP101" s="96">
        <v>18</v>
      </c>
      <c r="BQ101" s="96">
        <v>21427.199999999997</v>
      </c>
      <c r="BR101" s="96">
        <v>11</v>
      </c>
      <c r="BS101" s="96">
        <v>13094.399999999998</v>
      </c>
      <c r="BT101" s="96">
        <v>16</v>
      </c>
      <c r="BU101" s="96">
        <v>19046.399999999998</v>
      </c>
      <c r="BV101" s="96">
        <v>15</v>
      </c>
      <c r="BW101" s="96">
        <v>17855.999999999996</v>
      </c>
      <c r="BX101" s="96">
        <v>20</v>
      </c>
      <c r="BY101" s="96">
        <v>23807.999999999996</v>
      </c>
      <c r="BZ101" s="96">
        <v>20</v>
      </c>
      <c r="CA101" s="96">
        <v>23807.999999999996</v>
      </c>
      <c r="CB101" s="96">
        <v>14</v>
      </c>
      <c r="CC101" s="96">
        <v>16665.599999999999</v>
      </c>
      <c r="CD101" s="96">
        <v>21</v>
      </c>
      <c r="CE101" s="96">
        <v>24998.399999999998</v>
      </c>
      <c r="CF101" s="96">
        <v>17</v>
      </c>
      <c r="CG101" s="96">
        <v>20236.8</v>
      </c>
      <c r="CH101" s="96">
        <v>13</v>
      </c>
      <c r="CI101" s="96">
        <v>15475.199999999999</v>
      </c>
      <c r="CJ101" s="96">
        <v>9</v>
      </c>
      <c r="CK101" s="96">
        <v>10713.599999999999</v>
      </c>
      <c r="CL101" s="96">
        <v>14</v>
      </c>
      <c r="CM101" s="96">
        <v>16665.599999999999</v>
      </c>
      <c r="CN101" s="96">
        <v>8</v>
      </c>
      <c r="CO101" s="96">
        <v>9523.1999999999989</v>
      </c>
      <c r="CP101" s="96">
        <v>7</v>
      </c>
      <c r="CQ101" s="96">
        <v>8332.7999999999993</v>
      </c>
      <c r="CR101" s="96">
        <v>10</v>
      </c>
      <c r="CS101" s="96">
        <v>11903.999999999998</v>
      </c>
      <c r="CT101" s="96">
        <v>11</v>
      </c>
      <c r="CU101" s="96">
        <v>13094.399999999998</v>
      </c>
    </row>
    <row r="102" spans="2:99">
      <c r="C102" s="95" t="s">
        <v>267</v>
      </c>
      <c r="D102" s="96">
        <v>0</v>
      </c>
      <c r="E102" s="96">
        <v>0</v>
      </c>
      <c r="F102" s="96">
        <v>0</v>
      </c>
      <c r="G102" s="96">
        <v>0</v>
      </c>
      <c r="H102" s="96">
        <v>9</v>
      </c>
      <c r="I102" s="96">
        <v>17452.8</v>
      </c>
      <c r="J102" s="96">
        <v>6</v>
      </c>
      <c r="K102" s="96">
        <v>11635.199999999999</v>
      </c>
      <c r="L102" s="96">
        <v>7</v>
      </c>
      <c r="M102" s="96">
        <v>13574.399999999998</v>
      </c>
      <c r="N102" s="96">
        <v>11</v>
      </c>
      <c r="O102" s="96">
        <v>21331.199999999997</v>
      </c>
      <c r="P102" s="96">
        <v>6</v>
      </c>
      <c r="Q102" s="96">
        <v>11635.199999999999</v>
      </c>
      <c r="R102" s="96">
        <v>13</v>
      </c>
      <c r="S102" s="96">
        <v>25209.599999999999</v>
      </c>
      <c r="T102" s="96">
        <v>10</v>
      </c>
      <c r="U102" s="96">
        <v>19392</v>
      </c>
      <c r="V102" s="96">
        <v>13</v>
      </c>
      <c r="W102" s="96">
        <v>25209.599999999999</v>
      </c>
      <c r="X102" s="96">
        <v>13</v>
      </c>
      <c r="Y102" s="96">
        <v>25209.599999999999</v>
      </c>
      <c r="Z102" s="96">
        <v>10</v>
      </c>
      <c r="AA102" s="96">
        <v>19392</v>
      </c>
      <c r="AB102" s="96">
        <v>14</v>
      </c>
      <c r="AC102" s="96">
        <v>27148.799999999996</v>
      </c>
      <c r="AD102" s="96">
        <v>21</v>
      </c>
      <c r="AE102" s="96">
        <v>40723.199999999997</v>
      </c>
      <c r="AF102" s="96">
        <v>21</v>
      </c>
      <c r="AG102" s="96">
        <v>40723.199999999997</v>
      </c>
      <c r="AH102" s="96">
        <v>16</v>
      </c>
      <c r="AI102" s="96">
        <v>31027.199999999997</v>
      </c>
      <c r="AJ102" s="96">
        <v>11</v>
      </c>
      <c r="AK102" s="96">
        <v>21331.199999999997</v>
      </c>
      <c r="AL102" s="96">
        <v>14</v>
      </c>
      <c r="AM102" s="96">
        <v>27148.799999999996</v>
      </c>
      <c r="AN102" s="96">
        <v>10</v>
      </c>
      <c r="AO102" s="96">
        <v>19392</v>
      </c>
      <c r="AP102" s="96">
        <v>8</v>
      </c>
      <c r="AQ102" s="96">
        <v>15513.599999999999</v>
      </c>
      <c r="AR102" s="96">
        <v>8</v>
      </c>
      <c r="AS102" s="96">
        <v>15513.599999999999</v>
      </c>
      <c r="AT102" s="96">
        <v>7</v>
      </c>
      <c r="AU102" s="96">
        <v>13574.399999999998</v>
      </c>
      <c r="AV102" s="96">
        <v>11</v>
      </c>
      <c r="AW102" s="96">
        <v>21331.199999999997</v>
      </c>
      <c r="AX102" s="96">
        <v>9</v>
      </c>
      <c r="AY102" s="96">
        <v>17452.8</v>
      </c>
      <c r="AZ102" s="96">
        <v>6</v>
      </c>
      <c r="BA102" s="96">
        <v>11635.199999999999</v>
      </c>
      <c r="BB102" s="96">
        <v>8</v>
      </c>
      <c r="BC102" s="96">
        <v>15513.599999999999</v>
      </c>
      <c r="BD102" s="96">
        <v>9</v>
      </c>
      <c r="BE102" s="96">
        <v>17452.8</v>
      </c>
      <c r="BF102" s="96">
        <v>6</v>
      </c>
      <c r="BG102" s="96">
        <v>11635.199999999999</v>
      </c>
      <c r="BH102" s="96">
        <v>10</v>
      </c>
      <c r="BI102" s="96">
        <v>19392</v>
      </c>
      <c r="BJ102" s="96">
        <v>8</v>
      </c>
      <c r="BK102" s="96">
        <v>15513.599999999999</v>
      </c>
      <c r="BL102" s="96">
        <v>9</v>
      </c>
      <c r="BM102" s="96">
        <v>17452.8</v>
      </c>
      <c r="BN102" s="96">
        <v>7</v>
      </c>
      <c r="BO102" s="96">
        <v>13574.399999999998</v>
      </c>
      <c r="BP102" s="96">
        <v>15</v>
      </c>
      <c r="BQ102" s="96">
        <v>29087.999999999996</v>
      </c>
      <c r="BR102" s="96">
        <v>12</v>
      </c>
      <c r="BS102" s="96">
        <v>23270.399999999998</v>
      </c>
      <c r="BT102" s="96">
        <v>17</v>
      </c>
      <c r="BU102" s="96">
        <v>32966.399999999994</v>
      </c>
      <c r="BV102" s="96">
        <v>14</v>
      </c>
      <c r="BW102" s="96">
        <v>27148.799999999996</v>
      </c>
      <c r="BX102" s="96">
        <v>20</v>
      </c>
      <c r="BY102" s="96">
        <v>38784</v>
      </c>
      <c r="BZ102" s="96">
        <v>16</v>
      </c>
      <c r="CA102" s="96">
        <v>31027.199999999997</v>
      </c>
      <c r="CB102" s="96">
        <v>13</v>
      </c>
      <c r="CC102" s="96">
        <v>25209.599999999999</v>
      </c>
      <c r="CD102" s="96">
        <v>20</v>
      </c>
      <c r="CE102" s="96">
        <v>38784</v>
      </c>
      <c r="CF102" s="96">
        <v>16</v>
      </c>
      <c r="CG102" s="96">
        <v>31027.199999999997</v>
      </c>
      <c r="CH102" s="96">
        <v>12</v>
      </c>
      <c r="CI102" s="96">
        <v>23270.399999999998</v>
      </c>
      <c r="CJ102" s="96">
        <v>9</v>
      </c>
      <c r="CK102" s="96">
        <v>17452.8</v>
      </c>
      <c r="CL102" s="96">
        <v>14</v>
      </c>
      <c r="CM102" s="96">
        <v>27148.799999999996</v>
      </c>
      <c r="CN102" s="96">
        <v>7</v>
      </c>
      <c r="CO102" s="96">
        <v>13574.399999999998</v>
      </c>
      <c r="CP102" s="96">
        <v>6</v>
      </c>
      <c r="CQ102" s="96">
        <v>11635.199999999999</v>
      </c>
      <c r="CR102" s="96">
        <v>10</v>
      </c>
      <c r="CS102" s="96">
        <v>19392</v>
      </c>
      <c r="CT102" s="96">
        <v>11</v>
      </c>
      <c r="CU102" s="96">
        <v>21331.199999999997</v>
      </c>
    </row>
    <row r="103" spans="2:99">
      <c r="C103" s="95" t="s">
        <v>268</v>
      </c>
      <c r="D103" s="96">
        <v>0</v>
      </c>
      <c r="E103" s="96">
        <v>0</v>
      </c>
      <c r="F103" s="96">
        <v>0</v>
      </c>
      <c r="G103" s="96">
        <v>0</v>
      </c>
      <c r="H103" s="96">
        <v>10</v>
      </c>
      <c r="I103" s="96">
        <v>20280</v>
      </c>
      <c r="J103" s="96">
        <v>7</v>
      </c>
      <c r="K103" s="96">
        <v>14196</v>
      </c>
      <c r="L103" s="96">
        <v>7</v>
      </c>
      <c r="M103" s="96">
        <v>14196</v>
      </c>
      <c r="N103" s="96">
        <v>10</v>
      </c>
      <c r="O103" s="96">
        <v>20280</v>
      </c>
      <c r="P103" s="96">
        <v>6</v>
      </c>
      <c r="Q103" s="96">
        <v>12168</v>
      </c>
      <c r="R103" s="96">
        <v>11</v>
      </c>
      <c r="S103" s="96">
        <v>22308</v>
      </c>
      <c r="T103" s="96">
        <v>10</v>
      </c>
      <c r="U103" s="96">
        <v>20280</v>
      </c>
      <c r="V103" s="96">
        <v>13</v>
      </c>
      <c r="W103" s="96">
        <v>26364</v>
      </c>
      <c r="X103" s="96">
        <v>15</v>
      </c>
      <c r="Y103" s="96">
        <v>30420</v>
      </c>
      <c r="Z103" s="96">
        <v>9</v>
      </c>
      <c r="AA103" s="96">
        <v>18252</v>
      </c>
      <c r="AB103" s="96">
        <v>15</v>
      </c>
      <c r="AC103" s="96">
        <v>30420</v>
      </c>
      <c r="AD103" s="96">
        <v>21</v>
      </c>
      <c r="AE103" s="96">
        <v>42588</v>
      </c>
      <c r="AF103" s="96">
        <v>20</v>
      </c>
      <c r="AG103" s="96">
        <v>40560</v>
      </c>
      <c r="AH103" s="96">
        <v>16</v>
      </c>
      <c r="AI103" s="96">
        <v>32448</v>
      </c>
      <c r="AJ103" s="96">
        <v>12</v>
      </c>
      <c r="AK103" s="96">
        <v>24336</v>
      </c>
      <c r="AL103" s="96">
        <v>14</v>
      </c>
      <c r="AM103" s="96">
        <v>28392</v>
      </c>
      <c r="AN103" s="96">
        <v>9</v>
      </c>
      <c r="AO103" s="96">
        <v>18252</v>
      </c>
      <c r="AP103" s="96">
        <v>9</v>
      </c>
      <c r="AQ103" s="96">
        <v>18252</v>
      </c>
      <c r="AR103" s="96">
        <v>8</v>
      </c>
      <c r="AS103" s="96">
        <v>16224</v>
      </c>
      <c r="AT103" s="96">
        <v>6</v>
      </c>
      <c r="AU103" s="96">
        <v>12168</v>
      </c>
      <c r="AV103" s="96">
        <v>10</v>
      </c>
      <c r="AW103" s="96">
        <v>20280</v>
      </c>
      <c r="AX103" s="96">
        <v>8</v>
      </c>
      <c r="AY103" s="96">
        <v>16224</v>
      </c>
      <c r="AZ103" s="96">
        <v>6</v>
      </c>
      <c r="BA103" s="96">
        <v>12168</v>
      </c>
      <c r="BB103" s="96">
        <v>8</v>
      </c>
      <c r="BC103" s="96">
        <v>16224</v>
      </c>
      <c r="BD103" s="96">
        <v>9</v>
      </c>
      <c r="BE103" s="96">
        <v>18252</v>
      </c>
      <c r="BF103" s="96">
        <v>7</v>
      </c>
      <c r="BG103" s="96">
        <v>14196</v>
      </c>
      <c r="BH103" s="96">
        <v>10</v>
      </c>
      <c r="BI103" s="96">
        <v>20280</v>
      </c>
      <c r="BJ103" s="96">
        <v>9</v>
      </c>
      <c r="BK103" s="96">
        <v>18252</v>
      </c>
      <c r="BL103" s="96">
        <v>9</v>
      </c>
      <c r="BM103" s="96">
        <v>18252</v>
      </c>
      <c r="BN103" s="96">
        <v>8</v>
      </c>
      <c r="BO103" s="96">
        <v>16224</v>
      </c>
      <c r="BP103" s="96">
        <v>15</v>
      </c>
      <c r="BQ103" s="96">
        <v>30420</v>
      </c>
      <c r="BR103" s="96">
        <v>11</v>
      </c>
      <c r="BS103" s="96">
        <v>22308</v>
      </c>
      <c r="BT103" s="96">
        <v>14</v>
      </c>
      <c r="BU103" s="96">
        <v>28392</v>
      </c>
      <c r="BV103" s="96">
        <v>15</v>
      </c>
      <c r="BW103" s="96">
        <v>30420</v>
      </c>
      <c r="BX103" s="96">
        <v>18</v>
      </c>
      <c r="BY103" s="96">
        <v>36504</v>
      </c>
      <c r="BZ103" s="96">
        <v>18</v>
      </c>
      <c r="CA103" s="96">
        <v>36504</v>
      </c>
      <c r="CB103" s="96">
        <v>11</v>
      </c>
      <c r="CC103" s="96">
        <v>22308</v>
      </c>
      <c r="CD103" s="96">
        <v>20</v>
      </c>
      <c r="CE103" s="96">
        <v>40560</v>
      </c>
      <c r="CF103" s="96">
        <v>16</v>
      </c>
      <c r="CG103" s="96">
        <v>32448</v>
      </c>
      <c r="CH103" s="96">
        <v>11</v>
      </c>
      <c r="CI103" s="96">
        <v>22308</v>
      </c>
      <c r="CJ103" s="96">
        <v>8</v>
      </c>
      <c r="CK103" s="96">
        <v>16224</v>
      </c>
      <c r="CL103" s="96">
        <v>12</v>
      </c>
      <c r="CM103" s="96">
        <v>24336</v>
      </c>
      <c r="CN103" s="96">
        <v>7</v>
      </c>
      <c r="CO103" s="96">
        <v>14196</v>
      </c>
      <c r="CP103" s="96">
        <v>6</v>
      </c>
      <c r="CQ103" s="96">
        <v>12168</v>
      </c>
      <c r="CR103" s="96">
        <v>11</v>
      </c>
      <c r="CS103" s="96">
        <v>22308</v>
      </c>
      <c r="CT103" s="96">
        <v>11</v>
      </c>
      <c r="CU103" s="96">
        <v>22308</v>
      </c>
    </row>
    <row r="104" spans="2:99">
      <c r="C104" s="95" t="s">
        <v>269</v>
      </c>
      <c r="D104" s="96">
        <v>0</v>
      </c>
      <c r="E104" s="96">
        <v>0</v>
      </c>
      <c r="F104" s="96">
        <v>0</v>
      </c>
      <c r="G104" s="96">
        <v>0</v>
      </c>
      <c r="H104" s="96">
        <v>10</v>
      </c>
      <c r="I104" s="96">
        <v>20724</v>
      </c>
      <c r="J104" s="96">
        <v>6</v>
      </c>
      <c r="K104" s="96">
        <v>12434.400000000001</v>
      </c>
      <c r="L104" s="96">
        <v>6</v>
      </c>
      <c r="M104" s="96">
        <v>12434.400000000001</v>
      </c>
      <c r="N104" s="96">
        <v>11</v>
      </c>
      <c r="O104" s="96">
        <v>22796.400000000001</v>
      </c>
      <c r="P104" s="96">
        <v>7</v>
      </c>
      <c r="Q104" s="96">
        <v>14506.800000000001</v>
      </c>
      <c r="R104" s="96">
        <v>11</v>
      </c>
      <c r="S104" s="96">
        <v>22796.400000000001</v>
      </c>
      <c r="T104" s="96">
        <v>9</v>
      </c>
      <c r="U104" s="96">
        <v>18651.600000000002</v>
      </c>
      <c r="V104" s="96">
        <v>13</v>
      </c>
      <c r="W104" s="96">
        <v>26941.200000000001</v>
      </c>
      <c r="X104" s="96">
        <v>15</v>
      </c>
      <c r="Y104" s="96">
        <v>31086</v>
      </c>
      <c r="Z104" s="96">
        <v>9</v>
      </c>
      <c r="AA104" s="96">
        <v>18651.600000000002</v>
      </c>
      <c r="AB104" s="96">
        <v>15</v>
      </c>
      <c r="AC104" s="96">
        <v>31086</v>
      </c>
      <c r="AD104" s="96">
        <v>23</v>
      </c>
      <c r="AE104" s="96">
        <v>47665.200000000004</v>
      </c>
      <c r="AF104" s="96">
        <v>20</v>
      </c>
      <c r="AG104" s="96">
        <v>41448</v>
      </c>
      <c r="AH104" s="96">
        <v>15</v>
      </c>
      <c r="AI104" s="96">
        <v>31086</v>
      </c>
      <c r="AJ104" s="96">
        <v>12</v>
      </c>
      <c r="AK104" s="96">
        <v>24868.800000000003</v>
      </c>
      <c r="AL104" s="96">
        <v>13</v>
      </c>
      <c r="AM104" s="96">
        <v>26941.200000000001</v>
      </c>
      <c r="AN104" s="96">
        <v>9</v>
      </c>
      <c r="AO104" s="96">
        <v>18651.600000000002</v>
      </c>
      <c r="AP104" s="96">
        <v>9</v>
      </c>
      <c r="AQ104" s="96">
        <v>18651.600000000002</v>
      </c>
      <c r="AR104" s="96">
        <v>7</v>
      </c>
      <c r="AS104" s="96">
        <v>14506.800000000001</v>
      </c>
      <c r="AT104" s="96">
        <v>6</v>
      </c>
      <c r="AU104" s="96">
        <v>12434.400000000001</v>
      </c>
      <c r="AV104" s="96">
        <v>11</v>
      </c>
      <c r="AW104" s="96">
        <v>22796.400000000001</v>
      </c>
      <c r="AX104" s="96">
        <v>8</v>
      </c>
      <c r="AY104" s="96">
        <v>16579.2</v>
      </c>
      <c r="AZ104" s="96">
        <v>6</v>
      </c>
      <c r="BA104" s="96">
        <v>12434.400000000001</v>
      </c>
      <c r="BB104" s="96">
        <v>7</v>
      </c>
      <c r="BC104" s="96">
        <v>14506.800000000001</v>
      </c>
      <c r="BD104" s="96">
        <v>9</v>
      </c>
      <c r="BE104" s="96">
        <v>18651.600000000002</v>
      </c>
      <c r="BF104" s="96">
        <v>6</v>
      </c>
      <c r="BG104" s="96">
        <v>12434.400000000001</v>
      </c>
      <c r="BH104" s="96">
        <v>11</v>
      </c>
      <c r="BI104" s="96">
        <v>22796.400000000001</v>
      </c>
      <c r="BJ104" s="96">
        <v>8</v>
      </c>
      <c r="BK104" s="96">
        <v>16579.2</v>
      </c>
      <c r="BL104" s="96">
        <v>9</v>
      </c>
      <c r="BM104" s="96">
        <v>18651.600000000002</v>
      </c>
      <c r="BN104" s="96">
        <v>8</v>
      </c>
      <c r="BO104" s="96">
        <v>16579.2</v>
      </c>
      <c r="BP104" s="96">
        <v>16</v>
      </c>
      <c r="BQ104" s="96">
        <v>33158.400000000001</v>
      </c>
      <c r="BR104" s="96">
        <v>11</v>
      </c>
      <c r="BS104" s="96">
        <v>22796.400000000001</v>
      </c>
      <c r="BT104" s="96">
        <v>14</v>
      </c>
      <c r="BU104" s="96">
        <v>29013.600000000002</v>
      </c>
      <c r="BV104" s="96">
        <v>16</v>
      </c>
      <c r="BW104" s="96">
        <v>33158.400000000001</v>
      </c>
      <c r="BX104" s="96">
        <v>20</v>
      </c>
      <c r="BY104" s="96">
        <v>41448</v>
      </c>
      <c r="BZ104" s="96">
        <v>19</v>
      </c>
      <c r="CA104" s="96">
        <v>39375.599999999999</v>
      </c>
      <c r="CB104" s="96">
        <v>12</v>
      </c>
      <c r="CC104" s="96">
        <v>24868.800000000003</v>
      </c>
      <c r="CD104" s="96">
        <v>18</v>
      </c>
      <c r="CE104" s="96">
        <v>37303.200000000004</v>
      </c>
      <c r="CF104" s="96">
        <v>16</v>
      </c>
      <c r="CG104" s="96">
        <v>33158.400000000001</v>
      </c>
      <c r="CH104" s="96">
        <v>11</v>
      </c>
      <c r="CI104" s="96">
        <v>22796.400000000001</v>
      </c>
      <c r="CJ104" s="96">
        <v>8</v>
      </c>
      <c r="CK104" s="96">
        <v>16579.2</v>
      </c>
      <c r="CL104" s="96">
        <v>14</v>
      </c>
      <c r="CM104" s="96">
        <v>29013.600000000002</v>
      </c>
      <c r="CN104" s="96">
        <v>8</v>
      </c>
      <c r="CO104" s="96">
        <v>16579.2</v>
      </c>
      <c r="CP104" s="96">
        <v>7</v>
      </c>
      <c r="CQ104" s="96">
        <v>14506.800000000001</v>
      </c>
      <c r="CR104" s="96">
        <v>9</v>
      </c>
      <c r="CS104" s="96">
        <v>18651.600000000002</v>
      </c>
      <c r="CT104" s="96">
        <v>11</v>
      </c>
      <c r="CU104" s="96">
        <v>22796.400000000001</v>
      </c>
    </row>
    <row r="105" spans="2:99">
      <c r="C105" s="95" t="s">
        <v>270</v>
      </c>
      <c r="D105" s="96">
        <v>0</v>
      </c>
      <c r="E105" s="96">
        <v>0</v>
      </c>
      <c r="F105" s="96">
        <v>0</v>
      </c>
      <c r="G105" s="96">
        <v>0</v>
      </c>
      <c r="H105" s="96">
        <v>9</v>
      </c>
      <c r="I105" s="96">
        <v>17982</v>
      </c>
      <c r="J105" s="96">
        <v>7</v>
      </c>
      <c r="K105" s="96">
        <v>13986</v>
      </c>
      <c r="L105" s="96">
        <v>6</v>
      </c>
      <c r="M105" s="96">
        <v>11988</v>
      </c>
      <c r="N105" s="96">
        <v>9</v>
      </c>
      <c r="O105" s="96">
        <v>17982</v>
      </c>
      <c r="P105" s="96">
        <v>6</v>
      </c>
      <c r="Q105" s="96">
        <v>11988</v>
      </c>
      <c r="R105" s="96">
        <v>11</v>
      </c>
      <c r="S105" s="96">
        <v>21978</v>
      </c>
      <c r="T105" s="96">
        <v>9</v>
      </c>
      <c r="U105" s="96">
        <v>17982</v>
      </c>
      <c r="V105" s="96">
        <v>12</v>
      </c>
      <c r="W105" s="96">
        <v>23976</v>
      </c>
      <c r="X105" s="96">
        <v>14</v>
      </c>
      <c r="Y105" s="96">
        <v>27972</v>
      </c>
      <c r="Z105" s="96">
        <v>10</v>
      </c>
      <c r="AA105" s="96">
        <v>19980</v>
      </c>
      <c r="AB105" s="96">
        <v>16</v>
      </c>
      <c r="AC105" s="96">
        <v>31968</v>
      </c>
      <c r="AD105" s="96">
        <v>21</v>
      </c>
      <c r="AE105" s="96">
        <v>41958</v>
      </c>
      <c r="AF105" s="96">
        <v>24</v>
      </c>
      <c r="AG105" s="96">
        <v>47952</v>
      </c>
      <c r="AH105" s="96">
        <v>16</v>
      </c>
      <c r="AI105" s="96">
        <v>31968</v>
      </c>
      <c r="AJ105" s="96">
        <v>11</v>
      </c>
      <c r="AK105" s="96">
        <v>21978</v>
      </c>
      <c r="AL105" s="96">
        <v>15</v>
      </c>
      <c r="AM105" s="96">
        <v>29970</v>
      </c>
      <c r="AN105" s="96">
        <v>10</v>
      </c>
      <c r="AO105" s="96">
        <v>19980</v>
      </c>
      <c r="AP105" s="96">
        <v>9</v>
      </c>
      <c r="AQ105" s="96">
        <v>17982</v>
      </c>
      <c r="AR105" s="96">
        <v>8</v>
      </c>
      <c r="AS105" s="96">
        <v>15984</v>
      </c>
      <c r="AT105" s="96">
        <v>6</v>
      </c>
      <c r="AU105" s="96">
        <v>11988</v>
      </c>
      <c r="AV105" s="96">
        <v>10</v>
      </c>
      <c r="AW105" s="96">
        <v>19980</v>
      </c>
      <c r="AX105" s="96">
        <v>8</v>
      </c>
      <c r="AY105" s="96">
        <v>15984</v>
      </c>
      <c r="AZ105" s="96">
        <v>6</v>
      </c>
      <c r="BA105" s="96">
        <v>11988</v>
      </c>
      <c r="BB105" s="96">
        <v>7</v>
      </c>
      <c r="BC105" s="96">
        <v>13986</v>
      </c>
      <c r="BD105" s="96">
        <v>9</v>
      </c>
      <c r="BE105" s="96">
        <v>17982</v>
      </c>
      <c r="BF105" s="96">
        <v>6</v>
      </c>
      <c r="BG105" s="96">
        <v>11988</v>
      </c>
      <c r="BH105" s="96">
        <v>11</v>
      </c>
      <c r="BI105" s="96">
        <v>21978</v>
      </c>
      <c r="BJ105" s="96">
        <v>9</v>
      </c>
      <c r="BK105" s="96">
        <v>17982</v>
      </c>
      <c r="BL105" s="96">
        <v>9</v>
      </c>
      <c r="BM105" s="96">
        <v>17982</v>
      </c>
      <c r="BN105" s="96">
        <v>7</v>
      </c>
      <c r="BO105" s="96">
        <v>13986</v>
      </c>
      <c r="BP105" s="96">
        <v>15</v>
      </c>
      <c r="BQ105" s="96">
        <v>29970</v>
      </c>
      <c r="BR105" s="96">
        <v>11</v>
      </c>
      <c r="BS105" s="96">
        <v>21978</v>
      </c>
      <c r="BT105" s="96">
        <v>17</v>
      </c>
      <c r="BU105" s="96">
        <v>33966</v>
      </c>
      <c r="BV105" s="96">
        <v>16</v>
      </c>
      <c r="BW105" s="96">
        <v>31968</v>
      </c>
      <c r="BX105" s="96">
        <v>17</v>
      </c>
      <c r="BY105" s="96">
        <v>33966</v>
      </c>
      <c r="BZ105" s="96">
        <v>18</v>
      </c>
      <c r="CA105" s="96">
        <v>35964</v>
      </c>
      <c r="CB105" s="96">
        <v>11</v>
      </c>
      <c r="CC105" s="96">
        <v>21978</v>
      </c>
      <c r="CD105" s="96">
        <v>18</v>
      </c>
      <c r="CE105" s="96">
        <v>35964</v>
      </c>
      <c r="CF105" s="96">
        <v>17</v>
      </c>
      <c r="CG105" s="96">
        <v>33966</v>
      </c>
      <c r="CH105" s="96">
        <v>11</v>
      </c>
      <c r="CI105" s="96">
        <v>21978</v>
      </c>
      <c r="CJ105" s="96">
        <v>10</v>
      </c>
      <c r="CK105" s="96">
        <v>19980</v>
      </c>
      <c r="CL105" s="96">
        <v>14</v>
      </c>
      <c r="CM105" s="96">
        <v>27972</v>
      </c>
      <c r="CN105" s="96">
        <v>7</v>
      </c>
      <c r="CO105" s="96">
        <v>13986</v>
      </c>
      <c r="CP105" s="96">
        <v>6</v>
      </c>
      <c r="CQ105" s="96">
        <v>11988</v>
      </c>
      <c r="CR105" s="96">
        <v>9</v>
      </c>
      <c r="CS105" s="96">
        <v>17982</v>
      </c>
      <c r="CT105" s="96">
        <v>11</v>
      </c>
      <c r="CU105" s="96">
        <v>21978</v>
      </c>
    </row>
    <row r="107" spans="2:99">
      <c r="B107" s="100" t="s">
        <v>275</v>
      </c>
    </row>
    <row r="108" spans="2:99">
      <c r="C108" s="95" t="s">
        <v>276</v>
      </c>
      <c r="D108" s="95" t="s">
        <v>92</v>
      </c>
      <c r="E108" s="95" t="s">
        <v>93</v>
      </c>
      <c r="F108" s="95" t="s">
        <v>94</v>
      </c>
      <c r="G108" s="95" t="s">
        <v>95</v>
      </c>
      <c r="H108" s="95" t="s">
        <v>96</v>
      </c>
      <c r="I108" s="95" t="s">
        <v>97</v>
      </c>
      <c r="J108" s="95" t="s">
        <v>98</v>
      </c>
      <c r="K108" s="95" t="s">
        <v>99</v>
      </c>
      <c r="L108" s="95" t="s">
        <v>100</v>
      </c>
      <c r="M108" s="95" t="s">
        <v>101</v>
      </c>
      <c r="N108" s="95" t="s">
        <v>102</v>
      </c>
      <c r="O108" s="95" t="s">
        <v>103</v>
      </c>
    </row>
    <row r="109" spans="2:99">
      <c r="C109" s="95" t="s">
        <v>126</v>
      </c>
      <c r="D109" s="96">
        <f>SUM(D$6:D$19)+SUM(F$6:F$19)+SUM(H$6:H$19)+SUM(J$6:J$19)</f>
        <v>159</v>
      </c>
      <c r="E109" s="96">
        <f>SUM(L$6:L$19)+SUM(N$6:N$19)+SUM(P$6:P$19)+SUM(R$6:R$19)</f>
        <v>492</v>
      </c>
      <c r="F109" s="96">
        <f>SUM(T$6:T$19)+SUM(V$6:V$19)+SUM(X$6:X$19)+SUM(Z$6:Z$19)</f>
        <v>547</v>
      </c>
      <c r="G109" s="96">
        <f>SUM(AB$6:AB$19)+SUM(AD$6:AD$19)+SUM(AF$6:AF$19)+SUM(AH$6:AH$19)</f>
        <v>952</v>
      </c>
      <c r="H109" s="96">
        <f>SUM(AJ$6:AJ$19)+SUM(AL$6:AL$19)+SUM(AN$6:AN$19)+SUM(AP$6:AP$19)</f>
        <v>640</v>
      </c>
      <c r="I109" s="96">
        <f>SUM(AR$6:AR$19)+SUM(AT$6:AT$19)+SUM(AV$6:AV$19)+SUM(AX$6:AX$19)</f>
        <v>401</v>
      </c>
      <c r="J109" s="96">
        <f>SUM(AZ$6:AZ$19)+SUM(BB$6:BB$19)+SUM(BD$6:BD$19)+SUM(BF$6:BF$19)</f>
        <v>342</v>
      </c>
      <c r="K109" s="96">
        <f>SUM(BH$6:BH$19)+SUM(BJ$6:BJ$19)+SUM(BL$6:BL$19)+SUM(BN$6:BN$19)</f>
        <v>530</v>
      </c>
      <c r="L109" s="96">
        <f>SUM(BP$6:BP$19)+SUM(BR$6:BR$19)+SUM(BT$6:BT$19)+SUM(BV$6:BV$19)</f>
        <v>768</v>
      </c>
      <c r="M109" s="96">
        <f>SUM(BX$6:BX$19)+SUM(BZ$6:BZ$19)+SUM(CB$6:CB$19)+SUM(CD$6:CD$19)</f>
        <v>1007</v>
      </c>
      <c r="N109" s="96">
        <f>SUM(CF$6:CF$19)+SUM(CH$6:CH$19)+SUM(CJ$6:CJ$19)+SUM(CL$6:CL$19)</f>
        <v>651</v>
      </c>
      <c r="O109" s="96">
        <f>SUM(CN$6:CN$19)+SUM(CP$6:CP$19)+SUM(CR$6:CR$19)+SUM(CT$6:CT$19)</f>
        <v>434</v>
      </c>
    </row>
    <row r="110" spans="2:99">
      <c r="C110" s="95" t="s">
        <v>127</v>
      </c>
      <c r="D110" s="96">
        <f>SUM(D$20:D$36)+SUM(F$20:F$36)+SUM(H$20:H$36)+SUM(J$20:J$36)</f>
        <v>387</v>
      </c>
      <c r="E110" s="96">
        <f>SUM(L$20:L$36)+SUM(N$20:N$36)+SUM(P$20:P$36)+SUM(R$20:R$36)</f>
        <v>1385</v>
      </c>
      <c r="F110" s="96">
        <f>SUM(T$20:T$36)+SUM(V$20:V$36)+SUM(X$20:X$36)+SUM(Z$20:Z$36)</f>
        <v>2338</v>
      </c>
      <c r="G110" s="96">
        <f>SUM(AB$20:AB$36)+SUM(AD$20:AD$36)+SUM(AF$20:AF$36)+SUM(AH$20:AH$36)</f>
        <v>1760</v>
      </c>
      <c r="H110" s="96">
        <f>SUM(AJ$20:AJ$36)+SUM(AL$20:AL$36)+SUM(AN$20:AN$36)+SUM(AP$20:AP$36)</f>
        <v>1071</v>
      </c>
      <c r="I110" s="96">
        <f>SUM(AR$20:AR$36)+SUM(AT$20:AT$36)+SUM(AV$20:AV$36)+SUM(AX$20:AX$36)</f>
        <v>883</v>
      </c>
      <c r="J110" s="96">
        <f>SUM(AZ$20:AZ$36)+SUM(BB$20:BB$36)+SUM(BD$20:BD$36)+SUM(BF$20:BF$36)</f>
        <v>1175</v>
      </c>
      <c r="K110" s="96">
        <f>SUM(BH$20:BH$36)+SUM(BJ$20:BJ$36)+SUM(BL$20:BL$36)+SUM(BN$20:BN$36)</f>
        <v>1490</v>
      </c>
      <c r="L110" s="96">
        <f>SUM(BP$20:BP$36)+SUM(BR$20:BR$36)+SUM(BT$20:BT$36)+SUM(BV$20:BV$36)</f>
        <v>2254</v>
      </c>
      <c r="M110" s="96">
        <f>SUM(BX$20:BX$36)+SUM(BZ$20:BZ$36)+SUM(CB$20:CB$36)+SUM(CD$20:CD$36)</f>
        <v>1882</v>
      </c>
      <c r="N110" s="96">
        <f>SUM(CF$20:CF$36)+SUM(CH$20:CH$36)+SUM(CJ$20:CJ$36)+SUM(CL$20:CL$36)</f>
        <v>1238</v>
      </c>
      <c r="O110" s="96">
        <f>SUM(CN$20:CN$36)+SUM(CP$20:CP$36)+SUM(CR$20:CR$36)+SUM(CT$20:CT$36)</f>
        <v>726</v>
      </c>
    </row>
    <row r="111" spans="2:99">
      <c r="C111" s="95" t="s">
        <v>128</v>
      </c>
      <c r="D111" s="96">
        <f>SUM(D$37:D$48)+SUM(F$37:F$48)+SUM(H$37:H$48)+SUM(J$37:J$48)</f>
        <v>213</v>
      </c>
      <c r="E111" s="96">
        <f>SUM(L$37:L$48)+SUM(N$37:N$48)+SUM(P$37:P$48)+SUM(R$37:R$48)</f>
        <v>543</v>
      </c>
      <c r="F111" s="96">
        <f>SUM(T$37:T$48)+SUM(V$37:V$48)+SUM(X$37:X$48)+SUM(Z$37:Z$48)</f>
        <v>812</v>
      </c>
      <c r="G111" s="96">
        <f>SUM(AB$37:AB$48)+SUM(AD$37:AD$48)+SUM(AF$37:AF$48)+SUM(AH$37:AH$48)</f>
        <v>939</v>
      </c>
      <c r="H111" s="96">
        <f>SUM(AJ$37:AJ$48)+SUM(AL$37:AL$48)+SUM(AN$37:AN$48)+SUM(AP$37:AP$48)</f>
        <v>645</v>
      </c>
      <c r="I111" s="96">
        <f>SUM(AR$37:AR$48)+SUM(AT$37:AT$48)+SUM(AV$37:AV$48)+SUM(AX$37:AX$48)</f>
        <v>475</v>
      </c>
      <c r="J111" s="96">
        <f>SUM(AZ$37:AZ$48)+SUM(BB$37:BB$48)+SUM(BD$37:BD$48)+SUM(BF$37:BF$48)</f>
        <v>443</v>
      </c>
      <c r="K111" s="96">
        <f>SUM(BH$37:BH$48)+SUM(BJ$37:BJ$48)+SUM(BL$37:BL$48)+SUM(BN$37:BN$48)</f>
        <v>573</v>
      </c>
      <c r="L111" s="96">
        <f>SUM(BP$37:BP$48)+SUM(BR$37:BR$48)+SUM(BT$37:BT$48)+SUM(BV$37:BV$48)</f>
        <v>812</v>
      </c>
      <c r="M111" s="96">
        <f>SUM(BX$37:BX$48)+SUM(BZ$37:BZ$48)+SUM(CB$37:CB$48)+SUM(CD$37:CD$48)</f>
        <v>1086</v>
      </c>
      <c r="N111" s="96">
        <f>SUM(CF$37:CF$48)+SUM(CH$37:CH$48)+SUM(CJ$37:CJ$48)+SUM(CL$37:CL$48)</f>
        <v>738</v>
      </c>
      <c r="O111" s="96">
        <f>SUM(CN$37:CN$48)+SUM(CP$37:CP$48)+SUM(CR$37:CR$48)+SUM(CT$37:CT$48)</f>
        <v>488</v>
      </c>
    </row>
    <row r="112" spans="2:99">
      <c r="C112" s="95" t="s">
        <v>129</v>
      </c>
      <c r="D112" s="96">
        <f>SUM(D$49:D$70)+SUM(F$49:F$70)+SUM(H$49:H$70)+SUM(J$49:J$70)</f>
        <v>289</v>
      </c>
      <c r="E112" s="96">
        <f>SUM(L$49:L$70)+SUM(N$49:N$70)+SUM(P$49:P$70)+SUM(R$49:R$70)</f>
        <v>1084</v>
      </c>
      <c r="F112" s="96">
        <f>SUM(T$49:T$70)+SUM(V$49:V$70)+SUM(X$49:X$70)+SUM(Z$49:Z$70)</f>
        <v>1347</v>
      </c>
      <c r="G112" s="96">
        <f>SUM(AB$49:AB$70)+SUM(AD$49:AD$70)+SUM(AF$49:AF$70)+SUM(AH$49:AH$70)</f>
        <v>941</v>
      </c>
      <c r="H112" s="96">
        <f>SUM(AJ$49:AJ$70)+SUM(AL$49:AL$70)+SUM(AN$49:AN$70)+SUM(AP$49:AP$70)</f>
        <v>742</v>
      </c>
      <c r="I112" s="96">
        <f>SUM(AR$49:AR$70)+SUM(AT$49:AT$70)+SUM(AV$49:AV$70)+SUM(AX$49:AX$70)</f>
        <v>470</v>
      </c>
      <c r="J112" s="96">
        <f>SUM(AZ$49:AZ$70)+SUM(BB$49:BB$70)+SUM(BD$49:BD$70)+SUM(BF$49:BF$70)</f>
        <v>680</v>
      </c>
      <c r="K112" s="96">
        <f>SUM(BH$49:BH$70)+SUM(BJ$49:BJ$70)+SUM(BL$49:BL$70)+SUM(BN$49:BN$70)</f>
        <v>1058</v>
      </c>
      <c r="L112" s="96">
        <f>SUM(BP$49:BP$70)+SUM(BR$49:BR$70)+SUM(BT$49:BT$70)+SUM(BV$49:BV$70)</f>
        <v>1380</v>
      </c>
      <c r="M112" s="96">
        <f>SUM(BX$49:BX$70)+SUM(BZ$49:BZ$70)+SUM(CB$49:CB$70)+SUM(CD$49:CD$70)</f>
        <v>802</v>
      </c>
      <c r="N112" s="96">
        <f>SUM(CF$49:CF$70)+SUM(CH$49:CH$70)+SUM(CJ$49:CJ$70)+SUM(CL$49:CL$70)</f>
        <v>747</v>
      </c>
      <c r="O112" s="96">
        <f>SUM(CN$49:CN$70)+SUM(CP$49:CP$70)+SUM(CR$49:CR$70)+SUM(CT$49:CT$70)</f>
        <v>574</v>
      </c>
    </row>
    <row r="113" spans="2:15">
      <c r="C113" s="95" t="s">
        <v>130</v>
      </c>
      <c r="D113" s="96">
        <f>SUM(D$71:D$86)+SUM(F$71:F$86)+SUM(H$71:H$86)+SUM(J$71:J$86)</f>
        <v>271</v>
      </c>
      <c r="E113" s="96">
        <f>SUM(L$71:L$86)+SUM(N$71:N$86)+SUM(P$71:P$86)+SUM(R$71:R$86)</f>
        <v>670</v>
      </c>
      <c r="F113" s="96">
        <f>SUM(T$71:T$86)+SUM(V$71:V$86)+SUM(X$71:X$86)+SUM(Z$71:Z$86)</f>
        <v>806</v>
      </c>
      <c r="G113" s="96">
        <f>SUM(AB$71:AB$86)+SUM(AD$71:AD$86)+SUM(AF$71:AF$86)+SUM(AH$71:AH$86)</f>
        <v>1114</v>
      </c>
      <c r="H113" s="96">
        <f>SUM(AJ$71:AJ$86)+SUM(AL$71:AL$86)+SUM(AN$71:AN$86)+SUM(AP$71:AP$86)</f>
        <v>1053</v>
      </c>
      <c r="I113" s="96">
        <f>SUM(AR$71:AR$86)+SUM(AT$71:AT$86)+SUM(AV$71:AV$86)+SUM(AX$71:AX$86)</f>
        <v>681</v>
      </c>
      <c r="J113" s="96">
        <f>SUM(AZ$71:AZ$86)+SUM(BB$71:BB$86)+SUM(BD$71:BD$86)+SUM(BF$71:BF$86)</f>
        <v>454</v>
      </c>
      <c r="K113" s="96">
        <f>SUM(BH$71:BH$86)+SUM(BJ$71:BJ$86)+SUM(BL$71:BL$86)+SUM(BN$71:BN$86)</f>
        <v>657</v>
      </c>
      <c r="L113" s="96">
        <f>SUM(BP$71:BP$86)+SUM(BR$71:BR$86)+SUM(BT$71:BT$86)+SUM(BV$71:BV$86)</f>
        <v>954</v>
      </c>
      <c r="M113" s="96">
        <f>SUM(BX$71:BX$86)+SUM(BZ$71:BZ$86)+SUM(CB$71:CB$86)+SUM(CD$71:CD$86)</f>
        <v>1425</v>
      </c>
      <c r="N113" s="96">
        <f>SUM(CF$71:CF$86)+SUM(CH$71:CH$86)+SUM(CJ$71:CJ$86)+SUM(CL$71:CL$86)</f>
        <v>882</v>
      </c>
      <c r="O113" s="96">
        <f>SUM(CN$71:CN$86)+SUM(CP$71:CP$86)+SUM(CR$71:CR$86)+SUM(CT$71:CT$86)</f>
        <v>728</v>
      </c>
    </row>
    <row r="114" spans="2:15">
      <c r="C114" s="95" t="s">
        <v>131</v>
      </c>
      <c r="D114" s="96">
        <f>SUM(D$87:D$94)+SUM(F$87:F$94)+SUM(H$87:H$94)+SUM(J$87:J$94)</f>
        <v>100</v>
      </c>
      <c r="E114" s="96">
        <f>SUM(L$87:L$94)+SUM(N$87:N$94)+SUM(P$87:P$94)+SUM(R$87:R$94)</f>
        <v>362</v>
      </c>
      <c r="F114" s="96">
        <f>SUM(T$87:T$94)+SUM(V$87:V$94)+SUM(X$87:X$94)+SUM(Z$87:Z$94)</f>
        <v>451</v>
      </c>
      <c r="G114" s="96">
        <f>SUM(AB$87:AB$94)+SUM(AD$87:AD$94)+SUM(AF$87:AF$94)+SUM(AH$87:AH$94)</f>
        <v>300</v>
      </c>
      <c r="H114" s="96">
        <f>SUM(AJ$87:AJ$94)+SUM(AL$87:AL$94)+SUM(AN$87:AN$94)+SUM(AP$87:AP$94)</f>
        <v>203</v>
      </c>
      <c r="I114" s="96">
        <f>SUM(AR$87:AR$94)+SUM(AT$87:AT$94)+SUM(AV$87:AV$94)+SUM(AX$87:AX$94)</f>
        <v>176</v>
      </c>
      <c r="J114" s="96">
        <f>SUM(AZ$87:AZ$94)+SUM(BB$87:BB$94)+SUM(BD$87:BD$94)+SUM(BF$87:BF$94)</f>
        <v>196</v>
      </c>
      <c r="K114" s="96">
        <f>SUM(BH$87:BH$94)+SUM(BJ$87:BJ$94)+SUM(BL$87:BL$94)+SUM(BN$87:BN$94)</f>
        <v>351</v>
      </c>
      <c r="L114" s="96">
        <f>SUM(BP$87:BP$94)+SUM(BR$87:BR$94)+SUM(BT$87:BT$94)+SUM(BV$87:BV$94)</f>
        <v>532</v>
      </c>
      <c r="M114" s="96">
        <f>SUM(BX$87:BX$94)+SUM(BZ$87:BZ$94)+SUM(CB$87:CB$94)+SUM(CD$87:CD$94)</f>
        <v>363</v>
      </c>
      <c r="N114" s="96">
        <f>SUM(CF$87:CF$94)+SUM(CH$87:CH$94)+SUM(CJ$87:CJ$94)+SUM(CL$87:CL$94)</f>
        <v>217</v>
      </c>
      <c r="O114" s="96">
        <f>SUM(CN$87:CN$94)+SUM(CP$87:CP$94)+SUM(CR$87:CR$94)+SUM(CT$87:CT$94)</f>
        <v>210</v>
      </c>
    </row>
    <row r="115" spans="2:15">
      <c r="C115" s="95" t="s">
        <v>132</v>
      </c>
      <c r="D115" s="96">
        <f>SUM(D$95:D$105)+SUM(F$95:F$105)+SUM(H$95:H$105)+SUM(J$95:J$105)</f>
        <v>173</v>
      </c>
      <c r="E115" s="96">
        <f>SUM(L$95:L$105)+SUM(N$95:N$105)+SUM(P$95:P$105)+SUM(R$95:R$105)</f>
        <v>374</v>
      </c>
      <c r="F115" s="96">
        <f>SUM(T$95:T$105)+SUM(V$95:V$105)+SUM(X$95:X$105)+SUM(Z$95:Z$105)</f>
        <v>511</v>
      </c>
      <c r="G115" s="96">
        <f>SUM(AB$95:AB$105)+SUM(AD$95:AD$105)+SUM(AF$95:AF$105)+SUM(AH$95:AH$105)</f>
        <v>813</v>
      </c>
      <c r="H115" s="96">
        <f>SUM(AJ$95:AJ$105)+SUM(AL$95:AL$105)+SUM(AN$95:AN$105)+SUM(AP$95:AP$105)</f>
        <v>476</v>
      </c>
      <c r="I115" s="96">
        <f>SUM(AR$95:AR$105)+SUM(AT$95:AT$105)+SUM(AV$95:AV$105)+SUM(AX$95:AX$105)</f>
        <v>357</v>
      </c>
      <c r="J115" s="96">
        <f>SUM(AZ$95:AZ$105)+SUM(BB$95:BB$105)+SUM(BD$95:BD$105)+SUM(BF$95:BF$105)</f>
        <v>319</v>
      </c>
      <c r="K115" s="96">
        <f>SUM(BH$95:BH$105)+SUM(BJ$95:BJ$105)+SUM(BL$95:BL$105)+SUM(BN$95:BN$105)</f>
        <v>395</v>
      </c>
      <c r="L115" s="96">
        <f>SUM(BP$95:BP$105)+SUM(BR$95:BR$105)+SUM(BT$95:BT$105)+SUM(BV$95:BV$105)</f>
        <v>642</v>
      </c>
      <c r="M115" s="96">
        <f>SUM(BX$95:BX$105)+SUM(BZ$95:BZ$105)+SUM(CB$95:CB$105)+SUM(CD$95:CD$105)</f>
        <v>740</v>
      </c>
      <c r="N115" s="96">
        <f>SUM(CF$95:CF$105)+SUM(CH$95:CH$105)+SUM(CJ$95:CJ$105)+SUM(CL$95:CL$105)</f>
        <v>545</v>
      </c>
      <c r="O115" s="96">
        <f>SUM(CN$95:CN$105)+SUM(CP$95:CP$105)+SUM(CR$95:CR$105)+SUM(CT$95:CT$105)</f>
        <v>381</v>
      </c>
    </row>
    <row r="116" spans="2:15">
      <c r="C116" s="95" t="s">
        <v>277</v>
      </c>
      <c r="D116" s="96">
        <f t="shared" ref="D116:O116" si="0">SUM(D$109:D$115)</f>
        <v>1592</v>
      </c>
      <c r="E116" s="96">
        <f t="shared" si="0"/>
        <v>4910</v>
      </c>
      <c r="F116" s="96">
        <f t="shared" si="0"/>
        <v>6812</v>
      </c>
      <c r="G116" s="96">
        <f t="shared" si="0"/>
        <v>6819</v>
      </c>
      <c r="H116" s="96">
        <f t="shared" si="0"/>
        <v>4830</v>
      </c>
      <c r="I116" s="96">
        <f t="shared" si="0"/>
        <v>3443</v>
      </c>
      <c r="J116" s="96">
        <f t="shared" si="0"/>
        <v>3609</v>
      </c>
      <c r="K116" s="96">
        <f t="shared" si="0"/>
        <v>5054</v>
      </c>
      <c r="L116" s="96">
        <f t="shared" si="0"/>
        <v>7342</v>
      </c>
      <c r="M116" s="96">
        <f t="shared" si="0"/>
        <v>7305</v>
      </c>
      <c r="N116" s="96">
        <f t="shared" si="0"/>
        <v>5018</v>
      </c>
      <c r="O116" s="96">
        <f t="shared" si="0"/>
        <v>3541</v>
      </c>
    </row>
    <row r="118" spans="2:15">
      <c r="B118" s="99" t="s">
        <v>278</v>
      </c>
    </row>
    <row r="119" spans="2:15">
      <c r="C119" s="95" t="s">
        <v>276</v>
      </c>
      <c r="D119" s="95" t="s">
        <v>92</v>
      </c>
      <c r="E119" s="95" t="s">
        <v>93</v>
      </c>
      <c r="F119" s="95" t="s">
        <v>94</v>
      </c>
      <c r="G119" s="95" t="s">
        <v>95</v>
      </c>
      <c r="H119" s="95" t="s">
        <v>96</v>
      </c>
      <c r="I119" s="95" t="s">
        <v>97</v>
      </c>
      <c r="J119" s="95" t="s">
        <v>98</v>
      </c>
      <c r="K119" s="95" t="s">
        <v>99</v>
      </c>
      <c r="L119" s="95" t="s">
        <v>100</v>
      </c>
      <c r="M119" s="95" t="s">
        <v>101</v>
      </c>
      <c r="N119" s="95" t="s">
        <v>102</v>
      </c>
      <c r="O119" s="95" t="s">
        <v>103</v>
      </c>
    </row>
    <row r="120" spans="2:15">
      <c r="C120" s="95" t="s">
        <v>126</v>
      </c>
      <c r="D120" s="96">
        <f>D109*pricing!D15*2000</f>
        <v>1272000</v>
      </c>
      <c r="E120" s="96">
        <f>E109*pricing!E15*2000</f>
        <v>3444000</v>
      </c>
      <c r="F120" s="96">
        <f>F109*pricing!F15*2000</f>
        <v>3282000</v>
      </c>
      <c r="G120" s="96">
        <f>G109*pricing!G15*2000</f>
        <v>4760000</v>
      </c>
      <c r="H120" s="96">
        <f>H109*pricing!H15*2000</f>
        <v>3840000</v>
      </c>
      <c r="I120" s="96">
        <f>I109*pricing!I15*2000</f>
        <v>2967400</v>
      </c>
      <c r="J120" s="96">
        <f>J109*pricing!J15*2000</f>
        <v>2736000</v>
      </c>
      <c r="K120" s="96">
        <f>K109*pricing!K15*2000</f>
        <v>3710000</v>
      </c>
      <c r="L120" s="96">
        <f>L109*pricing!L15*2000</f>
        <v>4608000</v>
      </c>
      <c r="M120" s="96">
        <f>M109*pricing!M15*2000</f>
        <v>5035000</v>
      </c>
      <c r="N120" s="96">
        <f>N109*pricing!N15*2000</f>
        <v>3906000</v>
      </c>
      <c r="O120" s="96">
        <f>O109*pricing!O15*2000</f>
        <v>3211600.0000000005</v>
      </c>
    </row>
    <row r="121" spans="2:15">
      <c r="C121" s="95" t="s">
        <v>127</v>
      </c>
      <c r="D121" s="96">
        <f>D110*pricing!D16*2000</f>
        <v>2863800</v>
      </c>
      <c r="E121" s="96">
        <f>E110*pricing!E16*2000</f>
        <v>8310000</v>
      </c>
      <c r="F121" s="96">
        <f>F110*pricing!F16*2000</f>
        <v>11690000</v>
      </c>
      <c r="G121" s="96">
        <f>G110*pricing!G16*2000</f>
        <v>10560000</v>
      </c>
      <c r="H121" s="96">
        <f>H110*pricing!H16*2000</f>
        <v>7497000</v>
      </c>
      <c r="I121" s="96">
        <f>I110*pricing!I16*2000</f>
        <v>7064000</v>
      </c>
      <c r="J121" s="96">
        <f>J110*pricing!J16*2000</f>
        <v>8695000</v>
      </c>
      <c r="K121" s="96">
        <f>K110*pricing!K16*2000</f>
        <v>8940000</v>
      </c>
      <c r="L121" s="96">
        <f>L110*pricing!L16*2000</f>
        <v>11270000</v>
      </c>
      <c r="M121" s="96">
        <f>M110*pricing!M16*2000</f>
        <v>11292000</v>
      </c>
      <c r="N121" s="96">
        <f>N110*pricing!N16*2000</f>
        <v>8666000</v>
      </c>
      <c r="O121" s="96">
        <f>O110*pricing!O16*2000</f>
        <v>5808000</v>
      </c>
    </row>
    <row r="122" spans="2:15">
      <c r="C122" s="95" t="s">
        <v>128</v>
      </c>
      <c r="D122" s="96">
        <f>D111*pricing!D17*2000</f>
        <v>1704000</v>
      </c>
      <c r="E122" s="96">
        <f>E111*pricing!E17*2000</f>
        <v>3801000</v>
      </c>
      <c r="F122" s="96">
        <f>F111*pricing!F17*2000</f>
        <v>4872000</v>
      </c>
      <c r="G122" s="96">
        <f>G111*pricing!G17*2000</f>
        <v>4695000</v>
      </c>
      <c r="H122" s="96">
        <f>H111*pricing!H17*2000</f>
        <v>3870000</v>
      </c>
      <c r="I122" s="96">
        <f>I111*pricing!I17*2000</f>
        <v>3515000</v>
      </c>
      <c r="J122" s="96">
        <f>J111*pricing!J17*2000</f>
        <v>3544000</v>
      </c>
      <c r="K122" s="96">
        <f>K111*pricing!K17*2000</f>
        <v>4011000</v>
      </c>
      <c r="L122" s="96">
        <f>L111*pricing!L17*2000</f>
        <v>4872000</v>
      </c>
      <c r="M122" s="96">
        <f>M111*pricing!M17*2000</f>
        <v>5430000</v>
      </c>
      <c r="N122" s="96">
        <f>N111*pricing!N17*2000</f>
        <v>4428000</v>
      </c>
      <c r="O122" s="96">
        <f>O111*pricing!O17*2000</f>
        <v>3611200.0000000005</v>
      </c>
    </row>
    <row r="123" spans="2:15">
      <c r="C123" s="95" t="s">
        <v>129</v>
      </c>
      <c r="D123" s="96">
        <f>D112*pricing!D18*2000</f>
        <v>2138600</v>
      </c>
      <c r="E123" s="96">
        <f>E112*pricing!E18*2000</f>
        <v>6504000</v>
      </c>
      <c r="F123" s="96">
        <f>F112*pricing!F18*2000</f>
        <v>6735000</v>
      </c>
      <c r="G123" s="96">
        <f>G112*pricing!G18*2000</f>
        <v>5646000</v>
      </c>
      <c r="H123" s="96">
        <f>H112*pricing!H18*2000</f>
        <v>5194000</v>
      </c>
      <c r="I123" s="96">
        <f>I112*pricing!I18*2000</f>
        <v>3760000</v>
      </c>
      <c r="J123" s="96">
        <f>J112*pricing!J18*2000</f>
        <v>5032000</v>
      </c>
      <c r="K123" s="96">
        <f>K112*pricing!K18*2000</f>
        <v>6348000</v>
      </c>
      <c r="L123" s="96">
        <f>L112*pricing!L18*2000</f>
        <v>6900000</v>
      </c>
      <c r="M123" s="96">
        <f>M112*pricing!M18*2000</f>
        <v>4812000</v>
      </c>
      <c r="N123" s="96">
        <f>N112*pricing!N18*2000</f>
        <v>5229000</v>
      </c>
      <c r="O123" s="96">
        <f>O112*pricing!O18*2000</f>
        <v>4592000</v>
      </c>
    </row>
    <row r="124" spans="2:15">
      <c r="C124" s="95" t="s">
        <v>130</v>
      </c>
      <c r="D124" s="96">
        <f>D113*pricing!D19*2000</f>
        <v>2168000</v>
      </c>
      <c r="E124" s="96">
        <f>E113*pricing!E19*2000</f>
        <v>4690000</v>
      </c>
      <c r="F124" s="96">
        <f>F113*pricing!F19*2000</f>
        <v>4836000</v>
      </c>
      <c r="G124" s="96">
        <f>G113*pricing!G19*2000</f>
        <v>5570000</v>
      </c>
      <c r="H124" s="96">
        <f>H113*pricing!H19*2000</f>
        <v>6318000</v>
      </c>
      <c r="I124" s="96">
        <f>I113*pricing!I19*2000</f>
        <v>5039400.0000000009</v>
      </c>
      <c r="J124" s="96">
        <f>J113*pricing!J19*2000</f>
        <v>3632000</v>
      </c>
      <c r="K124" s="96">
        <f>K113*pricing!K19*2000</f>
        <v>4599000</v>
      </c>
      <c r="L124" s="96">
        <f>L113*pricing!L19*2000</f>
        <v>5724000</v>
      </c>
      <c r="M124" s="96">
        <f>M113*pricing!M19*2000</f>
        <v>7125000</v>
      </c>
      <c r="N124" s="96">
        <f>N113*pricing!N19*2000</f>
        <v>5292000</v>
      </c>
      <c r="O124" s="96">
        <f>O113*pricing!O19*2000</f>
        <v>5387200</v>
      </c>
    </row>
    <row r="125" spans="2:15">
      <c r="C125" s="95" t="s">
        <v>131</v>
      </c>
      <c r="D125" s="96">
        <f>D114*pricing!D20*2000</f>
        <v>740000</v>
      </c>
      <c r="E125" s="96">
        <f>E114*pricing!E20*2000</f>
        <v>2172000</v>
      </c>
      <c r="F125" s="96">
        <f>F114*pricing!F20*2000</f>
        <v>2255000</v>
      </c>
      <c r="G125" s="96">
        <f>G114*pricing!G20*2000</f>
        <v>1800000</v>
      </c>
      <c r="H125" s="96">
        <f>H114*pricing!H20*2000</f>
        <v>1421000</v>
      </c>
      <c r="I125" s="96">
        <f>I114*pricing!I20*2000</f>
        <v>1408000</v>
      </c>
      <c r="J125" s="96">
        <f>J114*pricing!J20*2000</f>
        <v>1450400</v>
      </c>
      <c r="K125" s="96">
        <f>K114*pricing!K20*2000</f>
        <v>2106000</v>
      </c>
      <c r="L125" s="96">
        <f>L114*pricing!L20*2000</f>
        <v>2660000</v>
      </c>
      <c r="M125" s="96">
        <f>M114*pricing!M20*2000</f>
        <v>2178000</v>
      </c>
      <c r="N125" s="96">
        <f>N114*pricing!N20*2000</f>
        <v>1519000</v>
      </c>
      <c r="O125" s="96">
        <f>O114*pricing!O20*2000</f>
        <v>1680000</v>
      </c>
    </row>
    <row r="126" spans="2:15">
      <c r="C126" s="95" t="s">
        <v>132</v>
      </c>
      <c r="D126" s="96">
        <f>D115*pricing!D21*2000</f>
        <v>1384000</v>
      </c>
      <c r="E126" s="96">
        <f>E115*pricing!E21*2000</f>
        <v>2618000</v>
      </c>
      <c r="F126" s="96">
        <f>F115*pricing!F21*2000</f>
        <v>3066000</v>
      </c>
      <c r="G126" s="96">
        <f>G115*pricing!G21*2000</f>
        <v>4065000</v>
      </c>
      <c r="H126" s="96">
        <f>H115*pricing!H21*2000</f>
        <v>2856000</v>
      </c>
      <c r="I126" s="96">
        <f>I115*pricing!I21*2000</f>
        <v>2641800</v>
      </c>
      <c r="J126" s="96">
        <f>J115*pricing!J21*2000</f>
        <v>2552000</v>
      </c>
      <c r="K126" s="96">
        <f>K115*pricing!K21*2000</f>
        <v>2765000</v>
      </c>
      <c r="L126" s="96">
        <f>L115*pricing!L21*2000</f>
        <v>3852000</v>
      </c>
      <c r="M126" s="96">
        <f>M115*pricing!M21*2000</f>
        <v>3700000</v>
      </c>
      <c r="N126" s="96">
        <f>N115*pricing!N21*2000</f>
        <v>3270000</v>
      </c>
      <c r="O126" s="96">
        <f>O115*pricing!O21*2000</f>
        <v>2819400</v>
      </c>
    </row>
    <row r="127" spans="2:15">
      <c r="C127" s="95" t="s">
        <v>277</v>
      </c>
      <c r="D127" s="96">
        <f t="shared" ref="D127:O127" si="1">SUM(D$120:D$126)</f>
        <v>12270400</v>
      </c>
      <c r="E127" s="96">
        <f t="shared" si="1"/>
        <v>31539000</v>
      </c>
      <c r="F127" s="96">
        <f t="shared" si="1"/>
        <v>36736000</v>
      </c>
      <c r="G127" s="96">
        <f t="shared" si="1"/>
        <v>37096000</v>
      </c>
      <c r="H127" s="96">
        <f t="shared" si="1"/>
        <v>30996000</v>
      </c>
      <c r="I127" s="96">
        <f t="shared" si="1"/>
        <v>26395600</v>
      </c>
      <c r="J127" s="96">
        <f t="shared" si="1"/>
        <v>27641400</v>
      </c>
      <c r="K127" s="96">
        <f t="shared" si="1"/>
        <v>32479000</v>
      </c>
      <c r="L127" s="96">
        <f t="shared" si="1"/>
        <v>39886000</v>
      </c>
      <c r="M127" s="96">
        <f t="shared" si="1"/>
        <v>39572000</v>
      </c>
      <c r="N127" s="96">
        <f t="shared" si="1"/>
        <v>32310000</v>
      </c>
      <c r="O127" s="96">
        <f t="shared" si="1"/>
        <v>27109400</v>
      </c>
    </row>
    <row r="129" spans="2:15">
      <c r="B129" s="99" t="s">
        <v>279</v>
      </c>
    </row>
    <row r="130" spans="2:15">
      <c r="C130" s="101" t="s">
        <v>276</v>
      </c>
      <c r="D130" s="101" t="s">
        <v>92</v>
      </c>
      <c r="E130" s="101" t="s">
        <v>93</v>
      </c>
      <c r="F130" s="101" t="s">
        <v>94</v>
      </c>
      <c r="G130" s="101" t="s">
        <v>95</v>
      </c>
      <c r="H130" s="101" t="s">
        <v>96</v>
      </c>
      <c r="I130" s="101" t="s">
        <v>97</v>
      </c>
      <c r="J130" s="101" t="s">
        <v>98</v>
      </c>
      <c r="K130" s="101" t="s">
        <v>99</v>
      </c>
      <c r="L130" s="101" t="s">
        <v>100</v>
      </c>
      <c r="M130" s="101" t="s">
        <v>101</v>
      </c>
      <c r="N130" s="101" t="s">
        <v>102</v>
      </c>
      <c r="O130" s="101" t="s">
        <v>103</v>
      </c>
    </row>
    <row r="131" spans="2:15">
      <c r="C131" s="101" t="s">
        <v>126</v>
      </c>
      <c r="D131" s="102">
        <f>SUM(E$6:E$19)+SUM(G$6:G$19)+SUM(I$6:I$19)+SUM(K$6:K$19)</f>
        <v>80684.399999999994</v>
      </c>
      <c r="E131" s="102">
        <f>SUM(M$6:M$19)+SUM(O$6:O$19)+SUM(Q$6:Q$19)+SUM(S$6:S$19)</f>
        <v>248373.59999999998</v>
      </c>
      <c r="F131" s="102">
        <f>SUM(U$6:U$19)+SUM(W$6:W$19)+SUM(Y$6:Y$19)+SUM(AA$6:AA$19)</f>
        <v>276164.39999999997</v>
      </c>
      <c r="G131" s="102">
        <f>SUM(AC$6:AC$19)+SUM(AE$6:AE$19)+SUM(AG$6:AG$19)+SUM(AI$6:AI$19)</f>
        <v>479688</v>
      </c>
      <c r="H131" s="102">
        <f>SUM(AK$6:AK$19)+SUM(AM$6:AM$19)+SUM(AO$6:AO$19)+SUM(AQ$6:AQ$19)</f>
        <v>322842</v>
      </c>
      <c r="I131" s="102">
        <f>SUM(AS$6:AS$19)+SUM(AU$6:AU$19)+SUM(AW$6:AW$19)+SUM(AY$6:AY$19)</f>
        <v>201501.6</v>
      </c>
      <c r="J131" s="102">
        <f>SUM(BA$6:BA$19)+SUM(BC$6:BC$19)+SUM(BE$6:BE$19)+SUM(BG$6:BG$19)</f>
        <v>173553.59999999998</v>
      </c>
      <c r="K131" s="102">
        <f>SUM(BI$6:BI$19)+SUM(BK$6:BK$19)+SUM(BM$6:BM$19)+SUM(BO$6:BO$19)</f>
        <v>269568</v>
      </c>
      <c r="L131" s="102">
        <f>SUM(BQ$6:BQ$19)+SUM(BS$6:BS$19)+SUM(BU$6:BU$19)+SUM(BW$6:BW$19)</f>
        <v>386977.19999999995</v>
      </c>
      <c r="M131" s="102">
        <f>SUM(BY$6:BY$19)+SUM(CA$6:CA$19)+SUM(CC$6:CC$19)+SUM(CE$6:CE$19)</f>
        <v>507932.4</v>
      </c>
      <c r="N131" s="102">
        <f>SUM(CG$6:CG$19)+SUM(CI$6:CI$19)+SUM(CK$6:CK$19)+SUM(CM$6:CM$19)</f>
        <v>327545.99999999994</v>
      </c>
      <c r="O131" s="102">
        <f>SUM(CO$6:CO$19)+SUM(CQ$6:CQ$19)+SUM(CS$6:CS$19)+SUM(CU$6:CU$19)</f>
        <v>220023.59999999998</v>
      </c>
    </row>
    <row r="132" spans="2:15">
      <c r="C132" s="101" t="s">
        <v>127</v>
      </c>
      <c r="D132" s="102">
        <f>SUM(E$20:E$36)+SUM(G$20:G$36)+SUM(I$20:I$36)+SUM(K$20:K$36)</f>
        <v>165028.79999999999</v>
      </c>
      <c r="E132" s="102">
        <f>SUM(M$20:M$36)+SUM(O$20:O$36)+SUM(Q$20:Q$36)+SUM(S$20:S$36)</f>
        <v>593212.79999999993</v>
      </c>
      <c r="F132" s="102">
        <f>SUM(U$20:U$36)+SUM(W$20:W$36)+SUM(Y$20:Y$36)+SUM(AA$20:AA$36)</f>
        <v>996930</v>
      </c>
      <c r="G132" s="102">
        <f>SUM(AC$20:AC$36)+SUM(AE$20:AE$36)+SUM(AG$20:AG$36)+SUM(AI$20:AI$36)</f>
        <v>759567.6</v>
      </c>
      <c r="H132" s="102">
        <f>SUM(AK$20:AK$36)+SUM(AM$20:AM$36)+SUM(AO$20:AO$36)+SUM(AQ$20:AQ$36)</f>
        <v>457936.80000000005</v>
      </c>
      <c r="I132" s="102">
        <f>SUM(AS$20:AS$36)+SUM(AU$20:AU$36)+SUM(AW$20:AW$36)+SUM(AY$20:AY$36)</f>
        <v>380800.8</v>
      </c>
      <c r="J132" s="102">
        <f>SUM(BA$20:BA$36)+SUM(BC$20:BC$36)+SUM(BE$20:BE$36)+SUM(BG$20:BG$36)</f>
        <v>504062.39999999997</v>
      </c>
      <c r="K132" s="102">
        <f>SUM(BI$20:BI$36)+SUM(BK$20:BK$36)+SUM(BM$20:BM$36)+SUM(BO$20:BO$36)</f>
        <v>638691.6</v>
      </c>
      <c r="L132" s="102">
        <f>SUM(BQ$20:BQ$36)+SUM(BS$20:BS$36)+SUM(BU$20:BU$36)+SUM(BW$20:BW$36)</f>
        <v>959826</v>
      </c>
      <c r="M132" s="102">
        <f>SUM(BY$20:BY$36)+SUM(CA$20:CA$36)+SUM(CC$20:CC$36)+SUM(CE$20:CE$36)</f>
        <v>805316.39999999991</v>
      </c>
      <c r="N132" s="102">
        <f>SUM(CG$20:CG$36)+SUM(CI$20:CI$36)+SUM(CK$20:CK$36)+SUM(CM$20:CM$36)</f>
        <v>531564</v>
      </c>
      <c r="O132" s="102">
        <f>SUM(CO$20:CO$36)+SUM(CQ$20:CQ$36)+SUM(CS$20:CS$36)+SUM(CU$20:CU$36)</f>
        <v>311767.2</v>
      </c>
    </row>
    <row r="133" spans="2:15">
      <c r="C133" s="101" t="s">
        <v>128</v>
      </c>
      <c r="D133" s="102">
        <f>SUM(E$37:E$48)+SUM(G$37:G$48)+SUM(I$37:I$48)+SUM(K$37:K$48)</f>
        <v>223480.80000000002</v>
      </c>
      <c r="E133" s="102">
        <f>SUM(M$37:M$48)+SUM(O$37:O$48)+SUM(Q$37:Q$48)+SUM(S$37:S$48)</f>
        <v>569624.4</v>
      </c>
      <c r="F133" s="102">
        <f>SUM(U$37:U$48)+SUM(W$37:W$48)+SUM(Y$37:Y$48)+SUM(AA$37:AA$48)</f>
        <v>855042</v>
      </c>
      <c r="G133" s="102">
        <f>SUM(AC$37:AC$48)+SUM(AE$37:AE$48)+SUM(AG$37:AG$48)+SUM(AI$37:AI$48)</f>
        <v>989378.4</v>
      </c>
      <c r="H133" s="102">
        <f>SUM(AK$37:AK$48)+SUM(AM$37:AM$48)+SUM(AO$37:AO$48)+SUM(AQ$37:AQ$48)</f>
        <v>679584</v>
      </c>
      <c r="I133" s="102">
        <f>SUM(AS$37:AS$48)+SUM(AU$37:AU$48)+SUM(AW$37:AW$48)+SUM(AY$37:AY$48)</f>
        <v>500764.8</v>
      </c>
      <c r="J133" s="102">
        <f>SUM(BA$37:BA$48)+SUM(BC$37:BC$48)+SUM(BE$37:BE$48)+SUM(BG$37:BG$48)</f>
        <v>467386.80000000005</v>
      </c>
      <c r="K133" s="102">
        <f>SUM(BI$37:BI$48)+SUM(BK$37:BK$48)+SUM(BM$37:BM$48)+SUM(BO$37:BO$48)</f>
        <v>602886</v>
      </c>
      <c r="L133" s="102">
        <f>SUM(BQ$37:BQ$48)+SUM(BS$37:BS$48)+SUM(BU$37:BU$48)+SUM(BW$37:BW$48)</f>
        <v>849968.4</v>
      </c>
      <c r="M133" s="102">
        <f>SUM(BY$37:BY$48)+SUM(CA$37:CA$48)+SUM(CC$37:CC$48)+SUM(CE$37:CE$48)</f>
        <v>1143033.6000000001</v>
      </c>
      <c r="N133" s="102">
        <f>SUM(CG$37:CG$48)+SUM(CI$37:CI$48)+SUM(CK$37:CK$48)+SUM(CM$37:CM$48)</f>
        <v>776710.79999999993</v>
      </c>
      <c r="O133" s="102">
        <f>SUM(CO$37:CO$48)+SUM(CQ$37:CQ$48)+SUM(CS$37:CS$48)+SUM(CU$37:CU$48)</f>
        <v>511522.8</v>
      </c>
    </row>
    <row r="134" spans="2:15">
      <c r="C134" s="101" t="s">
        <v>129</v>
      </c>
      <c r="D134" s="102">
        <f>SUM(E$49:E$70)+SUM(G$49:G$70)+SUM(I$49:I$70)+SUM(K$49:K$70)</f>
        <v>244822.8</v>
      </c>
      <c r="E134" s="102">
        <f>SUM(M$49:M$70)+SUM(O$49:O$70)+SUM(Q$49:Q$70)+SUM(S$49:S$70)</f>
        <v>918842.4</v>
      </c>
      <c r="F134" s="102">
        <f>SUM(U$49:U$70)+SUM(W$49:W$70)+SUM(Y$49:Y$70)+SUM(AA$49:AA$70)</f>
        <v>1142383.2</v>
      </c>
      <c r="G134" s="102">
        <f>SUM(AC$49:AC$70)+SUM(AE$49:AE$70)+SUM(AG$49:AG$70)+SUM(AI$49:AI$70)</f>
        <v>799513.2</v>
      </c>
      <c r="H134" s="102">
        <f>SUM(AK$49:AK$70)+SUM(AM$49:AM$70)+SUM(AO$49:AO$70)+SUM(AQ$49:AQ$70)</f>
        <v>630607.19999999995</v>
      </c>
      <c r="I134" s="102">
        <f>SUM(AS$49:AS$70)+SUM(AU$49:AU$70)+SUM(AW$49:AW$70)+SUM(AY$49:AY$70)</f>
        <v>399080.4</v>
      </c>
      <c r="J134" s="102">
        <f>SUM(BA$49:BA$70)+SUM(BC$49:BC$70)+SUM(BE$49:BE$70)+SUM(BG$49:BG$70)</f>
        <v>581977.19999999995</v>
      </c>
      <c r="K134" s="102">
        <f>SUM(BI$49:BI$70)+SUM(BK$49:BK$70)+SUM(BM$49:BM$70)+SUM(BO$49:BO$70)</f>
        <v>901124.4</v>
      </c>
      <c r="L134" s="102">
        <f>SUM(BQ$49:BQ$70)+SUM(BS$49:BS$70)+SUM(BU$49:BU$70)+SUM(BW$49:BW$70)</f>
        <v>1165728</v>
      </c>
      <c r="M134" s="102">
        <f>SUM(BY$49:BY$70)+SUM(CA$49:CA$70)+SUM(CC$49:CC$70)+SUM(CE$49:CE$70)</f>
        <v>680420.39999999991</v>
      </c>
      <c r="N134" s="102">
        <f>SUM(CG$49:CG$70)+SUM(CI$49:CI$70)+SUM(CK$49:CK$70)+SUM(CM$49:CM$70)</f>
        <v>635232</v>
      </c>
      <c r="O134" s="102">
        <f>SUM(CO$49:CO$70)+SUM(CQ$49:CQ$70)+SUM(CS$49:CS$70)+SUM(CU$49:CU$70)</f>
        <v>490543.1999999999</v>
      </c>
    </row>
    <row r="135" spans="2:15">
      <c r="C135" s="101" t="s">
        <v>130</v>
      </c>
      <c r="D135" s="102">
        <f>SUM(E$71:E$86)+SUM(G$71:G$86)+SUM(I$71:I$86)+SUM(K$71:K$86)</f>
        <v>150735.6</v>
      </c>
      <c r="E135" s="102">
        <f>SUM(M$71:M$86)+SUM(O$71:O$86)+SUM(Q$71:Q$86)+SUM(S$71:S$86)</f>
        <v>376011.6</v>
      </c>
      <c r="F135" s="102">
        <f>SUM(U$71:U$86)+SUM(W$71:W$86)+SUM(Y$71:Y$86)+SUM(AA$71:AA$86)</f>
        <v>451977.6</v>
      </c>
      <c r="G135" s="102">
        <f>SUM(AC$71:AC$86)+SUM(AE$71:AE$86)+SUM(AG$71:AG$86)+SUM(AI$71:AI$86)</f>
        <v>625065.59999999986</v>
      </c>
      <c r="H135" s="102">
        <f>SUM(AK$71:AK$86)+SUM(AM$71:AM$86)+SUM(AO$71:AO$86)+SUM(AQ$71:AQ$86)</f>
        <v>590295.6</v>
      </c>
      <c r="I135" s="102">
        <f>SUM(AS$71:AS$86)+SUM(AU$71:AU$86)+SUM(AW$71:AW$86)+SUM(AY$71:AY$86)</f>
        <v>381229.2</v>
      </c>
      <c r="J135" s="102">
        <f>SUM(BA$71:BA$86)+SUM(BC$71:BC$86)+SUM(BE$71:BE$86)+SUM(BG$71:BG$86)</f>
        <v>255829.2</v>
      </c>
      <c r="K135" s="102">
        <f>SUM(BI$71:BI$86)+SUM(BK$71:BK$86)+SUM(BM$71:BM$86)+SUM(BO$71:BO$86)</f>
        <v>367518</v>
      </c>
      <c r="L135" s="102">
        <f>SUM(BQ$71:BQ$86)+SUM(BS$71:BS$86)+SUM(BU$71:BU$86)+SUM(BW$71:BW$86)</f>
        <v>530791.19999999995</v>
      </c>
      <c r="M135" s="102">
        <f>SUM(BY$71:BY$86)+SUM(CA$71:CA$86)+SUM(CC$71:CC$86)+SUM(CE$71:CE$86)</f>
        <v>795436.79999999993</v>
      </c>
      <c r="N135" s="102">
        <f>SUM(CG$71:CG$86)+SUM(CI$71:CI$86)+SUM(CK$71:CK$86)+SUM(CM$71:CM$86)</f>
        <v>493753.19999999995</v>
      </c>
      <c r="O135" s="102">
        <f>SUM(CO$71:CO$86)+SUM(CQ$71:CQ$86)+SUM(CS$71:CS$86)+SUM(CU$71:CU$86)</f>
        <v>406300.8</v>
      </c>
    </row>
    <row r="136" spans="2:15">
      <c r="C136" s="101" t="s">
        <v>131</v>
      </c>
      <c r="D136" s="102">
        <f>SUM(E$87:E$94)+SUM(G$87:G$94)+SUM(I$87:I$94)+SUM(K$87:K$94)</f>
        <v>202784.4</v>
      </c>
      <c r="E136" s="102">
        <f>SUM(M$87:M$94)+SUM(O$87:O$94)+SUM(Q$87:Q$94)+SUM(S$87:S$94)</f>
        <v>737503.2</v>
      </c>
      <c r="F136" s="102">
        <f>SUM(U$87:U$94)+SUM(W$87:W$94)+SUM(Y$87:Y$94)+SUM(AA$87:AA$94)</f>
        <v>916610.39999999991</v>
      </c>
      <c r="G136" s="102">
        <f>SUM(AC$87:AC$94)+SUM(AE$87:AE$94)+SUM(AG$87:AG$94)+SUM(AI$87:AI$94)</f>
        <v>609820.79999999993</v>
      </c>
      <c r="H136" s="102">
        <f>SUM(AK$87:AK$94)+SUM(AM$87:AM$94)+SUM(AO$87:AO$94)+SUM(AQ$87:AQ$94)</f>
        <v>411052.80000000005</v>
      </c>
      <c r="I136" s="102">
        <f>SUM(AS$87:AS$94)+SUM(AU$87:AU$94)+SUM(AW$87:AW$94)+SUM(AY$87:AY$94)</f>
        <v>359076</v>
      </c>
      <c r="J136" s="102">
        <f>SUM(BA$87:BA$94)+SUM(BC$87:BC$94)+SUM(BE$87:BE$94)+SUM(BG$87:BG$94)</f>
        <v>397637.99999999994</v>
      </c>
      <c r="K136" s="102">
        <f>SUM(BI$87:BI$94)+SUM(BK$87:BK$94)+SUM(BM$87:BM$94)+SUM(BO$87:BO$94)</f>
        <v>714913.2</v>
      </c>
      <c r="L136" s="102">
        <f>SUM(BQ$87:BQ$94)+SUM(BS$87:BS$94)+SUM(BU$87:BU$94)+SUM(BW$87:BW$94)</f>
        <v>1083611.9999999998</v>
      </c>
      <c r="M136" s="102">
        <f>SUM(BY$87:BY$94)+SUM(CA$87:CA$94)+SUM(CC$87:CC$94)+SUM(CE$87:CE$94)</f>
        <v>740529.6</v>
      </c>
      <c r="N136" s="102">
        <f>SUM(CG$87:CG$94)+SUM(CI$87:CI$94)+SUM(CK$87:CK$94)+SUM(CM$87:CM$94)</f>
        <v>442076.39999999991</v>
      </c>
      <c r="O136" s="102">
        <f>SUM(CO$87:CO$94)+SUM(CQ$87:CQ$94)+SUM(CS$87:CS$94)+SUM(CU$87:CU$94)</f>
        <v>427042.8</v>
      </c>
    </row>
    <row r="137" spans="2:15">
      <c r="C137" s="101" t="s">
        <v>132</v>
      </c>
      <c r="D137" s="102">
        <f>SUM(E$95:E$105)+SUM(G$95:G$105)+SUM(I$95:I$105)+SUM(K$95:K$105)</f>
        <v>339079.19999999995</v>
      </c>
      <c r="E137" s="102">
        <f>SUM(M$95:M$105)+SUM(O$95:O$105)+SUM(Q$95:Q$105)+SUM(S$95:S$105)</f>
        <v>721285.2</v>
      </c>
      <c r="F137" s="102">
        <f>SUM(U$95:U$105)+SUM(W$95:W$105)+SUM(Y$95:Y$105)+SUM(AA$95:AA$105)</f>
        <v>986721.6</v>
      </c>
      <c r="G137" s="102">
        <f>SUM(AC$95:AC$105)+SUM(AE$95:AE$105)+SUM(AG$95:AG$105)+SUM(AI$95:AI$105)</f>
        <v>1561744.7999999998</v>
      </c>
      <c r="H137" s="102">
        <f>SUM(AK$95:AK$105)+SUM(AM$95:AM$105)+SUM(AO$95:AO$105)+SUM(AQ$95:AQ$105)</f>
        <v>917582.39999999991</v>
      </c>
      <c r="I137" s="102">
        <f>SUM(AS$95:AS$105)+SUM(AU$95:AU$105)+SUM(AW$95:AW$105)+SUM(AY$95:AY$105)</f>
        <v>690874.79999999993</v>
      </c>
      <c r="J137" s="102">
        <f>SUM(BA$95:BA$105)+SUM(BC$95:BC$105)+SUM(BE$95:BE$105)+SUM(BG$95:BG$105)</f>
        <v>618964.79999999993</v>
      </c>
      <c r="K137" s="102">
        <f>SUM(BI$95:BI$105)+SUM(BK$95:BK$105)+SUM(BM$95:BM$105)+SUM(BO$95:BO$105)</f>
        <v>762460.8</v>
      </c>
      <c r="L137" s="102">
        <f>SUM(BQ$95:BQ$105)+SUM(BS$95:BS$105)+SUM(BU$95:BU$105)+SUM(BW$95:BW$105)</f>
        <v>1221142.7999999998</v>
      </c>
      <c r="M137" s="102">
        <f>SUM(BY$95:BY$105)+SUM(CA$95:CA$105)+SUM(CC$95:CC$105)+SUM(CE$95:CE$105)</f>
        <v>1408993.2</v>
      </c>
      <c r="N137" s="102">
        <f>SUM(CG$95:CG$105)+SUM(CI$95:CI$105)+SUM(CK$95:CK$105)+SUM(CM$95:CM$105)</f>
        <v>1052350.7999999998</v>
      </c>
      <c r="O137" s="102">
        <f>SUM(CO$95:CO$105)+SUM(CQ$95:CQ$105)+SUM(CS$95:CS$105)+SUM(CU$95:CU$105)</f>
        <v>741283.2</v>
      </c>
    </row>
    <row r="138" spans="2:15">
      <c r="C138" s="101" t="s">
        <v>277</v>
      </c>
      <c r="D138" s="96">
        <f t="shared" ref="D138:O138" si="2">SUM(D$131:D$137)</f>
        <v>1406616</v>
      </c>
      <c r="E138" s="96">
        <f t="shared" si="2"/>
        <v>4164853.2</v>
      </c>
      <c r="F138" s="96">
        <f t="shared" si="2"/>
        <v>5625829.1999999993</v>
      </c>
      <c r="G138" s="96">
        <f t="shared" si="2"/>
        <v>5824778.3999999994</v>
      </c>
      <c r="H138" s="96">
        <f t="shared" si="2"/>
        <v>4009900.8000000003</v>
      </c>
      <c r="I138" s="96">
        <f t="shared" si="2"/>
        <v>2913327.5999999996</v>
      </c>
      <c r="J138" s="96">
        <f t="shared" si="2"/>
        <v>2999411.9999999995</v>
      </c>
      <c r="K138" s="96">
        <f t="shared" si="2"/>
        <v>4257162</v>
      </c>
      <c r="L138" s="96">
        <f t="shared" si="2"/>
        <v>6198045.5999999996</v>
      </c>
      <c r="M138" s="96">
        <f t="shared" si="2"/>
        <v>6081662.3999999994</v>
      </c>
      <c r="N138" s="96">
        <f t="shared" si="2"/>
        <v>4259233.1999999993</v>
      </c>
      <c r="O138" s="96">
        <f t="shared" si="2"/>
        <v>3108483.5999999996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6"/>
  </cols>
  <sheetData>
    <row r="2" spans="1:99">
      <c r="B2" s="98" t="s">
        <v>271</v>
      </c>
    </row>
    <row r="3" spans="1:99">
      <c r="B3" s="99" t="s">
        <v>280</v>
      </c>
    </row>
    <row r="4" spans="1:99">
      <c r="A4" s="97"/>
      <c r="B4" s="97"/>
      <c r="C4" s="95" t="s">
        <v>273</v>
      </c>
      <c r="D4" s="95" t="s">
        <v>92</v>
      </c>
      <c r="E4" s="97"/>
      <c r="F4" s="97"/>
      <c r="G4" s="97"/>
      <c r="H4" s="97"/>
      <c r="I4" s="97"/>
      <c r="J4" s="97"/>
      <c r="K4" s="97"/>
      <c r="L4" s="95" t="s">
        <v>93</v>
      </c>
      <c r="M4" s="97"/>
      <c r="N4" s="97"/>
      <c r="O4" s="97"/>
      <c r="P4" s="97"/>
      <c r="Q4" s="97"/>
      <c r="R4" s="97"/>
      <c r="S4" s="97"/>
      <c r="T4" s="95" t="s">
        <v>94</v>
      </c>
      <c r="U4" s="97"/>
      <c r="V4" s="97"/>
      <c r="W4" s="97"/>
      <c r="X4" s="97"/>
      <c r="Y4" s="97"/>
      <c r="Z4" s="97"/>
      <c r="AA4" s="97"/>
      <c r="AB4" s="95" t="s">
        <v>95</v>
      </c>
      <c r="AC4" s="97"/>
      <c r="AD4" s="97"/>
      <c r="AE4" s="97"/>
      <c r="AF4" s="97"/>
      <c r="AG4" s="97"/>
      <c r="AH4" s="97"/>
      <c r="AI4" s="97"/>
      <c r="AJ4" s="95" t="s">
        <v>96</v>
      </c>
      <c r="AK4" s="97"/>
      <c r="AL4" s="97"/>
      <c r="AM4" s="97"/>
      <c r="AN4" s="97"/>
      <c r="AO4" s="97"/>
      <c r="AP4" s="97"/>
      <c r="AQ4" s="97"/>
      <c r="AR4" s="95" t="s">
        <v>97</v>
      </c>
      <c r="AS4" s="97"/>
      <c r="AT4" s="97"/>
      <c r="AU4" s="97"/>
      <c r="AV4" s="97"/>
      <c r="AW4" s="97"/>
      <c r="AX4" s="97"/>
      <c r="AY4" s="97"/>
      <c r="AZ4" s="95" t="s">
        <v>98</v>
      </c>
      <c r="BA4" s="97"/>
      <c r="BB4" s="97"/>
      <c r="BC4" s="97"/>
      <c r="BD4" s="97"/>
      <c r="BE4" s="97"/>
      <c r="BF4" s="97"/>
      <c r="BG4" s="97"/>
      <c r="BH4" s="95" t="s">
        <v>99</v>
      </c>
      <c r="BI4" s="97"/>
      <c r="BJ4" s="97"/>
      <c r="BK4" s="97"/>
      <c r="BL4" s="97"/>
      <c r="BM4" s="97"/>
      <c r="BN4" s="97"/>
      <c r="BO4" s="97"/>
      <c r="BP4" s="95" t="s">
        <v>100</v>
      </c>
      <c r="BQ4" s="97"/>
      <c r="BR4" s="97"/>
      <c r="BS4" s="97"/>
      <c r="BT4" s="97"/>
      <c r="BU4" s="97"/>
      <c r="BV4" s="97"/>
      <c r="BW4" s="97"/>
      <c r="BX4" s="95" t="s">
        <v>101</v>
      </c>
      <c r="BY4" s="97"/>
      <c r="BZ4" s="97"/>
      <c r="CA4" s="97"/>
      <c r="CB4" s="97"/>
      <c r="CC4" s="97"/>
      <c r="CD4" s="97"/>
      <c r="CE4" s="97"/>
      <c r="CF4" s="95" t="s">
        <v>102</v>
      </c>
      <c r="CG4" s="97"/>
      <c r="CH4" s="97"/>
      <c r="CI4" s="97"/>
      <c r="CJ4" s="97"/>
      <c r="CK4" s="97"/>
      <c r="CL4" s="97"/>
      <c r="CM4" s="97"/>
      <c r="CN4" s="95" t="s">
        <v>103</v>
      </c>
      <c r="CO4" s="97"/>
      <c r="CP4" s="97"/>
      <c r="CQ4" s="97"/>
      <c r="CR4" s="97"/>
      <c r="CS4" s="97"/>
      <c r="CT4" s="97"/>
      <c r="CU4" s="97"/>
    </row>
    <row r="5" spans="1:99">
      <c r="B5" s="95" t="s">
        <v>166</v>
      </c>
      <c r="C5" s="95" t="s">
        <v>274</v>
      </c>
      <c r="D5" s="95">
        <v>1</v>
      </c>
      <c r="E5" s="95"/>
      <c r="F5" s="95">
        <v>2</v>
      </c>
      <c r="G5" s="95"/>
      <c r="H5" s="95">
        <v>3</v>
      </c>
      <c r="I5" s="95"/>
      <c r="J5" s="95">
        <v>4</v>
      </c>
      <c r="K5" s="95"/>
      <c r="L5" s="95">
        <v>1</v>
      </c>
      <c r="M5" s="95"/>
      <c r="N5" s="95">
        <v>2</v>
      </c>
      <c r="O5" s="95"/>
      <c r="P5" s="95">
        <v>3</v>
      </c>
      <c r="Q5" s="95"/>
      <c r="R5" s="95">
        <v>4</v>
      </c>
      <c r="S5" s="95"/>
      <c r="T5" s="95">
        <v>1</v>
      </c>
      <c r="U5" s="95"/>
      <c r="V5" s="95">
        <v>2</v>
      </c>
      <c r="W5" s="95"/>
      <c r="X5" s="95">
        <v>3</v>
      </c>
      <c r="Y5" s="95"/>
      <c r="Z5" s="95">
        <v>4</v>
      </c>
      <c r="AA5" s="95"/>
      <c r="AB5" s="95">
        <v>1</v>
      </c>
      <c r="AC5" s="95"/>
      <c r="AD5" s="95">
        <v>2</v>
      </c>
      <c r="AE5" s="95"/>
      <c r="AF5" s="95">
        <v>3</v>
      </c>
      <c r="AG5" s="95"/>
      <c r="AH5" s="95">
        <v>4</v>
      </c>
      <c r="AI5" s="95"/>
      <c r="AJ5" s="95">
        <v>1</v>
      </c>
      <c r="AK5" s="95"/>
      <c r="AL5" s="95">
        <v>2</v>
      </c>
      <c r="AM5" s="95"/>
      <c r="AN5" s="95">
        <v>3</v>
      </c>
      <c r="AO5" s="95"/>
      <c r="AP5" s="95">
        <v>4</v>
      </c>
      <c r="AQ5" s="95"/>
      <c r="AR5" s="95">
        <v>1</v>
      </c>
      <c r="AS5" s="95"/>
      <c r="AT5" s="95">
        <v>2</v>
      </c>
      <c r="AU5" s="95"/>
      <c r="AV5" s="95">
        <v>3</v>
      </c>
      <c r="AW5" s="95"/>
      <c r="AX5" s="95">
        <v>4</v>
      </c>
      <c r="AY5" s="95"/>
      <c r="AZ5" s="95">
        <v>1</v>
      </c>
      <c r="BA5" s="95"/>
      <c r="BB5" s="95">
        <v>2</v>
      </c>
      <c r="BC5" s="95"/>
      <c r="BD5" s="95">
        <v>3</v>
      </c>
      <c r="BE5" s="95"/>
      <c r="BF5" s="95">
        <v>4</v>
      </c>
      <c r="BG5" s="95"/>
      <c r="BH5" s="95">
        <v>1</v>
      </c>
      <c r="BI5" s="95"/>
      <c r="BJ5" s="95">
        <v>2</v>
      </c>
      <c r="BK5" s="95"/>
      <c r="BL5" s="95">
        <v>3</v>
      </c>
      <c r="BM5" s="95"/>
      <c r="BN5" s="95">
        <v>4</v>
      </c>
      <c r="BO5" s="95"/>
      <c r="BP5" s="95">
        <v>1</v>
      </c>
      <c r="BQ5" s="95"/>
      <c r="BR5" s="95">
        <v>2</v>
      </c>
      <c r="BS5" s="95"/>
      <c r="BT5" s="95">
        <v>3</v>
      </c>
      <c r="BU5" s="95"/>
      <c r="BV5" s="95">
        <v>4</v>
      </c>
      <c r="BW5" s="95"/>
      <c r="BX5" s="95">
        <v>1</v>
      </c>
      <c r="BY5" s="95"/>
      <c r="BZ5" s="95">
        <v>2</v>
      </c>
      <c r="CA5" s="95"/>
      <c r="CB5" s="95">
        <v>3</v>
      </c>
      <c r="CC5" s="95"/>
      <c r="CD5" s="95">
        <v>4</v>
      </c>
      <c r="CE5" s="95"/>
      <c r="CF5" s="95">
        <v>1</v>
      </c>
      <c r="CG5" s="95"/>
      <c r="CH5" s="95">
        <v>2</v>
      </c>
      <c r="CI5" s="95"/>
      <c r="CJ5" s="95">
        <v>3</v>
      </c>
      <c r="CK5" s="95"/>
      <c r="CL5" s="95">
        <v>4</v>
      </c>
      <c r="CM5" s="95"/>
      <c r="CN5" s="95">
        <v>1</v>
      </c>
      <c r="CO5" s="95"/>
      <c r="CP5" s="95">
        <v>2</v>
      </c>
      <c r="CQ5" s="95"/>
      <c r="CR5" s="95">
        <v>3</v>
      </c>
      <c r="CS5" s="95"/>
      <c r="CT5" s="95">
        <v>4</v>
      </c>
      <c r="CU5" s="95"/>
    </row>
    <row r="6" spans="1:99">
      <c r="B6" s="95" t="s">
        <v>126</v>
      </c>
      <c r="C6" s="95" t="s">
        <v>171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2.1941646191646176</v>
      </c>
      <c r="K6" s="96">
        <v>1269.1048157248147</v>
      </c>
      <c r="L6" s="96">
        <v>1.1357482719855365</v>
      </c>
      <c r="M6" s="96">
        <v>656.91680051643425</v>
      </c>
      <c r="N6" s="96">
        <v>3.61141120810308</v>
      </c>
      <c r="O6" s="96">
        <v>2088.8402427668216</v>
      </c>
      <c r="P6" s="96">
        <v>3.8717945402321869</v>
      </c>
      <c r="Q6" s="96">
        <v>2239.4459620702969</v>
      </c>
      <c r="R6" s="96">
        <v>2.9865326555828107</v>
      </c>
      <c r="S6" s="96">
        <v>1727.4104879890976</v>
      </c>
      <c r="T6" s="96">
        <v>0.77350139267801221</v>
      </c>
      <c r="U6" s="96">
        <v>447.39320552496224</v>
      </c>
      <c r="V6" s="96">
        <v>4.889527797833936</v>
      </c>
      <c r="W6" s="96">
        <v>2828.1028782671483</v>
      </c>
      <c r="X6" s="96">
        <v>3.9169527170011484</v>
      </c>
      <c r="Y6" s="96">
        <v>2265.5654515134643</v>
      </c>
      <c r="Z6" s="96">
        <v>4.882777111518946</v>
      </c>
      <c r="AA6" s="96">
        <v>2824.1982813025584</v>
      </c>
      <c r="AB6" s="96">
        <v>6.4075897238628192</v>
      </c>
      <c r="AC6" s="96">
        <v>3706.1498962822543</v>
      </c>
      <c r="AD6" s="96">
        <v>7.3219822977798117</v>
      </c>
      <c r="AE6" s="96">
        <v>4235.0345610358427</v>
      </c>
      <c r="AF6" s="96">
        <v>7.3150793299940045</v>
      </c>
      <c r="AG6" s="96">
        <v>4231.0418844685319</v>
      </c>
      <c r="AH6" s="96">
        <v>6.2063742787031702</v>
      </c>
      <c r="AI6" s="96">
        <v>3589.7668828019137</v>
      </c>
      <c r="AJ6" s="96">
        <v>4.4174060198176894</v>
      </c>
      <c r="AK6" s="96">
        <v>2555.0276418625513</v>
      </c>
      <c r="AL6" s="96">
        <v>10.118719053768904</v>
      </c>
      <c r="AM6" s="96">
        <v>5852.6671006999341</v>
      </c>
      <c r="AN6" s="96">
        <v>11.552283158877964</v>
      </c>
      <c r="AO6" s="96">
        <v>6681.8405790950146</v>
      </c>
      <c r="AP6" s="96">
        <v>12.749034699638562</v>
      </c>
      <c r="AQ6" s="96">
        <v>7374.0416702709445</v>
      </c>
      <c r="AR6" s="96">
        <v>7.9352371164615274</v>
      </c>
      <c r="AS6" s="96">
        <v>4589.7411481613472</v>
      </c>
      <c r="AT6" s="96">
        <v>3.7635534956529453</v>
      </c>
      <c r="AU6" s="96">
        <v>2176.8393418856635</v>
      </c>
      <c r="AV6" s="96">
        <v>5.2854971448203063</v>
      </c>
      <c r="AW6" s="96">
        <v>3057.1315485640653</v>
      </c>
      <c r="AX6" s="96">
        <v>7</v>
      </c>
      <c r="AY6" s="96">
        <v>4048.7999999999997</v>
      </c>
      <c r="AZ6" s="96">
        <v>6</v>
      </c>
      <c r="BA6" s="96">
        <v>3470.3999999999996</v>
      </c>
      <c r="BB6" s="96">
        <v>6</v>
      </c>
      <c r="BC6" s="96">
        <v>3470.3999999999996</v>
      </c>
      <c r="BD6" s="96">
        <v>7</v>
      </c>
      <c r="BE6" s="96">
        <v>4048.7999999999997</v>
      </c>
      <c r="BF6" s="96">
        <v>8</v>
      </c>
      <c r="BG6" s="96">
        <v>4627.2</v>
      </c>
      <c r="BH6" s="96">
        <v>10</v>
      </c>
      <c r="BI6" s="96">
        <v>5784</v>
      </c>
      <c r="BJ6" s="96">
        <v>10</v>
      </c>
      <c r="BK6" s="96">
        <v>5784</v>
      </c>
      <c r="BL6" s="96">
        <v>5.9264639185927086</v>
      </c>
      <c r="BM6" s="96">
        <v>3427.8667305140225</v>
      </c>
      <c r="BN6" s="96">
        <v>4.749265480807721</v>
      </c>
      <c r="BO6" s="96">
        <v>2746.9751540991856</v>
      </c>
      <c r="BP6" s="96">
        <v>3.5832817762076066</v>
      </c>
      <c r="BQ6" s="96">
        <v>2072.5701793584794</v>
      </c>
      <c r="BR6" s="96">
        <v>9.2667759074244884</v>
      </c>
      <c r="BS6" s="96">
        <v>5359.9031848543236</v>
      </c>
      <c r="BT6" s="96">
        <v>4.0719148109478764</v>
      </c>
      <c r="BU6" s="96">
        <v>2355.1955266522518</v>
      </c>
      <c r="BV6" s="96">
        <v>6.0856592276667723</v>
      </c>
      <c r="BW6" s="96">
        <v>3519.9452972824611</v>
      </c>
      <c r="BX6" s="96">
        <v>5.1723086755591421</v>
      </c>
      <c r="BY6" s="96">
        <v>2991.6633379434074</v>
      </c>
      <c r="BZ6" s="96">
        <v>3.2375225823016618</v>
      </c>
      <c r="CA6" s="96">
        <v>1872.5830616032811</v>
      </c>
      <c r="CB6" s="96">
        <v>1.7599664634146339</v>
      </c>
      <c r="CC6" s="96">
        <v>1017.9646024390242</v>
      </c>
      <c r="CD6" s="96">
        <v>8.6458381578947368</v>
      </c>
      <c r="CE6" s="96">
        <v>5000.7527905263159</v>
      </c>
      <c r="CF6" s="96">
        <v>17.152399930057314</v>
      </c>
      <c r="CG6" s="96">
        <v>9920.9481195451499</v>
      </c>
      <c r="CH6" s="96">
        <v>16.173706458534014</v>
      </c>
      <c r="CI6" s="96">
        <v>9354.8718156160739</v>
      </c>
      <c r="CJ6" s="96">
        <v>5.0977669165628257</v>
      </c>
      <c r="CK6" s="96">
        <v>2948.5483845399381</v>
      </c>
      <c r="CL6" s="96">
        <v>1.5804140624999998</v>
      </c>
      <c r="CM6" s="96">
        <v>914.11149374999991</v>
      </c>
      <c r="CN6" s="96">
        <v>0.89994767441860468</v>
      </c>
      <c r="CO6" s="96">
        <v>520.52973488372095</v>
      </c>
      <c r="CP6" s="96">
        <v>4.6079616695059631</v>
      </c>
      <c r="CQ6" s="96">
        <v>2665.2450296422489</v>
      </c>
      <c r="CR6" s="96">
        <v>9.3995592678032551</v>
      </c>
      <c r="CS6" s="96">
        <v>5436.7050804974024</v>
      </c>
      <c r="CT6" s="96">
        <v>7.5237231374176794</v>
      </c>
      <c r="CU6" s="96">
        <v>4351.7214626823852</v>
      </c>
    </row>
    <row r="7" spans="1:99">
      <c r="C7" s="95" t="s">
        <v>172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1.8284705159705144</v>
      </c>
      <c r="K7" s="96">
        <v>1441.5661547911534</v>
      </c>
      <c r="L7" s="96">
        <v>0.97349851884474548</v>
      </c>
      <c r="M7" s="96">
        <v>767.50623225719733</v>
      </c>
      <c r="N7" s="96">
        <v>3.61141120810308</v>
      </c>
      <c r="O7" s="96">
        <v>2847.2365964684682</v>
      </c>
      <c r="P7" s="96">
        <v>3.1678318965536079</v>
      </c>
      <c r="Q7" s="96">
        <v>2497.5186672428645</v>
      </c>
      <c r="R7" s="96">
        <v>2.9865326555828107</v>
      </c>
      <c r="S7" s="96">
        <v>2354.582345661488</v>
      </c>
      <c r="T7" s="96">
        <v>0.6875567934915664</v>
      </c>
      <c r="U7" s="96">
        <v>542.06977598875096</v>
      </c>
      <c r="V7" s="96">
        <v>5.500718772563177</v>
      </c>
      <c r="W7" s="96">
        <v>4336.7666802888089</v>
      </c>
      <c r="X7" s="96">
        <v>4.8961908962514356</v>
      </c>
      <c r="Y7" s="96">
        <v>3860.1569026046318</v>
      </c>
      <c r="Z7" s="96">
        <v>5.2896752041455244</v>
      </c>
      <c r="AA7" s="96">
        <v>4170.3799309483311</v>
      </c>
      <c r="AB7" s="96">
        <v>6.8347623721203403</v>
      </c>
      <c r="AC7" s="96">
        <v>5388.5266541796764</v>
      </c>
      <c r="AD7" s="96">
        <v>6.7989835622241115</v>
      </c>
      <c r="AE7" s="96">
        <v>5360.318640457489</v>
      </c>
      <c r="AF7" s="96">
        <v>7.3150793299940045</v>
      </c>
      <c r="AG7" s="96">
        <v>5767.2085437672731</v>
      </c>
      <c r="AH7" s="96">
        <v>6.2063742787031702</v>
      </c>
      <c r="AI7" s="96">
        <v>4893.1054813295796</v>
      </c>
      <c r="AJ7" s="96">
        <v>4.1575586068872372</v>
      </c>
      <c r="AK7" s="96">
        <v>3277.8192056698977</v>
      </c>
      <c r="AL7" s="96">
        <v>10.493486426130715</v>
      </c>
      <c r="AM7" s="96">
        <v>8273.0646983614552</v>
      </c>
      <c r="AN7" s="96">
        <v>12.768312965075644</v>
      </c>
      <c r="AO7" s="96">
        <v>10066.537941665638</v>
      </c>
      <c r="AP7" s="96">
        <v>14.805330618935105</v>
      </c>
      <c r="AQ7" s="96">
        <v>11672.522659968437</v>
      </c>
      <c r="AR7" s="96">
        <v>7.9352371164615274</v>
      </c>
      <c r="AS7" s="96">
        <v>6256.1409426182681</v>
      </c>
      <c r="AT7" s="96">
        <v>4.3012039950319378</v>
      </c>
      <c r="AU7" s="96">
        <v>3391.0692296831799</v>
      </c>
      <c r="AV7" s="96">
        <v>5.2854971448203063</v>
      </c>
      <c r="AW7" s="96">
        <v>4167.0859489763297</v>
      </c>
      <c r="AX7" s="96">
        <v>6</v>
      </c>
      <c r="AY7" s="96">
        <v>4730.3999999999996</v>
      </c>
      <c r="AZ7" s="96">
        <v>7</v>
      </c>
      <c r="BA7" s="96">
        <v>5518.8</v>
      </c>
      <c r="BB7" s="96">
        <v>7</v>
      </c>
      <c r="BC7" s="96">
        <v>5518.8</v>
      </c>
      <c r="BD7" s="96">
        <v>7</v>
      </c>
      <c r="BE7" s="96">
        <v>5518.8</v>
      </c>
      <c r="BF7" s="96">
        <v>9</v>
      </c>
      <c r="BG7" s="96">
        <v>7095.5999999999995</v>
      </c>
      <c r="BH7" s="96">
        <v>9</v>
      </c>
      <c r="BI7" s="96">
        <v>7095.5999999999995</v>
      </c>
      <c r="BJ7" s="96">
        <v>9</v>
      </c>
      <c r="BK7" s="96">
        <v>7095.5999999999995</v>
      </c>
      <c r="BL7" s="96">
        <v>5.3338175267334371</v>
      </c>
      <c r="BM7" s="96">
        <v>4205.1817380766415</v>
      </c>
      <c r="BN7" s="96">
        <v>5.1810168881538781</v>
      </c>
      <c r="BO7" s="96">
        <v>4084.7137146205173</v>
      </c>
      <c r="BP7" s="96">
        <v>3.5832817762076066</v>
      </c>
      <c r="BQ7" s="96">
        <v>2825.0593523620769</v>
      </c>
      <c r="BR7" s="96">
        <v>8.6876024132104561</v>
      </c>
      <c r="BS7" s="96">
        <v>6849.3057425751231</v>
      </c>
      <c r="BT7" s="96">
        <v>3.5629254595793927</v>
      </c>
      <c r="BU7" s="96">
        <v>2809.0104323323931</v>
      </c>
      <c r="BV7" s="96">
        <v>6.4660129293959452</v>
      </c>
      <c r="BW7" s="96">
        <v>5097.8045935357632</v>
      </c>
      <c r="BX7" s="96">
        <v>4.849039383336696</v>
      </c>
      <c r="BY7" s="96">
        <v>3822.9826498226512</v>
      </c>
      <c r="BZ7" s="96">
        <v>3.4687741953232094</v>
      </c>
      <c r="CA7" s="96">
        <v>2734.7815755928182</v>
      </c>
      <c r="CB7" s="96">
        <v>1.5999695121951218</v>
      </c>
      <c r="CC7" s="96">
        <v>1261.415963414634</v>
      </c>
      <c r="CD7" s="96">
        <v>8.6458381578947368</v>
      </c>
      <c r="CE7" s="96">
        <v>6816.3788036842107</v>
      </c>
      <c r="CF7" s="96">
        <v>17.705703153607551</v>
      </c>
      <c r="CG7" s="96">
        <v>13959.176366304193</v>
      </c>
      <c r="CH7" s="96">
        <v>16.695438924938337</v>
      </c>
      <c r="CI7" s="96">
        <v>13162.684048421384</v>
      </c>
      <c r="CJ7" s="96">
        <v>5.2798300207257833</v>
      </c>
      <c r="CK7" s="96">
        <v>4162.6179883402074</v>
      </c>
      <c r="CL7" s="96">
        <v>1.62200390625</v>
      </c>
      <c r="CM7" s="96">
        <v>1278.7878796875</v>
      </c>
      <c r="CN7" s="96">
        <v>0.99994186046511624</v>
      </c>
      <c r="CO7" s="96">
        <v>788.35416279069761</v>
      </c>
      <c r="CP7" s="96">
        <v>5.0687578364565598</v>
      </c>
      <c r="CQ7" s="96">
        <v>3996.2086782623514</v>
      </c>
      <c r="CR7" s="96">
        <v>7.5196474142426046</v>
      </c>
      <c r="CS7" s="96">
        <v>5928.4900213888695</v>
      </c>
      <c r="CT7" s="96">
        <v>6.5832577452404699</v>
      </c>
      <c r="CU7" s="96">
        <v>5190.240406347586</v>
      </c>
    </row>
    <row r="8" spans="1:99">
      <c r="C8" s="95" t="s">
        <v>173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2.1941646191646176</v>
      </c>
      <c r="K8" s="96">
        <v>679.31336609336552</v>
      </c>
      <c r="L8" s="96">
        <v>1.1357482719855365</v>
      </c>
      <c r="M8" s="96">
        <v>351.62766500672205</v>
      </c>
      <c r="N8" s="96">
        <v>3.61141120810308</v>
      </c>
      <c r="O8" s="96">
        <v>1118.0929100287135</v>
      </c>
      <c r="P8" s="96">
        <v>3.1678318965536079</v>
      </c>
      <c r="Q8" s="96">
        <v>980.76075517299694</v>
      </c>
      <c r="R8" s="96">
        <v>3.3183696173142341</v>
      </c>
      <c r="S8" s="96">
        <v>1027.3672335204867</v>
      </c>
      <c r="T8" s="96">
        <v>0.77350139267801221</v>
      </c>
      <c r="U8" s="96">
        <v>239.47603117311255</v>
      </c>
      <c r="V8" s="96">
        <v>4.889527797833936</v>
      </c>
      <c r="W8" s="96">
        <v>1513.7978062093864</v>
      </c>
      <c r="X8" s="96">
        <v>4.4065718066262916</v>
      </c>
      <c r="Y8" s="96">
        <v>1364.2746313314997</v>
      </c>
      <c r="Z8" s="96">
        <v>5.6965732967721028</v>
      </c>
      <c r="AA8" s="96">
        <v>1763.6590926806427</v>
      </c>
      <c r="AB8" s="96">
        <v>7.2619350203778614</v>
      </c>
      <c r="AC8" s="96">
        <v>2248.2950823089855</v>
      </c>
      <c r="AD8" s="96">
        <v>7.3219822977798117</v>
      </c>
      <c r="AE8" s="96">
        <v>2266.8857193926297</v>
      </c>
      <c r="AF8" s="96">
        <v>7.7453781141112996</v>
      </c>
      <c r="AG8" s="96">
        <v>2397.969064128858</v>
      </c>
      <c r="AH8" s="96">
        <v>7.0338908491969256</v>
      </c>
      <c r="AI8" s="96">
        <v>2177.6926069113679</v>
      </c>
      <c r="AJ8" s="96">
        <v>4.2874823133524638</v>
      </c>
      <c r="AK8" s="96">
        <v>1327.4045242139227</v>
      </c>
      <c r="AL8" s="96">
        <v>9.7439516814070934</v>
      </c>
      <c r="AM8" s="96">
        <v>3016.7274405636358</v>
      </c>
      <c r="AN8" s="96">
        <v>11.552283158877964</v>
      </c>
      <c r="AO8" s="96">
        <v>3576.5868659886173</v>
      </c>
      <c r="AP8" s="96">
        <v>12.749034699638562</v>
      </c>
      <c r="AQ8" s="96">
        <v>3947.1011430080985</v>
      </c>
      <c r="AR8" s="96">
        <v>7.0535441035213582</v>
      </c>
      <c r="AS8" s="96">
        <v>2183.7772544502122</v>
      </c>
      <c r="AT8" s="96">
        <v>4.3012039950319378</v>
      </c>
      <c r="AU8" s="96">
        <v>1331.6527568618878</v>
      </c>
      <c r="AV8" s="96">
        <v>5.2854971448203063</v>
      </c>
      <c r="AW8" s="96">
        <v>1636.3899160363667</v>
      </c>
      <c r="AX8" s="96">
        <v>7</v>
      </c>
      <c r="AY8" s="96">
        <v>2167.1999999999998</v>
      </c>
      <c r="AZ8" s="96">
        <v>8</v>
      </c>
      <c r="BA8" s="96">
        <v>2476.7999999999997</v>
      </c>
      <c r="BB8" s="96">
        <v>6</v>
      </c>
      <c r="BC8" s="96">
        <v>1857.6</v>
      </c>
      <c r="BD8" s="96">
        <v>7</v>
      </c>
      <c r="BE8" s="96">
        <v>2167.1999999999998</v>
      </c>
      <c r="BF8" s="96">
        <v>9</v>
      </c>
      <c r="BG8" s="96">
        <v>2786.3999999999996</v>
      </c>
      <c r="BH8" s="96">
        <v>10</v>
      </c>
      <c r="BI8" s="96">
        <v>3095.9999999999995</v>
      </c>
      <c r="BJ8" s="96">
        <v>9</v>
      </c>
      <c r="BK8" s="96">
        <v>2786.3999999999996</v>
      </c>
      <c r="BL8" s="96">
        <v>5.9264639185927086</v>
      </c>
      <c r="BM8" s="96">
        <v>1834.8332291963025</v>
      </c>
      <c r="BN8" s="96">
        <v>5.1810168881538781</v>
      </c>
      <c r="BO8" s="96">
        <v>1604.0428285724404</v>
      </c>
      <c r="BP8" s="96">
        <v>3.8589188359158841</v>
      </c>
      <c r="BQ8" s="96">
        <v>1194.7212715995577</v>
      </c>
      <c r="BR8" s="96">
        <v>9.8459494016385189</v>
      </c>
      <c r="BS8" s="96">
        <v>3048.3059347472849</v>
      </c>
      <c r="BT8" s="96">
        <v>3.8174201352636348</v>
      </c>
      <c r="BU8" s="96">
        <v>1181.8732738776212</v>
      </c>
      <c r="BV8" s="96">
        <v>6.0856592276667723</v>
      </c>
      <c r="BW8" s="96">
        <v>1884.1200968856324</v>
      </c>
      <c r="BX8" s="96">
        <v>4.5257700911142491</v>
      </c>
      <c r="BY8" s="96">
        <v>1401.1784202089714</v>
      </c>
      <c r="BZ8" s="96">
        <v>3.4687741953232094</v>
      </c>
      <c r="CA8" s="96">
        <v>1073.9324908720655</v>
      </c>
      <c r="CB8" s="96">
        <v>1.83996493902439</v>
      </c>
      <c r="CC8" s="96">
        <v>569.65314512195107</v>
      </c>
      <c r="CD8" s="96">
        <v>9.9759671052631571</v>
      </c>
      <c r="CE8" s="96">
        <v>3088.559415789473</v>
      </c>
      <c r="CF8" s="96">
        <v>20.472219271358732</v>
      </c>
      <c r="CG8" s="96">
        <v>6338.1990864126628</v>
      </c>
      <c r="CH8" s="96">
        <v>16.173706458534014</v>
      </c>
      <c r="CI8" s="96">
        <v>5007.3795195621296</v>
      </c>
      <c r="CJ8" s="96">
        <v>5.461893124888741</v>
      </c>
      <c r="CK8" s="96">
        <v>1691.002111465554</v>
      </c>
      <c r="CL8" s="96">
        <v>1.5388242187499999</v>
      </c>
      <c r="CM8" s="96">
        <v>476.41997812499989</v>
      </c>
      <c r="CN8" s="96">
        <v>1.0999360465116279</v>
      </c>
      <c r="CO8" s="96">
        <v>340.54019999999997</v>
      </c>
      <c r="CP8" s="96">
        <v>5.0687578364565598</v>
      </c>
      <c r="CQ8" s="96">
        <v>1569.2874261669508</v>
      </c>
      <c r="CR8" s="96">
        <v>8.4596033410229303</v>
      </c>
      <c r="CS8" s="96">
        <v>2619.0931943806991</v>
      </c>
      <c r="CT8" s="96">
        <v>6.5832577452404699</v>
      </c>
      <c r="CU8" s="96">
        <v>2038.1765979264492</v>
      </c>
    </row>
    <row r="9" spans="1:99">
      <c r="C9" s="95" t="s">
        <v>174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1.8284705159705144</v>
      </c>
      <c r="K9" s="96">
        <v>1283.586302211301</v>
      </c>
      <c r="L9" s="96">
        <v>1.1357482719855365</v>
      </c>
      <c r="M9" s="96">
        <v>797.29528693384668</v>
      </c>
      <c r="N9" s="96">
        <v>3.61141120810308</v>
      </c>
      <c r="O9" s="96">
        <v>2535.2106680883621</v>
      </c>
      <c r="P9" s="96">
        <v>3.5198132183928976</v>
      </c>
      <c r="Q9" s="96">
        <v>2470.908879311814</v>
      </c>
      <c r="R9" s="96">
        <v>3.3183696173142341</v>
      </c>
      <c r="S9" s="96">
        <v>2329.4954713545922</v>
      </c>
      <c r="T9" s="96">
        <v>0.6875567934915664</v>
      </c>
      <c r="U9" s="96">
        <v>482.6648690310796</v>
      </c>
      <c r="V9" s="96">
        <v>5.500718772563177</v>
      </c>
      <c r="W9" s="96">
        <v>3861.5045783393502</v>
      </c>
      <c r="X9" s="96">
        <v>4.4065718066262916</v>
      </c>
      <c r="Y9" s="96">
        <v>3093.4134082516566</v>
      </c>
      <c r="Z9" s="96">
        <v>5.6965732967721028</v>
      </c>
      <c r="AA9" s="96">
        <v>3998.9944543340162</v>
      </c>
      <c r="AB9" s="96">
        <v>7.2619350203778614</v>
      </c>
      <c r="AC9" s="96">
        <v>5097.8783843052588</v>
      </c>
      <c r="AD9" s="96">
        <v>7.3219822977798117</v>
      </c>
      <c r="AE9" s="96">
        <v>5140.0315730414277</v>
      </c>
      <c r="AF9" s="96">
        <v>7.7453781141112996</v>
      </c>
      <c r="AG9" s="96">
        <v>5437.255436106132</v>
      </c>
      <c r="AH9" s="96">
        <v>5.792615993456292</v>
      </c>
      <c r="AI9" s="96">
        <v>4066.4164274063169</v>
      </c>
      <c r="AJ9" s="96">
        <v>4.0276349004220116</v>
      </c>
      <c r="AK9" s="96">
        <v>2827.3997000962522</v>
      </c>
      <c r="AL9" s="96">
        <v>10.118719053768904</v>
      </c>
      <c r="AM9" s="96">
        <v>7103.3407757457708</v>
      </c>
      <c r="AN9" s="96">
        <v>13.376327868174485</v>
      </c>
      <c r="AO9" s="96">
        <v>9390.1821634584885</v>
      </c>
      <c r="AP9" s="96">
        <v>13.160293883497873</v>
      </c>
      <c r="AQ9" s="96">
        <v>9238.5263062155063</v>
      </c>
      <c r="AR9" s="96">
        <v>7.0535441035213582</v>
      </c>
      <c r="AS9" s="96">
        <v>4951.5879606719936</v>
      </c>
      <c r="AT9" s="96">
        <v>3.7635534956529453</v>
      </c>
      <c r="AU9" s="96">
        <v>2642.0145539483674</v>
      </c>
      <c r="AV9" s="96">
        <v>5.2854971448203063</v>
      </c>
      <c r="AW9" s="96">
        <v>3710.4189956638552</v>
      </c>
      <c r="AX9" s="96">
        <v>6</v>
      </c>
      <c r="AY9" s="96">
        <v>4212</v>
      </c>
      <c r="AZ9" s="96">
        <v>7</v>
      </c>
      <c r="BA9" s="96">
        <v>4914</v>
      </c>
      <c r="BB9" s="96">
        <v>6</v>
      </c>
      <c r="BC9" s="96">
        <v>4212</v>
      </c>
      <c r="BD9" s="96">
        <v>7</v>
      </c>
      <c r="BE9" s="96">
        <v>4914</v>
      </c>
      <c r="BF9" s="96">
        <v>8</v>
      </c>
      <c r="BG9" s="96">
        <v>5616</v>
      </c>
      <c r="BH9" s="96">
        <v>10</v>
      </c>
      <c r="BI9" s="96">
        <v>7020</v>
      </c>
      <c r="BJ9" s="96">
        <v>9</v>
      </c>
      <c r="BK9" s="96">
        <v>6318</v>
      </c>
      <c r="BL9" s="96">
        <v>5.9264639185927086</v>
      </c>
      <c r="BM9" s="96">
        <v>4160.3776708520818</v>
      </c>
      <c r="BN9" s="96">
        <v>4.749265480807721</v>
      </c>
      <c r="BO9" s="96">
        <v>3333.9843675270204</v>
      </c>
      <c r="BP9" s="96">
        <v>3.5832817762076066</v>
      </c>
      <c r="BQ9" s="96">
        <v>2515.4638068977397</v>
      </c>
      <c r="BR9" s="96">
        <v>9.8459494016385189</v>
      </c>
      <c r="BS9" s="96">
        <v>6911.8564799502401</v>
      </c>
      <c r="BT9" s="96">
        <v>4.3264094866321194</v>
      </c>
      <c r="BU9" s="96">
        <v>3037.1394596157479</v>
      </c>
      <c r="BV9" s="96">
        <v>5.7053055259375984</v>
      </c>
      <c r="BW9" s="96">
        <v>4005.1244792081943</v>
      </c>
      <c r="BX9" s="96">
        <v>4.849039383336696</v>
      </c>
      <c r="BY9" s="96">
        <v>3404.0256471023608</v>
      </c>
      <c r="BZ9" s="96">
        <v>3.7000258083447566</v>
      </c>
      <c r="CA9" s="96">
        <v>2597.418117458019</v>
      </c>
      <c r="CB9" s="96">
        <v>1.6799679878048781</v>
      </c>
      <c r="CC9" s="96">
        <v>1179.3375274390244</v>
      </c>
      <c r="CD9" s="96">
        <v>9.310902631578946</v>
      </c>
      <c r="CE9" s="96">
        <v>6536.2536473684204</v>
      </c>
      <c r="CF9" s="96">
        <v>17.705703153607551</v>
      </c>
      <c r="CG9" s="96">
        <v>12429.403613832501</v>
      </c>
      <c r="CH9" s="96">
        <v>16.173706458534014</v>
      </c>
      <c r="CI9" s="96">
        <v>11353.941933890877</v>
      </c>
      <c r="CJ9" s="96">
        <v>6.0080824373776158</v>
      </c>
      <c r="CK9" s="96">
        <v>4217.6738710390864</v>
      </c>
      <c r="CL9" s="96">
        <v>1.7051835937499999</v>
      </c>
      <c r="CM9" s="96">
        <v>1197.0388828124999</v>
      </c>
      <c r="CN9" s="96">
        <v>0.99994186046511624</v>
      </c>
      <c r="CO9" s="96">
        <v>701.9591860465116</v>
      </c>
      <c r="CP9" s="96">
        <v>4.6079616695059631</v>
      </c>
      <c r="CQ9" s="96">
        <v>3234.789091993186</v>
      </c>
      <c r="CR9" s="96">
        <v>7.5196474142426046</v>
      </c>
      <c r="CS9" s="96">
        <v>5278.7924847983086</v>
      </c>
      <c r="CT9" s="96">
        <v>7.5237231374176794</v>
      </c>
      <c r="CU9" s="96">
        <v>5281.6536424672113</v>
      </c>
    </row>
    <row r="10" spans="1:99">
      <c r="C10" s="95" t="s">
        <v>175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1.8284705159705144</v>
      </c>
      <c r="K10" s="96">
        <v>996.15073710073614</v>
      </c>
      <c r="L10" s="96">
        <v>0.97349851884474548</v>
      </c>
      <c r="M10" s="96">
        <v>530.36199306661729</v>
      </c>
      <c r="N10" s="96">
        <v>3.2502700872927721</v>
      </c>
      <c r="O10" s="96">
        <v>1770.7471435571022</v>
      </c>
      <c r="P10" s="96">
        <v>3.1678318965536079</v>
      </c>
      <c r="Q10" s="96">
        <v>1725.8348172424055</v>
      </c>
      <c r="R10" s="96">
        <v>3.3183696173142341</v>
      </c>
      <c r="S10" s="96">
        <v>1807.8477675127945</v>
      </c>
      <c r="T10" s="96">
        <v>0.77350139267801221</v>
      </c>
      <c r="U10" s="96">
        <v>421.40355873098099</v>
      </c>
      <c r="V10" s="96">
        <v>4.889527797833936</v>
      </c>
      <c r="W10" s="96">
        <v>2663.8147442599279</v>
      </c>
      <c r="X10" s="96">
        <v>4.4065718066262916</v>
      </c>
      <c r="Y10" s="96">
        <v>2400.7003202500036</v>
      </c>
      <c r="Z10" s="96">
        <v>5.6965732967721028</v>
      </c>
      <c r="AA10" s="96">
        <v>3103.4931320814412</v>
      </c>
      <c r="AB10" s="96">
        <v>7.2619350203778614</v>
      </c>
      <c r="AC10" s="96">
        <v>3956.3021991018586</v>
      </c>
      <c r="AD10" s="96">
        <v>6.7989835622241115</v>
      </c>
      <c r="AE10" s="96">
        <v>3704.0862446996957</v>
      </c>
      <c r="AF10" s="96">
        <v>7.7453781141112996</v>
      </c>
      <c r="AG10" s="96">
        <v>4219.681996567836</v>
      </c>
      <c r="AH10" s="96">
        <v>6.2063742787031702</v>
      </c>
      <c r="AI10" s="96">
        <v>3381.2327070374868</v>
      </c>
      <c r="AJ10" s="96">
        <v>4.0276349004220116</v>
      </c>
      <c r="AK10" s="96">
        <v>2194.2554937499117</v>
      </c>
      <c r="AL10" s="96">
        <v>9.7439516814070934</v>
      </c>
      <c r="AM10" s="96">
        <v>5308.5048760305845</v>
      </c>
      <c r="AN10" s="96">
        <v>13.376327868174485</v>
      </c>
      <c r="AO10" s="96">
        <v>7287.4234225814589</v>
      </c>
      <c r="AP10" s="96">
        <v>12.749034699638562</v>
      </c>
      <c r="AQ10" s="96">
        <v>6945.6741043630882</v>
      </c>
      <c r="AR10" s="96">
        <v>7.9352371164615274</v>
      </c>
      <c r="AS10" s="96">
        <v>4323.1171810482401</v>
      </c>
      <c r="AT10" s="96">
        <v>4.3012039950319378</v>
      </c>
      <c r="AU10" s="96">
        <v>2343.2959364933995</v>
      </c>
      <c r="AV10" s="96">
        <v>4.4045809540169225</v>
      </c>
      <c r="AW10" s="96">
        <v>2399.615703748419</v>
      </c>
      <c r="AX10" s="96">
        <v>7</v>
      </c>
      <c r="AY10" s="96">
        <v>3813.5999999999995</v>
      </c>
      <c r="AZ10" s="96">
        <v>7</v>
      </c>
      <c r="BA10" s="96">
        <v>3813.5999999999995</v>
      </c>
      <c r="BB10" s="96">
        <v>6</v>
      </c>
      <c r="BC10" s="96">
        <v>3268.7999999999997</v>
      </c>
      <c r="BD10" s="96">
        <v>8</v>
      </c>
      <c r="BE10" s="96">
        <v>4358.3999999999996</v>
      </c>
      <c r="BF10" s="96">
        <v>8</v>
      </c>
      <c r="BG10" s="96">
        <v>4358.3999999999996</v>
      </c>
      <c r="BH10" s="96">
        <v>9</v>
      </c>
      <c r="BI10" s="96">
        <v>4903.2</v>
      </c>
      <c r="BJ10" s="96">
        <v>9</v>
      </c>
      <c r="BK10" s="96">
        <v>4903.2</v>
      </c>
      <c r="BL10" s="96">
        <v>6.5191103104519792</v>
      </c>
      <c r="BM10" s="96">
        <v>3551.6112971342382</v>
      </c>
      <c r="BN10" s="96">
        <v>4.749265480807721</v>
      </c>
      <c r="BO10" s="96">
        <v>2587.3998339440463</v>
      </c>
      <c r="BP10" s="96">
        <v>4.1345558956241613</v>
      </c>
      <c r="BQ10" s="96">
        <v>2252.5060519360427</v>
      </c>
      <c r="BR10" s="96">
        <v>8.6876024132104561</v>
      </c>
      <c r="BS10" s="96">
        <v>4733.0057947170562</v>
      </c>
      <c r="BT10" s="96">
        <v>3.8174201352636348</v>
      </c>
      <c r="BU10" s="96">
        <v>2079.730489691628</v>
      </c>
      <c r="BV10" s="96">
        <v>6.0856592276667723</v>
      </c>
      <c r="BW10" s="96">
        <v>3315.4671472328573</v>
      </c>
      <c r="BX10" s="96">
        <v>4.5257700911142491</v>
      </c>
      <c r="BY10" s="96">
        <v>2465.6395456390428</v>
      </c>
      <c r="BZ10" s="96">
        <v>3.7000258083447566</v>
      </c>
      <c r="CA10" s="96">
        <v>2015.7740603862233</v>
      </c>
      <c r="CB10" s="96">
        <v>1.6799679878048781</v>
      </c>
      <c r="CC10" s="96">
        <v>915.24655975609755</v>
      </c>
      <c r="CD10" s="96">
        <v>9.9759671052631571</v>
      </c>
      <c r="CE10" s="96">
        <v>5434.9068789473677</v>
      </c>
      <c r="CF10" s="96">
        <v>17.152399930057314</v>
      </c>
      <c r="CG10" s="96">
        <v>9344.6274818952243</v>
      </c>
      <c r="CH10" s="96">
        <v>15.65197399212969</v>
      </c>
      <c r="CI10" s="96">
        <v>8527.1954309122539</v>
      </c>
      <c r="CJ10" s="96">
        <v>5.2798300207257833</v>
      </c>
      <c r="CK10" s="96">
        <v>2876.4513952914067</v>
      </c>
      <c r="CL10" s="96">
        <v>1.62200390625</v>
      </c>
      <c r="CM10" s="96">
        <v>883.66772812499994</v>
      </c>
      <c r="CN10" s="96">
        <v>0.99994186046511624</v>
      </c>
      <c r="CO10" s="96">
        <v>544.76832558139529</v>
      </c>
      <c r="CP10" s="96">
        <v>4.6079616695059631</v>
      </c>
      <c r="CQ10" s="96">
        <v>2510.4175175468486</v>
      </c>
      <c r="CR10" s="96">
        <v>9.3995592678032551</v>
      </c>
      <c r="CS10" s="96">
        <v>5120.879889099213</v>
      </c>
      <c r="CT10" s="96">
        <v>6.5832577452404699</v>
      </c>
      <c r="CU10" s="96">
        <v>3586.5588196070075</v>
      </c>
    </row>
    <row r="11" spans="1:99">
      <c r="C11" s="95" t="s">
        <v>176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2.1941646191646176</v>
      </c>
      <c r="K11" s="96">
        <v>1169.0509090909081</v>
      </c>
      <c r="L11" s="96">
        <v>1.1357482719855365</v>
      </c>
      <c r="M11" s="96">
        <v>605.12667931389376</v>
      </c>
      <c r="N11" s="96">
        <v>3.61141120810308</v>
      </c>
      <c r="O11" s="96">
        <v>1924.159891677321</v>
      </c>
      <c r="P11" s="96">
        <v>3.5198132183928976</v>
      </c>
      <c r="Q11" s="96">
        <v>1875.3564827597356</v>
      </c>
      <c r="R11" s="96">
        <v>3.3183696173142341</v>
      </c>
      <c r="S11" s="96">
        <v>1768.0273321050238</v>
      </c>
      <c r="T11" s="96">
        <v>0.6875567934915664</v>
      </c>
      <c r="U11" s="96">
        <v>366.33025957230655</v>
      </c>
      <c r="V11" s="96">
        <v>4.889527797833936</v>
      </c>
      <c r="W11" s="96">
        <v>2605.1404106859209</v>
      </c>
      <c r="X11" s="96">
        <v>4.8961908962514356</v>
      </c>
      <c r="Y11" s="96">
        <v>2608.6905095227648</v>
      </c>
      <c r="Z11" s="96">
        <v>5.6965732967721028</v>
      </c>
      <c r="AA11" s="96">
        <v>3035.1342525201762</v>
      </c>
      <c r="AB11" s="96">
        <v>7.6891076686353834</v>
      </c>
      <c r="AC11" s="96">
        <v>4096.756565848932</v>
      </c>
      <c r="AD11" s="96">
        <v>7.3219822977798117</v>
      </c>
      <c r="AE11" s="96">
        <v>3901.1521682570833</v>
      </c>
      <c r="AF11" s="96">
        <v>7.3150793299940045</v>
      </c>
      <c r="AG11" s="96">
        <v>3897.4742670208052</v>
      </c>
      <c r="AH11" s="96">
        <v>5.792615993456292</v>
      </c>
      <c r="AI11" s="96">
        <v>3086.3058013135119</v>
      </c>
      <c r="AJ11" s="96">
        <v>4.1575586068872372</v>
      </c>
      <c r="AK11" s="96">
        <v>2215.1472257495197</v>
      </c>
      <c r="AL11" s="96">
        <v>9.7439516814070934</v>
      </c>
      <c r="AM11" s="96">
        <v>5191.5774558536987</v>
      </c>
      <c r="AN11" s="96">
        <v>12.160298061976805</v>
      </c>
      <c r="AO11" s="96">
        <v>6479.0068074212413</v>
      </c>
      <c r="AP11" s="96">
        <v>13.571553067357181</v>
      </c>
      <c r="AQ11" s="96">
        <v>7230.9234742879053</v>
      </c>
      <c r="AR11" s="96">
        <v>7.0535441035213582</v>
      </c>
      <c r="AS11" s="96">
        <v>3758.1282983561791</v>
      </c>
      <c r="AT11" s="96">
        <v>3.7635534956529453</v>
      </c>
      <c r="AU11" s="96">
        <v>2005.2213024838891</v>
      </c>
      <c r="AV11" s="96">
        <v>5.2854971448203063</v>
      </c>
      <c r="AW11" s="96">
        <v>2816.1128787602588</v>
      </c>
      <c r="AX11" s="96">
        <v>7</v>
      </c>
      <c r="AY11" s="96">
        <v>3729.5999999999995</v>
      </c>
      <c r="AZ11" s="96">
        <v>7</v>
      </c>
      <c r="BA11" s="96">
        <v>3729.5999999999995</v>
      </c>
      <c r="BB11" s="96">
        <v>6</v>
      </c>
      <c r="BC11" s="96">
        <v>3196.7999999999997</v>
      </c>
      <c r="BD11" s="96">
        <v>6</v>
      </c>
      <c r="BE11" s="96">
        <v>3196.7999999999997</v>
      </c>
      <c r="BF11" s="96">
        <v>8</v>
      </c>
      <c r="BG11" s="96">
        <v>4262.3999999999996</v>
      </c>
      <c r="BH11" s="96">
        <v>10</v>
      </c>
      <c r="BI11" s="96">
        <v>5328</v>
      </c>
      <c r="BJ11" s="96">
        <v>8</v>
      </c>
      <c r="BK11" s="96">
        <v>4262.3999999999996</v>
      </c>
      <c r="BL11" s="96">
        <v>6.5191103104519792</v>
      </c>
      <c r="BM11" s="96">
        <v>3473.3819734088142</v>
      </c>
      <c r="BN11" s="96">
        <v>5.1810168881538781</v>
      </c>
      <c r="BO11" s="96">
        <v>2760.4457980083862</v>
      </c>
      <c r="BP11" s="96">
        <v>3.8589188359158841</v>
      </c>
      <c r="BQ11" s="96">
        <v>2056.0319557759831</v>
      </c>
      <c r="BR11" s="96">
        <v>8.6876024132104561</v>
      </c>
      <c r="BS11" s="96">
        <v>4628.7545657585306</v>
      </c>
      <c r="BT11" s="96">
        <v>4.0719148109478764</v>
      </c>
      <c r="BU11" s="96">
        <v>2169.5162112730286</v>
      </c>
      <c r="BV11" s="96">
        <v>6.0856592276667723</v>
      </c>
      <c r="BW11" s="96">
        <v>3242.4392365008562</v>
      </c>
      <c r="BX11" s="96">
        <v>4.5257700911142491</v>
      </c>
      <c r="BY11" s="96">
        <v>2411.3303045456719</v>
      </c>
      <c r="BZ11" s="96">
        <v>3.4687741953232094</v>
      </c>
      <c r="CA11" s="96">
        <v>1848.1628912682058</v>
      </c>
      <c r="CB11" s="96">
        <v>1.6799679878048781</v>
      </c>
      <c r="CC11" s="96">
        <v>895.08694390243897</v>
      </c>
      <c r="CD11" s="96">
        <v>8.6458381578947368</v>
      </c>
      <c r="CE11" s="96">
        <v>4606.5025705263151</v>
      </c>
      <c r="CF11" s="96">
        <v>17.705703153607551</v>
      </c>
      <c r="CG11" s="96">
        <v>9433.5986402421022</v>
      </c>
      <c r="CH11" s="96">
        <v>16.695438924938337</v>
      </c>
      <c r="CI11" s="96">
        <v>8895.329859207146</v>
      </c>
      <c r="CJ11" s="96">
        <v>6.1901455415405735</v>
      </c>
      <c r="CK11" s="96">
        <v>3298.1095445328174</v>
      </c>
      <c r="CL11" s="96">
        <v>1.7883632812499997</v>
      </c>
      <c r="CM11" s="96">
        <v>952.83995624999977</v>
      </c>
      <c r="CN11" s="96">
        <v>1.0999360465116279</v>
      </c>
      <c r="CO11" s="96">
        <v>586.0459255813953</v>
      </c>
      <c r="CP11" s="96">
        <v>4.6079616695059631</v>
      </c>
      <c r="CQ11" s="96">
        <v>2455.121977512777</v>
      </c>
      <c r="CR11" s="96">
        <v>8.4596033410229303</v>
      </c>
      <c r="CS11" s="96">
        <v>4507.2766600970172</v>
      </c>
      <c r="CT11" s="96">
        <v>7.5237231374176794</v>
      </c>
      <c r="CU11" s="96">
        <v>4008.6396876161393</v>
      </c>
    </row>
    <row r="12" spans="1:99">
      <c r="C12" s="95" t="s">
        <v>177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1.8284705159705144</v>
      </c>
      <c r="K12" s="96">
        <v>1029.0632063882053</v>
      </c>
      <c r="L12" s="96">
        <v>1.1357482719855365</v>
      </c>
      <c r="M12" s="96">
        <v>639.19912747345995</v>
      </c>
      <c r="N12" s="96">
        <v>3.2502700872927721</v>
      </c>
      <c r="O12" s="96">
        <v>1829.252005128372</v>
      </c>
      <c r="P12" s="96">
        <v>3.1678318965536079</v>
      </c>
      <c r="Q12" s="96">
        <v>1782.8557913803704</v>
      </c>
      <c r="R12" s="96">
        <v>3.3183696173142341</v>
      </c>
      <c r="S12" s="96">
        <v>1867.5784206244507</v>
      </c>
      <c r="T12" s="96">
        <v>0.77350139267801221</v>
      </c>
      <c r="U12" s="96">
        <v>435.32658379918524</v>
      </c>
      <c r="V12" s="96">
        <v>4.889527797833936</v>
      </c>
      <c r="W12" s="96">
        <v>2751.8262446209387</v>
      </c>
      <c r="X12" s="96">
        <v>4.4065718066262916</v>
      </c>
      <c r="Y12" s="96">
        <v>2480.0186127692768</v>
      </c>
      <c r="Z12" s="96">
        <v>5.6965732967721028</v>
      </c>
      <c r="AA12" s="96">
        <v>3206.0314514233391</v>
      </c>
      <c r="AB12" s="96">
        <v>6.8347623721203403</v>
      </c>
      <c r="AC12" s="96">
        <v>3846.6042630293273</v>
      </c>
      <c r="AD12" s="96">
        <v>7.3219822977798117</v>
      </c>
      <c r="AE12" s="96">
        <v>4120.811637190478</v>
      </c>
      <c r="AF12" s="96">
        <v>7.7453781141112996</v>
      </c>
      <c r="AG12" s="96">
        <v>4359.0988026218392</v>
      </c>
      <c r="AH12" s="96">
        <v>6.2063742787031702</v>
      </c>
      <c r="AI12" s="96">
        <v>3492.9474440541439</v>
      </c>
      <c r="AJ12" s="96">
        <v>4.2874823133524638</v>
      </c>
      <c r="AK12" s="96">
        <v>2412.9950459547663</v>
      </c>
      <c r="AL12" s="96">
        <v>10.868253798492528</v>
      </c>
      <c r="AM12" s="96">
        <v>6116.6532377915946</v>
      </c>
      <c r="AN12" s="96">
        <v>12.160298061976805</v>
      </c>
      <c r="AO12" s="96">
        <v>6843.8157492805458</v>
      </c>
      <c r="AP12" s="96">
        <v>13.571553067357181</v>
      </c>
      <c r="AQ12" s="96">
        <v>7638.0700663086209</v>
      </c>
      <c r="AR12" s="96">
        <v>7.0535441035213582</v>
      </c>
      <c r="AS12" s="96">
        <v>3969.7346214618201</v>
      </c>
      <c r="AT12" s="96">
        <v>4.3012039950319378</v>
      </c>
      <c r="AU12" s="96">
        <v>2420.7176084039743</v>
      </c>
      <c r="AV12" s="96">
        <v>5.2854971448203063</v>
      </c>
      <c r="AW12" s="96">
        <v>2974.6777931048682</v>
      </c>
      <c r="AX12" s="96">
        <v>7</v>
      </c>
      <c r="AY12" s="96">
        <v>3939.5999999999995</v>
      </c>
      <c r="AZ12" s="96">
        <v>7</v>
      </c>
      <c r="BA12" s="96">
        <v>3939.5999999999995</v>
      </c>
      <c r="BB12" s="96">
        <v>6</v>
      </c>
      <c r="BC12" s="96">
        <v>3376.7999999999997</v>
      </c>
      <c r="BD12" s="96">
        <v>7</v>
      </c>
      <c r="BE12" s="96">
        <v>3939.5999999999995</v>
      </c>
      <c r="BF12" s="96">
        <v>8</v>
      </c>
      <c r="BG12" s="96">
        <v>4502.3999999999996</v>
      </c>
      <c r="BH12" s="96">
        <v>10</v>
      </c>
      <c r="BI12" s="96">
        <v>5628</v>
      </c>
      <c r="BJ12" s="96">
        <v>10</v>
      </c>
      <c r="BK12" s="96">
        <v>5628</v>
      </c>
      <c r="BL12" s="96">
        <v>5.9264639185927086</v>
      </c>
      <c r="BM12" s="96">
        <v>3335.4138933839763</v>
      </c>
      <c r="BN12" s="96">
        <v>5.1810168881538781</v>
      </c>
      <c r="BO12" s="96">
        <v>2915.8763046530025</v>
      </c>
      <c r="BP12" s="96">
        <v>3.5832817762076066</v>
      </c>
      <c r="BQ12" s="96">
        <v>2016.6709836496409</v>
      </c>
      <c r="BR12" s="96">
        <v>9.8459494016385189</v>
      </c>
      <c r="BS12" s="96">
        <v>5541.3003232421579</v>
      </c>
      <c r="BT12" s="96">
        <v>3.8174201352636348</v>
      </c>
      <c r="BU12" s="96">
        <v>2148.4440521263737</v>
      </c>
      <c r="BV12" s="96">
        <v>6.0856592276667723</v>
      </c>
      <c r="BW12" s="96">
        <v>3425.009013330859</v>
      </c>
      <c r="BX12" s="96">
        <v>4.5257700911142491</v>
      </c>
      <c r="BY12" s="96">
        <v>2547.103407279099</v>
      </c>
      <c r="BZ12" s="96">
        <v>3.4687741953232094</v>
      </c>
      <c r="CA12" s="96">
        <v>1952.2261171279022</v>
      </c>
      <c r="CB12" s="96">
        <v>1.83996493902439</v>
      </c>
      <c r="CC12" s="96">
        <v>1035.5322676829267</v>
      </c>
      <c r="CD12" s="96">
        <v>7.9807736842105257</v>
      </c>
      <c r="CE12" s="96">
        <v>4491.5794294736834</v>
      </c>
      <c r="CF12" s="96">
        <v>19.36561282425826</v>
      </c>
      <c r="CG12" s="96">
        <v>10898.966897492548</v>
      </c>
      <c r="CH12" s="96">
        <v>17.21717139134266</v>
      </c>
      <c r="CI12" s="96">
        <v>9689.8240590476489</v>
      </c>
      <c r="CJ12" s="96">
        <v>5.0977669165628257</v>
      </c>
      <c r="CK12" s="96">
        <v>2869.0232206415581</v>
      </c>
      <c r="CL12" s="96">
        <v>1.7883632812499997</v>
      </c>
      <c r="CM12" s="96">
        <v>1006.4908546874997</v>
      </c>
      <c r="CN12" s="96">
        <v>0.99994186046511624</v>
      </c>
      <c r="CO12" s="96">
        <v>562.76727906976737</v>
      </c>
      <c r="CP12" s="96">
        <v>5.0687578364565598</v>
      </c>
      <c r="CQ12" s="96">
        <v>2852.6969103577517</v>
      </c>
      <c r="CR12" s="96">
        <v>8.4596033410229303</v>
      </c>
      <c r="CS12" s="96">
        <v>4761.0647603277048</v>
      </c>
      <c r="CT12" s="96">
        <v>7.5237231374176794</v>
      </c>
      <c r="CU12" s="96">
        <v>4234.3513817386693</v>
      </c>
    </row>
    <row r="13" spans="1:99">
      <c r="C13" s="95" t="s">
        <v>178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2.1941646191646176</v>
      </c>
      <c r="K13" s="96">
        <v>186.94282555282541</v>
      </c>
      <c r="L13" s="96">
        <v>1.1357482719855365</v>
      </c>
      <c r="M13" s="96">
        <v>96.765752773167719</v>
      </c>
      <c r="N13" s="96">
        <v>3.9725523289133879</v>
      </c>
      <c r="O13" s="96">
        <v>338.46145842342065</v>
      </c>
      <c r="P13" s="96">
        <v>3.5198132183928976</v>
      </c>
      <c r="Q13" s="96">
        <v>299.88808620707488</v>
      </c>
      <c r="R13" s="96">
        <v>2.9865326555828107</v>
      </c>
      <c r="S13" s="96">
        <v>254.45258225565547</v>
      </c>
      <c r="T13" s="96">
        <v>0.77350139267801221</v>
      </c>
      <c r="U13" s="96">
        <v>65.902318656166642</v>
      </c>
      <c r="V13" s="96">
        <v>6.1119097472924198</v>
      </c>
      <c r="W13" s="96">
        <v>520.73471046931422</v>
      </c>
      <c r="X13" s="96">
        <v>4.8961908962514356</v>
      </c>
      <c r="Y13" s="96">
        <v>417.15546436062232</v>
      </c>
      <c r="Z13" s="96">
        <v>5.6965732967721028</v>
      </c>
      <c r="AA13" s="96">
        <v>485.34804488498315</v>
      </c>
      <c r="AB13" s="96">
        <v>7.2619350203778614</v>
      </c>
      <c r="AC13" s="96">
        <v>618.71686373619377</v>
      </c>
      <c r="AD13" s="96">
        <v>8.3679797688912121</v>
      </c>
      <c r="AE13" s="96">
        <v>712.95187630953126</v>
      </c>
      <c r="AF13" s="96">
        <v>6.8847805458767102</v>
      </c>
      <c r="AG13" s="96">
        <v>586.58330250869574</v>
      </c>
      <c r="AH13" s="96">
        <v>6.2063742787031702</v>
      </c>
      <c r="AI13" s="96">
        <v>528.78308854551017</v>
      </c>
      <c r="AJ13" s="96">
        <v>4.6772534327481425</v>
      </c>
      <c r="AK13" s="96">
        <v>398.50199247014177</v>
      </c>
      <c r="AL13" s="96">
        <v>10.118719053768904</v>
      </c>
      <c r="AM13" s="96">
        <v>862.11486338111069</v>
      </c>
      <c r="AN13" s="96">
        <v>13.984342771273326</v>
      </c>
      <c r="AO13" s="96">
        <v>1191.4660041124873</v>
      </c>
      <c r="AP13" s="96">
        <v>14.805330618935105</v>
      </c>
      <c r="AQ13" s="96">
        <v>1261.414168733271</v>
      </c>
      <c r="AR13" s="96">
        <v>7.0535441035213582</v>
      </c>
      <c r="AS13" s="96">
        <v>600.96195762001969</v>
      </c>
      <c r="AT13" s="96">
        <v>4.3012039950319378</v>
      </c>
      <c r="AU13" s="96">
        <v>366.46258037672112</v>
      </c>
      <c r="AV13" s="96">
        <v>5.2854971448203063</v>
      </c>
      <c r="AW13" s="96">
        <v>450.32435673869008</v>
      </c>
      <c r="AX13" s="96">
        <v>7</v>
      </c>
      <c r="AY13" s="96">
        <v>596.4</v>
      </c>
      <c r="AZ13" s="96">
        <v>7</v>
      </c>
      <c r="BA13" s="96">
        <v>596.4</v>
      </c>
      <c r="BB13" s="96">
        <v>7</v>
      </c>
      <c r="BC13" s="96">
        <v>596.4</v>
      </c>
      <c r="BD13" s="96">
        <v>7</v>
      </c>
      <c r="BE13" s="96">
        <v>596.4</v>
      </c>
      <c r="BF13" s="96">
        <v>9</v>
      </c>
      <c r="BG13" s="96">
        <v>766.80000000000007</v>
      </c>
      <c r="BH13" s="96">
        <v>10</v>
      </c>
      <c r="BI13" s="96">
        <v>852</v>
      </c>
      <c r="BJ13" s="96">
        <v>9</v>
      </c>
      <c r="BK13" s="96">
        <v>766.80000000000007</v>
      </c>
      <c r="BL13" s="96">
        <v>5.3338175267334371</v>
      </c>
      <c r="BM13" s="96">
        <v>454.44125327768887</v>
      </c>
      <c r="BN13" s="96">
        <v>4.749265480807721</v>
      </c>
      <c r="BO13" s="96">
        <v>404.63741896481787</v>
      </c>
      <c r="BP13" s="96">
        <v>3.8589188359158841</v>
      </c>
      <c r="BQ13" s="96">
        <v>328.77988482003332</v>
      </c>
      <c r="BR13" s="96">
        <v>10.425122895852549</v>
      </c>
      <c r="BS13" s="96">
        <v>888.22047072663725</v>
      </c>
      <c r="BT13" s="96">
        <v>3.8174201352636348</v>
      </c>
      <c r="BU13" s="96">
        <v>325.2441955244617</v>
      </c>
      <c r="BV13" s="96">
        <v>6.846366631125119</v>
      </c>
      <c r="BW13" s="96">
        <v>583.31043697186021</v>
      </c>
      <c r="BX13" s="96">
        <v>4.849039383336696</v>
      </c>
      <c r="BY13" s="96">
        <v>413.1381554602865</v>
      </c>
      <c r="BZ13" s="96">
        <v>3.2375225823016618</v>
      </c>
      <c r="CA13" s="96">
        <v>275.83692401210158</v>
      </c>
      <c r="CB13" s="96">
        <v>1.6799679878048781</v>
      </c>
      <c r="CC13" s="96">
        <v>143.13327256097563</v>
      </c>
      <c r="CD13" s="96">
        <v>8.6458381578947368</v>
      </c>
      <c r="CE13" s="96">
        <v>736.62541105263165</v>
      </c>
      <c r="CF13" s="96">
        <v>21.025522494908966</v>
      </c>
      <c r="CG13" s="96">
        <v>1791.374516566244</v>
      </c>
      <c r="CH13" s="96">
        <v>17.73890385774698</v>
      </c>
      <c r="CI13" s="96">
        <v>1511.3546086800427</v>
      </c>
      <c r="CJ13" s="96">
        <v>6.3722086457035312</v>
      </c>
      <c r="CK13" s="96">
        <v>542.91217661394091</v>
      </c>
      <c r="CL13" s="96">
        <v>1.8299531250000001</v>
      </c>
      <c r="CM13" s="96">
        <v>155.91200625000002</v>
      </c>
      <c r="CN13" s="96">
        <v>1.0999360465116279</v>
      </c>
      <c r="CO13" s="96">
        <v>93.714551162790698</v>
      </c>
      <c r="CP13" s="96">
        <v>4.6079616695059631</v>
      </c>
      <c r="CQ13" s="96">
        <v>392.59833424190805</v>
      </c>
      <c r="CR13" s="96">
        <v>8.4596033410229303</v>
      </c>
      <c r="CS13" s="96">
        <v>720.75820465515369</v>
      </c>
      <c r="CT13" s="96">
        <v>6.5832577452404699</v>
      </c>
      <c r="CU13" s="96">
        <v>560.89355989448802</v>
      </c>
    </row>
    <row r="14" spans="1:99">
      <c r="C14" s="95" t="s">
        <v>179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2.1941646191646176</v>
      </c>
      <c r="K14" s="96">
        <v>1071.6299999999992</v>
      </c>
      <c r="L14" s="96">
        <v>0.97349851884474548</v>
      </c>
      <c r="M14" s="96">
        <v>475.45667660377364</v>
      </c>
      <c r="N14" s="96">
        <v>3.61141120810308</v>
      </c>
      <c r="O14" s="96">
        <v>1763.8132340375441</v>
      </c>
      <c r="P14" s="96">
        <v>3.5198132183928976</v>
      </c>
      <c r="Q14" s="96">
        <v>1719.0767758630911</v>
      </c>
      <c r="R14" s="96">
        <v>3.3183696173142341</v>
      </c>
      <c r="S14" s="96">
        <v>1620.6917210962717</v>
      </c>
      <c r="T14" s="96">
        <v>0.77350139267801221</v>
      </c>
      <c r="U14" s="96">
        <v>377.77808018394114</v>
      </c>
      <c r="V14" s="96">
        <v>5.500718772563177</v>
      </c>
      <c r="W14" s="96">
        <v>2686.5510485198556</v>
      </c>
      <c r="X14" s="96">
        <v>4.4065718066262916</v>
      </c>
      <c r="Y14" s="96">
        <v>2152.1696703562807</v>
      </c>
      <c r="Z14" s="96">
        <v>6.1034713893986821</v>
      </c>
      <c r="AA14" s="96">
        <v>2980.9354265823163</v>
      </c>
      <c r="AB14" s="96">
        <v>6.4075897238628192</v>
      </c>
      <c r="AC14" s="96">
        <v>3129.4668211346007</v>
      </c>
      <c r="AD14" s="96">
        <v>6.7989835622241115</v>
      </c>
      <c r="AE14" s="96">
        <v>3320.6235717902559</v>
      </c>
      <c r="AF14" s="96">
        <v>6.8847805458767102</v>
      </c>
      <c r="AG14" s="96">
        <v>3362.5268186061853</v>
      </c>
      <c r="AH14" s="96">
        <v>6.6201325639500483</v>
      </c>
      <c r="AI14" s="96">
        <v>3233.2727442332034</v>
      </c>
      <c r="AJ14" s="96">
        <v>3.7677874874915589</v>
      </c>
      <c r="AK14" s="96">
        <v>1840.1874088908774</v>
      </c>
      <c r="AL14" s="96">
        <v>9.7439516814070934</v>
      </c>
      <c r="AM14" s="96">
        <v>4758.9460011992242</v>
      </c>
      <c r="AN14" s="96">
        <v>12.160298061976805</v>
      </c>
      <c r="AO14" s="96">
        <v>5939.0895734694714</v>
      </c>
      <c r="AP14" s="96">
        <v>13.160293883497873</v>
      </c>
      <c r="AQ14" s="96">
        <v>6427.487532700361</v>
      </c>
      <c r="AR14" s="96">
        <v>7.9352371164615274</v>
      </c>
      <c r="AS14" s="96">
        <v>3875.5698076798099</v>
      </c>
      <c r="AT14" s="96">
        <v>4.3012039950319378</v>
      </c>
      <c r="AU14" s="96">
        <v>2100.7080311735986</v>
      </c>
      <c r="AV14" s="96">
        <v>5.2854971448203063</v>
      </c>
      <c r="AW14" s="96">
        <v>2581.4368055302375</v>
      </c>
      <c r="AX14" s="96">
        <v>6</v>
      </c>
      <c r="AY14" s="96">
        <v>2930.3999999999996</v>
      </c>
      <c r="AZ14" s="96">
        <v>7</v>
      </c>
      <c r="BA14" s="96">
        <v>3418.7999999999997</v>
      </c>
      <c r="BB14" s="96">
        <v>7</v>
      </c>
      <c r="BC14" s="96">
        <v>3418.7999999999997</v>
      </c>
      <c r="BD14" s="96">
        <v>7</v>
      </c>
      <c r="BE14" s="96">
        <v>3418.7999999999997</v>
      </c>
      <c r="BF14" s="96">
        <v>9</v>
      </c>
      <c r="BG14" s="96">
        <v>4395.5999999999995</v>
      </c>
      <c r="BH14" s="96">
        <v>9</v>
      </c>
      <c r="BI14" s="96">
        <v>4395.5999999999995</v>
      </c>
      <c r="BJ14" s="96">
        <v>9</v>
      </c>
      <c r="BK14" s="96">
        <v>4395.5999999999995</v>
      </c>
      <c r="BL14" s="96">
        <v>6.5191103104519792</v>
      </c>
      <c r="BM14" s="96">
        <v>3183.9334756247463</v>
      </c>
      <c r="BN14" s="96">
        <v>5.1810168881538781</v>
      </c>
      <c r="BO14" s="96">
        <v>2530.4086481743539</v>
      </c>
      <c r="BP14" s="96">
        <v>4.1345558956241613</v>
      </c>
      <c r="BQ14" s="96">
        <v>2019.3170994228403</v>
      </c>
      <c r="BR14" s="96">
        <v>10.425122895852549</v>
      </c>
      <c r="BS14" s="96">
        <v>5091.6300223343851</v>
      </c>
      <c r="BT14" s="96">
        <v>4.3264094866321194</v>
      </c>
      <c r="BU14" s="96">
        <v>2113.018393271127</v>
      </c>
      <c r="BV14" s="96">
        <v>6.0856592276667723</v>
      </c>
      <c r="BW14" s="96">
        <v>2972.2359667924516</v>
      </c>
      <c r="BX14" s="96">
        <v>4.849039383336696</v>
      </c>
      <c r="BY14" s="96">
        <v>2368.2708348216424</v>
      </c>
      <c r="BZ14" s="96">
        <v>3.2375225823016618</v>
      </c>
      <c r="CA14" s="96">
        <v>1581.2060291961316</v>
      </c>
      <c r="CB14" s="96">
        <v>1.7599664634146339</v>
      </c>
      <c r="CC14" s="96">
        <v>859.56762073170717</v>
      </c>
      <c r="CD14" s="96">
        <v>8.6458381578947368</v>
      </c>
      <c r="CE14" s="96">
        <v>4222.6273563157893</v>
      </c>
      <c r="CF14" s="96">
        <v>17.705703153607551</v>
      </c>
      <c r="CG14" s="96">
        <v>8647.4654202219281</v>
      </c>
      <c r="CH14" s="96">
        <v>17.73890385774698</v>
      </c>
      <c r="CI14" s="96">
        <v>8663.680644123624</v>
      </c>
      <c r="CJ14" s="96">
        <v>5.6439562290516996</v>
      </c>
      <c r="CK14" s="96">
        <v>2756.5082222688497</v>
      </c>
      <c r="CL14" s="96">
        <v>1.6635937499999998</v>
      </c>
      <c r="CM14" s="96">
        <v>812.49918749999983</v>
      </c>
      <c r="CN14" s="96">
        <v>0.99994186046511624</v>
      </c>
      <c r="CO14" s="96">
        <v>488.37160465116273</v>
      </c>
      <c r="CP14" s="96">
        <v>4.6079616695059631</v>
      </c>
      <c r="CQ14" s="96">
        <v>2250.5284793867122</v>
      </c>
      <c r="CR14" s="96">
        <v>7.5196474142426046</v>
      </c>
      <c r="CS14" s="96">
        <v>3672.5957971160879</v>
      </c>
      <c r="CT14" s="96">
        <v>7.5237231374176794</v>
      </c>
      <c r="CU14" s="96">
        <v>3674.5863803147945</v>
      </c>
    </row>
    <row r="15" spans="1:99">
      <c r="C15" s="95" t="s">
        <v>180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2.1941646191646176</v>
      </c>
      <c r="K15" s="96">
        <v>1674.586437346436</v>
      </c>
      <c r="L15" s="96">
        <v>0.97349851884474548</v>
      </c>
      <c r="M15" s="96">
        <v>742.97406958230965</v>
      </c>
      <c r="N15" s="96">
        <v>3.2502700872927721</v>
      </c>
      <c r="O15" s="96">
        <v>2480.6061306218435</v>
      </c>
      <c r="P15" s="96">
        <v>3.1678318965536079</v>
      </c>
      <c r="Q15" s="96">
        <v>2417.6893034497134</v>
      </c>
      <c r="R15" s="96">
        <v>3.3183696173142341</v>
      </c>
      <c r="S15" s="96">
        <v>2532.5796919342233</v>
      </c>
      <c r="T15" s="96">
        <v>0.77350139267801221</v>
      </c>
      <c r="U15" s="96">
        <v>590.33626289185884</v>
      </c>
      <c r="V15" s="96">
        <v>4.889527797833936</v>
      </c>
      <c r="W15" s="96">
        <v>3731.6876153068597</v>
      </c>
      <c r="X15" s="96">
        <v>4.4065718066262916</v>
      </c>
      <c r="Y15" s="96">
        <v>3363.0956028171854</v>
      </c>
      <c r="Z15" s="96">
        <v>5.6965732967721028</v>
      </c>
      <c r="AA15" s="96">
        <v>4347.6247400964685</v>
      </c>
      <c r="AB15" s="96">
        <v>6.8347623721203403</v>
      </c>
      <c r="AC15" s="96">
        <v>5216.2906424022431</v>
      </c>
      <c r="AD15" s="96">
        <v>7.8449810333355119</v>
      </c>
      <c r="AE15" s="96">
        <v>5987.289524641662</v>
      </c>
      <c r="AF15" s="96">
        <v>7.3150793299940045</v>
      </c>
      <c r="AG15" s="96">
        <v>5582.8685446514237</v>
      </c>
      <c r="AH15" s="96">
        <v>6.2063742787031702</v>
      </c>
      <c r="AI15" s="96">
        <v>4736.7048495062591</v>
      </c>
      <c r="AJ15" s="96">
        <v>3.897711193956785</v>
      </c>
      <c r="AK15" s="96">
        <v>2974.7331832278182</v>
      </c>
      <c r="AL15" s="96">
        <v>10.868253798492528</v>
      </c>
      <c r="AM15" s="96">
        <v>8294.6512990094961</v>
      </c>
      <c r="AN15" s="96">
        <v>11.552283158877964</v>
      </c>
      <c r="AO15" s="96">
        <v>8816.7025068556613</v>
      </c>
      <c r="AP15" s="96">
        <v>12.337775515779255</v>
      </c>
      <c r="AQ15" s="96">
        <v>9416.1902736427255</v>
      </c>
      <c r="AR15" s="96">
        <v>7.9352371164615274</v>
      </c>
      <c r="AS15" s="96">
        <v>6056.1729672834372</v>
      </c>
      <c r="AT15" s="96">
        <v>3.7635534956529453</v>
      </c>
      <c r="AU15" s="96">
        <v>2872.3440278823277</v>
      </c>
      <c r="AV15" s="96">
        <v>4.4045809540169225</v>
      </c>
      <c r="AW15" s="96">
        <v>3361.5761841057151</v>
      </c>
      <c r="AX15" s="96">
        <v>8</v>
      </c>
      <c r="AY15" s="96">
        <v>6105.5999999999995</v>
      </c>
      <c r="AZ15" s="96">
        <v>6</v>
      </c>
      <c r="BA15" s="96">
        <v>4579.2</v>
      </c>
      <c r="BB15" s="96">
        <v>7</v>
      </c>
      <c r="BC15" s="96">
        <v>5342.4</v>
      </c>
      <c r="BD15" s="96">
        <v>7</v>
      </c>
      <c r="BE15" s="96">
        <v>5342.4</v>
      </c>
      <c r="BF15" s="96">
        <v>8</v>
      </c>
      <c r="BG15" s="96">
        <v>6105.5999999999995</v>
      </c>
      <c r="BH15" s="96">
        <v>10</v>
      </c>
      <c r="BI15" s="96">
        <v>7631.9999999999991</v>
      </c>
      <c r="BJ15" s="96">
        <v>8</v>
      </c>
      <c r="BK15" s="96">
        <v>6105.5999999999995</v>
      </c>
      <c r="BL15" s="96">
        <v>5.9264639185927086</v>
      </c>
      <c r="BM15" s="96">
        <v>4523.0772626699545</v>
      </c>
      <c r="BN15" s="96">
        <v>4.749265480807721</v>
      </c>
      <c r="BO15" s="96">
        <v>3624.6394149524522</v>
      </c>
      <c r="BP15" s="96">
        <v>4.1345558956241613</v>
      </c>
      <c r="BQ15" s="96">
        <v>3155.4930595403598</v>
      </c>
      <c r="BR15" s="96">
        <v>10.425122895852549</v>
      </c>
      <c r="BS15" s="96">
        <v>7956.4537941146655</v>
      </c>
      <c r="BT15" s="96">
        <v>3.8174201352636348</v>
      </c>
      <c r="BU15" s="96">
        <v>2913.4550472332057</v>
      </c>
      <c r="BV15" s="96">
        <v>5.7053055259375984</v>
      </c>
      <c r="BW15" s="96">
        <v>4354.2891773955744</v>
      </c>
      <c r="BX15" s="96">
        <v>4.2025007988918031</v>
      </c>
      <c r="BY15" s="96">
        <v>3207.3486097142236</v>
      </c>
      <c r="BZ15" s="96">
        <v>3.7000258083447566</v>
      </c>
      <c r="CA15" s="96">
        <v>2823.8596969287178</v>
      </c>
      <c r="CB15" s="96">
        <v>1.7599664634146339</v>
      </c>
      <c r="CC15" s="96">
        <v>1343.2064048780485</v>
      </c>
      <c r="CD15" s="96">
        <v>9.310902631578946</v>
      </c>
      <c r="CE15" s="96">
        <v>7106.080888421051</v>
      </c>
      <c r="CF15" s="96">
        <v>18.259006377157785</v>
      </c>
      <c r="CG15" s="96">
        <v>13935.27366704682</v>
      </c>
      <c r="CH15" s="96">
        <v>17.21717139134266</v>
      </c>
      <c r="CI15" s="96">
        <v>13140.145205872717</v>
      </c>
      <c r="CJ15" s="96">
        <v>4.9157038123998671</v>
      </c>
      <c r="CK15" s="96">
        <v>3751.6651496235781</v>
      </c>
      <c r="CL15" s="96">
        <v>1.6635937499999998</v>
      </c>
      <c r="CM15" s="96">
        <v>1269.6547499999997</v>
      </c>
      <c r="CN15" s="96">
        <v>1.0999360465116279</v>
      </c>
      <c r="CO15" s="96">
        <v>839.47119069767439</v>
      </c>
      <c r="CP15" s="96">
        <v>4.6079616695059631</v>
      </c>
      <c r="CQ15" s="96">
        <v>3516.7963461669506</v>
      </c>
      <c r="CR15" s="96">
        <v>7.5196474142426046</v>
      </c>
      <c r="CS15" s="96">
        <v>5738.994906549955</v>
      </c>
      <c r="CT15" s="96">
        <v>6.5832577452404699</v>
      </c>
      <c r="CU15" s="96">
        <v>5024.3423111675265</v>
      </c>
    </row>
    <row r="16" spans="1:99">
      <c r="C16" s="95" t="s">
        <v>181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2.1941646191646176</v>
      </c>
      <c r="K16" s="96">
        <v>747.77130221130165</v>
      </c>
      <c r="L16" s="96">
        <v>1.1357482719855365</v>
      </c>
      <c r="M16" s="96">
        <v>387.06301109267088</v>
      </c>
      <c r="N16" s="96">
        <v>3.9725523289133879</v>
      </c>
      <c r="O16" s="96">
        <v>1353.8458336936826</v>
      </c>
      <c r="P16" s="96">
        <v>3.5198132183928976</v>
      </c>
      <c r="Q16" s="96">
        <v>1199.5523448282995</v>
      </c>
      <c r="R16" s="96">
        <v>3.3183696173142341</v>
      </c>
      <c r="S16" s="96">
        <v>1130.900365580691</v>
      </c>
      <c r="T16" s="96">
        <v>0.77350139267801221</v>
      </c>
      <c r="U16" s="96">
        <v>263.60927462466657</v>
      </c>
      <c r="V16" s="96">
        <v>5.500718772563177</v>
      </c>
      <c r="W16" s="96">
        <v>1874.6449576895309</v>
      </c>
      <c r="X16" s="96">
        <v>4.4065718066262916</v>
      </c>
      <c r="Y16" s="96">
        <v>1501.7596716982403</v>
      </c>
      <c r="Z16" s="96">
        <v>5.2896752041455244</v>
      </c>
      <c r="AA16" s="96">
        <v>1802.7213095727948</v>
      </c>
      <c r="AB16" s="96">
        <v>7.6891076686353834</v>
      </c>
      <c r="AC16" s="96">
        <v>2620.4478934709387</v>
      </c>
      <c r="AD16" s="96">
        <v>7.8449810333355119</v>
      </c>
      <c r="AE16" s="96">
        <v>2673.5695361607427</v>
      </c>
      <c r="AF16" s="96">
        <v>8.1756768982285948</v>
      </c>
      <c r="AG16" s="96">
        <v>2786.2706869163053</v>
      </c>
      <c r="AH16" s="96">
        <v>5.792615993456292</v>
      </c>
      <c r="AI16" s="96">
        <v>1974.1235305699045</v>
      </c>
      <c r="AJ16" s="96">
        <v>3.7677874874915589</v>
      </c>
      <c r="AK16" s="96">
        <v>1284.0619757371232</v>
      </c>
      <c r="AL16" s="96">
        <v>10.118719053768904</v>
      </c>
      <c r="AM16" s="96">
        <v>3448.4594535244428</v>
      </c>
      <c r="AN16" s="96">
        <v>13.376327868174485</v>
      </c>
      <c r="AO16" s="96">
        <v>4558.6525374738649</v>
      </c>
      <c r="AP16" s="96">
        <v>15.216589802794413</v>
      </c>
      <c r="AQ16" s="96">
        <v>5185.8138047923358</v>
      </c>
      <c r="AR16" s="96">
        <v>7.0535441035213582</v>
      </c>
      <c r="AS16" s="96">
        <v>2403.8478304800788</v>
      </c>
      <c r="AT16" s="96">
        <v>4.3012039950319378</v>
      </c>
      <c r="AU16" s="96">
        <v>1465.8503215068845</v>
      </c>
      <c r="AV16" s="96">
        <v>5.2854971448203063</v>
      </c>
      <c r="AW16" s="96">
        <v>1801.2974269547603</v>
      </c>
      <c r="AX16" s="96">
        <v>7</v>
      </c>
      <c r="AY16" s="96">
        <v>2385.6</v>
      </c>
      <c r="AZ16" s="96">
        <v>7</v>
      </c>
      <c r="BA16" s="96">
        <v>2385.6</v>
      </c>
      <c r="BB16" s="96">
        <v>7</v>
      </c>
      <c r="BC16" s="96">
        <v>2385.6</v>
      </c>
      <c r="BD16" s="96">
        <v>8</v>
      </c>
      <c r="BE16" s="96">
        <v>2726.4</v>
      </c>
      <c r="BF16" s="96">
        <v>9</v>
      </c>
      <c r="BG16" s="96">
        <v>3067.2000000000003</v>
      </c>
      <c r="BH16" s="96">
        <v>9</v>
      </c>
      <c r="BI16" s="96">
        <v>3067.2000000000003</v>
      </c>
      <c r="BJ16" s="96">
        <v>10</v>
      </c>
      <c r="BK16" s="96">
        <v>3408</v>
      </c>
      <c r="BL16" s="96">
        <v>5.3338175267334371</v>
      </c>
      <c r="BM16" s="96">
        <v>1817.7650131107555</v>
      </c>
      <c r="BN16" s="96">
        <v>4.749265480807721</v>
      </c>
      <c r="BO16" s="96">
        <v>1618.5496758592715</v>
      </c>
      <c r="BP16" s="96">
        <v>3.8589188359158841</v>
      </c>
      <c r="BQ16" s="96">
        <v>1315.1195392801333</v>
      </c>
      <c r="BR16" s="96">
        <v>10.425122895852549</v>
      </c>
      <c r="BS16" s="96">
        <v>3552.881882906549</v>
      </c>
      <c r="BT16" s="96">
        <v>4.3264094866321194</v>
      </c>
      <c r="BU16" s="96">
        <v>1474.4403530442264</v>
      </c>
      <c r="BV16" s="96">
        <v>6.0856592276667723</v>
      </c>
      <c r="BW16" s="96">
        <v>2073.992664788836</v>
      </c>
      <c r="BX16" s="96">
        <v>4.5257700911142491</v>
      </c>
      <c r="BY16" s="96">
        <v>1542.3824470517361</v>
      </c>
      <c r="BZ16" s="96">
        <v>3.7000258083447566</v>
      </c>
      <c r="CA16" s="96">
        <v>1260.968795483893</v>
      </c>
      <c r="CB16" s="96">
        <v>1.7599664634146339</v>
      </c>
      <c r="CC16" s="96">
        <v>599.79657073170722</v>
      </c>
      <c r="CD16" s="96">
        <v>9.9759671052631571</v>
      </c>
      <c r="CE16" s="96">
        <v>3399.8095894736839</v>
      </c>
      <c r="CF16" s="96">
        <v>18.259006377157785</v>
      </c>
      <c r="CG16" s="96">
        <v>6222.6693733353732</v>
      </c>
      <c r="CH16" s="96">
        <v>16.695438924938337</v>
      </c>
      <c r="CI16" s="96">
        <v>5689.8055856189858</v>
      </c>
      <c r="CJ16" s="96">
        <v>5.8260193332146573</v>
      </c>
      <c r="CK16" s="96">
        <v>1985.5073887595552</v>
      </c>
      <c r="CL16" s="96">
        <v>1.7467734374999999</v>
      </c>
      <c r="CM16" s="96">
        <v>595.30038749999994</v>
      </c>
      <c r="CN16" s="96">
        <v>1.0999360465116279</v>
      </c>
      <c r="CO16" s="96">
        <v>374.85820465116279</v>
      </c>
      <c r="CP16" s="96">
        <v>5.5295540034071555</v>
      </c>
      <c r="CQ16" s="96">
        <v>1884.4720043611587</v>
      </c>
      <c r="CR16" s="96">
        <v>9.3995592678032551</v>
      </c>
      <c r="CS16" s="96">
        <v>3203.3697984673495</v>
      </c>
      <c r="CT16" s="96">
        <v>7.5237231374176794</v>
      </c>
      <c r="CU16" s="96">
        <v>2564.0848452319451</v>
      </c>
    </row>
    <row r="17" spans="2:99">
      <c r="C17" s="95" t="s">
        <v>182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1.8284705159705144</v>
      </c>
      <c r="K17" s="96">
        <v>772.34594594594523</v>
      </c>
      <c r="L17" s="96">
        <v>0.97349851884474548</v>
      </c>
      <c r="M17" s="96">
        <v>411.20577436002048</v>
      </c>
      <c r="N17" s="96">
        <v>3.61141120810308</v>
      </c>
      <c r="O17" s="96">
        <v>1525.460094302741</v>
      </c>
      <c r="P17" s="96">
        <v>3.1678318965536079</v>
      </c>
      <c r="Q17" s="96">
        <v>1338.092193104244</v>
      </c>
      <c r="R17" s="96">
        <v>2.9865326555828107</v>
      </c>
      <c r="S17" s="96">
        <v>1261.5113937181791</v>
      </c>
      <c r="T17" s="96">
        <v>0.77350139267801221</v>
      </c>
      <c r="U17" s="96">
        <v>326.72698826719233</v>
      </c>
      <c r="V17" s="96">
        <v>4.889527797833936</v>
      </c>
      <c r="W17" s="96">
        <v>2065.3365418050544</v>
      </c>
      <c r="X17" s="96">
        <v>4.4065718066262916</v>
      </c>
      <c r="Y17" s="96">
        <v>1861.3359311189454</v>
      </c>
      <c r="Z17" s="96">
        <v>6.1034713893986821</v>
      </c>
      <c r="AA17" s="96">
        <v>2578.1063148820031</v>
      </c>
      <c r="AB17" s="96">
        <v>6.4075897238628192</v>
      </c>
      <c r="AC17" s="96">
        <v>2706.5658993596548</v>
      </c>
      <c r="AD17" s="96">
        <v>7.8449810333355119</v>
      </c>
      <c r="AE17" s="96">
        <v>3313.7199884809202</v>
      </c>
      <c r="AF17" s="96">
        <v>7.7453781141112996</v>
      </c>
      <c r="AG17" s="96">
        <v>3271.6477154006129</v>
      </c>
      <c r="AH17" s="96">
        <v>5.792615993456292</v>
      </c>
      <c r="AI17" s="96">
        <v>2446.8009956359374</v>
      </c>
      <c r="AJ17" s="96">
        <v>4.0276349004220116</v>
      </c>
      <c r="AK17" s="96">
        <v>1701.2729819382575</v>
      </c>
      <c r="AL17" s="96">
        <v>11.243021170854337</v>
      </c>
      <c r="AM17" s="96">
        <v>4749.0521425688721</v>
      </c>
      <c r="AN17" s="96">
        <v>13.376327868174485</v>
      </c>
      <c r="AO17" s="96">
        <v>5650.1608915169018</v>
      </c>
      <c r="AP17" s="96">
        <v>12.749034699638562</v>
      </c>
      <c r="AQ17" s="96">
        <v>5385.192257127328</v>
      </c>
      <c r="AR17" s="96">
        <v>7.0535441035213582</v>
      </c>
      <c r="AS17" s="96">
        <v>2979.4170293274215</v>
      </c>
      <c r="AT17" s="96">
        <v>3.7635534956529453</v>
      </c>
      <c r="AU17" s="96">
        <v>1589.7249965638041</v>
      </c>
      <c r="AV17" s="96">
        <v>5.2854971448203063</v>
      </c>
      <c r="AW17" s="96">
        <v>2232.5939939720975</v>
      </c>
      <c r="AX17" s="96">
        <v>7</v>
      </c>
      <c r="AY17" s="96">
        <v>2956.7999999999997</v>
      </c>
      <c r="AZ17" s="96">
        <v>7</v>
      </c>
      <c r="BA17" s="96">
        <v>2956.7999999999997</v>
      </c>
      <c r="BB17" s="96">
        <v>7</v>
      </c>
      <c r="BC17" s="96">
        <v>2956.7999999999997</v>
      </c>
      <c r="BD17" s="96">
        <v>8</v>
      </c>
      <c r="BE17" s="96">
        <v>3379.2</v>
      </c>
      <c r="BF17" s="96">
        <v>9</v>
      </c>
      <c r="BG17" s="96">
        <v>3801.6</v>
      </c>
      <c r="BH17" s="96">
        <v>10</v>
      </c>
      <c r="BI17" s="96">
        <v>4224</v>
      </c>
      <c r="BJ17" s="96">
        <v>10</v>
      </c>
      <c r="BK17" s="96">
        <v>4224</v>
      </c>
      <c r="BL17" s="96">
        <v>5.3338175267334371</v>
      </c>
      <c r="BM17" s="96">
        <v>2253.0045232922039</v>
      </c>
      <c r="BN17" s="96">
        <v>4.749265480807721</v>
      </c>
      <c r="BO17" s="96">
        <v>2006.0897390931812</v>
      </c>
      <c r="BP17" s="96">
        <v>3.8589188359158841</v>
      </c>
      <c r="BQ17" s="96">
        <v>1630.0073162908693</v>
      </c>
      <c r="BR17" s="96">
        <v>10.425122895852549</v>
      </c>
      <c r="BS17" s="96">
        <v>4403.5719112081169</v>
      </c>
      <c r="BT17" s="96">
        <v>4.3264094866321194</v>
      </c>
      <c r="BU17" s="96">
        <v>1827.4753671534072</v>
      </c>
      <c r="BV17" s="96">
        <v>5.7053055259375984</v>
      </c>
      <c r="BW17" s="96">
        <v>2409.9210541560415</v>
      </c>
      <c r="BX17" s="96">
        <v>4.5257700911142491</v>
      </c>
      <c r="BY17" s="96">
        <v>1911.6852864866587</v>
      </c>
      <c r="BZ17" s="96">
        <v>3.7000258083447566</v>
      </c>
      <c r="CA17" s="96">
        <v>1562.8909014448252</v>
      </c>
      <c r="CB17" s="96">
        <v>1.83996493902439</v>
      </c>
      <c r="CC17" s="96">
        <v>777.20119024390226</v>
      </c>
      <c r="CD17" s="96">
        <v>9.9759671052631571</v>
      </c>
      <c r="CE17" s="96">
        <v>4213.8485052631577</v>
      </c>
      <c r="CF17" s="96">
        <v>20.472219271358732</v>
      </c>
      <c r="CG17" s="96">
        <v>8647.4654202219281</v>
      </c>
      <c r="CH17" s="96">
        <v>16.173706458534014</v>
      </c>
      <c r="CI17" s="96">
        <v>6831.7736080847671</v>
      </c>
      <c r="CJ17" s="96">
        <v>5.0977669165628257</v>
      </c>
      <c r="CK17" s="96">
        <v>2153.2967455561375</v>
      </c>
      <c r="CL17" s="96">
        <v>1.7883632812499997</v>
      </c>
      <c r="CM17" s="96">
        <v>755.40464999999983</v>
      </c>
      <c r="CN17" s="96">
        <v>1.0999360465116279</v>
      </c>
      <c r="CO17" s="96">
        <v>464.61298604651159</v>
      </c>
      <c r="CP17" s="96">
        <v>5.0687578364565598</v>
      </c>
      <c r="CQ17" s="96">
        <v>2141.0433101192507</v>
      </c>
      <c r="CR17" s="96">
        <v>9.3995592678032551</v>
      </c>
      <c r="CS17" s="96">
        <v>3970.3738347200947</v>
      </c>
      <c r="CT17" s="96">
        <v>6.5832577452404699</v>
      </c>
      <c r="CU17" s="96">
        <v>2780.7680715895744</v>
      </c>
    </row>
    <row r="18" spans="2:99">
      <c r="C18" s="95" t="s">
        <v>183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96">
        <v>2.1941646191646176</v>
      </c>
      <c r="K18" s="96">
        <v>1432.3506633906622</v>
      </c>
      <c r="L18" s="96">
        <v>0.97349851884474548</v>
      </c>
      <c r="M18" s="96">
        <v>635.49983310184984</v>
      </c>
      <c r="N18" s="96">
        <v>3.2502700872927721</v>
      </c>
      <c r="O18" s="96">
        <v>2121.7763129847217</v>
      </c>
      <c r="P18" s="96">
        <v>3.8717945402321869</v>
      </c>
      <c r="Q18" s="96">
        <v>2527.5074758635715</v>
      </c>
      <c r="R18" s="96">
        <v>2.9865326555828107</v>
      </c>
      <c r="S18" s="96">
        <v>1949.6085175644587</v>
      </c>
      <c r="T18" s="96">
        <v>0.77350139267801221</v>
      </c>
      <c r="U18" s="96">
        <v>504.94170914020634</v>
      </c>
      <c r="V18" s="96">
        <v>5.500718772563177</v>
      </c>
      <c r="W18" s="96">
        <v>3590.8692147292418</v>
      </c>
      <c r="X18" s="96">
        <v>4.4065718066262916</v>
      </c>
      <c r="Y18" s="96">
        <v>2876.6100753656428</v>
      </c>
      <c r="Z18" s="96">
        <v>5.6965732967721028</v>
      </c>
      <c r="AA18" s="96">
        <v>3718.7230481328284</v>
      </c>
      <c r="AB18" s="96">
        <v>7.2619350203778614</v>
      </c>
      <c r="AC18" s="96">
        <v>4740.5911813026678</v>
      </c>
      <c r="AD18" s="96">
        <v>6.7989835622241115</v>
      </c>
      <c r="AE18" s="96">
        <v>4438.3764694198999</v>
      </c>
      <c r="AF18" s="96">
        <v>6.4544817617594159</v>
      </c>
      <c r="AG18" s="96">
        <v>4213.4856940765467</v>
      </c>
      <c r="AH18" s="96">
        <v>6.2063742787031702</v>
      </c>
      <c r="AI18" s="96">
        <v>4051.5211291374294</v>
      </c>
      <c r="AJ18" s="96">
        <v>4.2874823133524638</v>
      </c>
      <c r="AK18" s="96">
        <v>2798.868454156488</v>
      </c>
      <c r="AL18" s="96">
        <v>10.493486426130715</v>
      </c>
      <c r="AM18" s="96">
        <v>6850.1479389781307</v>
      </c>
      <c r="AN18" s="96">
        <v>11.552283158877964</v>
      </c>
      <c r="AO18" s="96">
        <v>7541.3304461155349</v>
      </c>
      <c r="AP18" s="96">
        <v>13.571553067357181</v>
      </c>
      <c r="AQ18" s="96">
        <v>8859.5098423707677</v>
      </c>
      <c r="AR18" s="96">
        <v>7.9352371164615274</v>
      </c>
      <c r="AS18" s="96">
        <v>5180.1227896260843</v>
      </c>
      <c r="AT18" s="96">
        <v>3.7635534956529453</v>
      </c>
      <c r="AU18" s="96">
        <v>2456.8477219622423</v>
      </c>
      <c r="AV18" s="96">
        <v>4.4045809540169225</v>
      </c>
      <c r="AW18" s="96">
        <v>2875.3104467822468</v>
      </c>
      <c r="AX18" s="96">
        <v>8</v>
      </c>
      <c r="AY18" s="96">
        <v>5222.3999999999996</v>
      </c>
      <c r="AZ18" s="96">
        <v>7</v>
      </c>
      <c r="BA18" s="96">
        <v>4569.5999999999995</v>
      </c>
      <c r="BB18" s="96">
        <v>6</v>
      </c>
      <c r="BC18" s="96">
        <v>3916.7999999999997</v>
      </c>
      <c r="BD18" s="96">
        <v>7</v>
      </c>
      <c r="BE18" s="96">
        <v>4569.5999999999995</v>
      </c>
      <c r="BF18" s="96">
        <v>9</v>
      </c>
      <c r="BG18" s="96">
        <v>5875.2</v>
      </c>
      <c r="BH18" s="96">
        <v>10</v>
      </c>
      <c r="BI18" s="96">
        <v>6528</v>
      </c>
      <c r="BJ18" s="96">
        <v>10</v>
      </c>
      <c r="BK18" s="96">
        <v>6528</v>
      </c>
      <c r="BL18" s="96">
        <v>5.9264639185927086</v>
      </c>
      <c r="BM18" s="96">
        <v>3868.79564605732</v>
      </c>
      <c r="BN18" s="96">
        <v>4.749265480807721</v>
      </c>
      <c r="BO18" s="96">
        <v>3100.3205058712801</v>
      </c>
      <c r="BP18" s="96">
        <v>3.8589188359158841</v>
      </c>
      <c r="BQ18" s="96">
        <v>2519.1022160858888</v>
      </c>
      <c r="BR18" s="96">
        <v>9.2667759074244884</v>
      </c>
      <c r="BS18" s="96">
        <v>6049.3513123667053</v>
      </c>
      <c r="BT18" s="96">
        <v>3.8174201352636348</v>
      </c>
      <c r="BU18" s="96">
        <v>2492.0118643001006</v>
      </c>
      <c r="BV18" s="96">
        <v>6.0856592276667723</v>
      </c>
      <c r="BW18" s="96">
        <v>3972.7183438208685</v>
      </c>
      <c r="BX18" s="96">
        <v>5.1723086755591421</v>
      </c>
      <c r="BY18" s="96">
        <v>3376.4831034050076</v>
      </c>
      <c r="BZ18" s="96">
        <v>3.4687741953232094</v>
      </c>
      <c r="CA18" s="96">
        <v>2264.4157947069912</v>
      </c>
      <c r="CB18" s="96">
        <v>1.5199710365853658</v>
      </c>
      <c r="CC18" s="96">
        <v>992.23709268292669</v>
      </c>
      <c r="CD18" s="96">
        <v>9.310902631578946</v>
      </c>
      <c r="CE18" s="96">
        <v>6078.1572378947358</v>
      </c>
      <c r="CF18" s="96">
        <v>18.812309600708023</v>
      </c>
      <c r="CG18" s="96">
        <v>12280.675707342196</v>
      </c>
      <c r="CH18" s="96">
        <v>16.695438924938337</v>
      </c>
      <c r="CI18" s="96">
        <v>10898.782530199745</v>
      </c>
      <c r="CJ18" s="96">
        <v>5.8260193332146573</v>
      </c>
      <c r="CK18" s="96">
        <v>3803.2254207225278</v>
      </c>
      <c r="CL18" s="96">
        <v>1.5388242187499999</v>
      </c>
      <c r="CM18" s="96">
        <v>1004.5444499999999</v>
      </c>
      <c r="CN18" s="96">
        <v>0.89994767441860468</v>
      </c>
      <c r="CO18" s="96">
        <v>587.48584186046514</v>
      </c>
      <c r="CP18" s="96">
        <v>4.1471655025553673</v>
      </c>
      <c r="CQ18" s="96">
        <v>2707.2696400681434</v>
      </c>
      <c r="CR18" s="96">
        <v>9.3995592678032551</v>
      </c>
      <c r="CS18" s="96">
        <v>6136.0322900219644</v>
      </c>
      <c r="CT18" s="96">
        <v>6.5832577452404699</v>
      </c>
      <c r="CU18" s="96">
        <v>4297.5506560929789</v>
      </c>
    </row>
    <row r="19" spans="2:99">
      <c r="C19" s="95" t="s">
        <v>184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2.1941646191646176</v>
      </c>
      <c r="K19" s="96">
        <v>724.07432432432381</v>
      </c>
      <c r="L19" s="96">
        <v>1.1357482719855365</v>
      </c>
      <c r="M19" s="96">
        <v>374.79692975522704</v>
      </c>
      <c r="N19" s="96">
        <v>3.2502700872927721</v>
      </c>
      <c r="O19" s="96">
        <v>1072.5891288066148</v>
      </c>
      <c r="P19" s="96">
        <v>3.1678318965536079</v>
      </c>
      <c r="Q19" s="96">
        <v>1045.3845258626907</v>
      </c>
      <c r="R19" s="96">
        <v>3.3183696173142341</v>
      </c>
      <c r="S19" s="96">
        <v>1095.0619737136972</v>
      </c>
      <c r="T19" s="96">
        <v>0.85944599186445803</v>
      </c>
      <c r="U19" s="96">
        <v>283.61717731527114</v>
      </c>
      <c r="V19" s="96">
        <v>5.500718772563177</v>
      </c>
      <c r="W19" s="96">
        <v>1815.2371949458484</v>
      </c>
      <c r="X19" s="96">
        <v>4.8961908962514356</v>
      </c>
      <c r="Y19" s="96">
        <v>1615.7429957629738</v>
      </c>
      <c r="Z19" s="96">
        <v>5.6965732967721028</v>
      </c>
      <c r="AA19" s="96">
        <v>1879.8691879347939</v>
      </c>
      <c r="AB19" s="96">
        <v>7.6891076686353834</v>
      </c>
      <c r="AC19" s="96">
        <v>2537.4055306496766</v>
      </c>
      <c r="AD19" s="96">
        <v>8.3679797688912121</v>
      </c>
      <c r="AE19" s="96">
        <v>2761.4333237341002</v>
      </c>
      <c r="AF19" s="96">
        <v>6.8847805458767102</v>
      </c>
      <c r="AG19" s="96">
        <v>2271.9775801393143</v>
      </c>
      <c r="AH19" s="96">
        <v>6.2063742787031702</v>
      </c>
      <c r="AI19" s="96">
        <v>2048.1035119720464</v>
      </c>
      <c r="AJ19" s="96">
        <v>3.897711193956785</v>
      </c>
      <c r="AK19" s="96">
        <v>1286.2446940057391</v>
      </c>
      <c r="AL19" s="96">
        <v>10.118719053768904</v>
      </c>
      <c r="AM19" s="96">
        <v>3339.1772877437384</v>
      </c>
      <c r="AN19" s="96">
        <v>13.376327868174485</v>
      </c>
      <c r="AO19" s="96">
        <v>4414.1881964975801</v>
      </c>
      <c r="AP19" s="96">
        <v>12.749034699638562</v>
      </c>
      <c r="AQ19" s="96">
        <v>4207.1814508807256</v>
      </c>
      <c r="AR19" s="96">
        <v>7.0535441035213582</v>
      </c>
      <c r="AS19" s="96">
        <v>2327.6695541620484</v>
      </c>
      <c r="AT19" s="96">
        <v>4.3012039950319378</v>
      </c>
      <c r="AU19" s="96">
        <v>1419.3973183605394</v>
      </c>
      <c r="AV19" s="96">
        <v>5.2854971448203063</v>
      </c>
      <c r="AW19" s="96">
        <v>1744.2140577907012</v>
      </c>
      <c r="AX19" s="96">
        <v>7</v>
      </c>
      <c r="AY19" s="96">
        <v>2310</v>
      </c>
      <c r="AZ19" s="96">
        <v>7</v>
      </c>
      <c r="BA19" s="96">
        <v>2310</v>
      </c>
      <c r="BB19" s="96">
        <v>6</v>
      </c>
      <c r="BC19" s="96">
        <v>1980</v>
      </c>
      <c r="BD19" s="96">
        <v>7</v>
      </c>
      <c r="BE19" s="96">
        <v>2310</v>
      </c>
      <c r="BF19" s="96">
        <v>9</v>
      </c>
      <c r="BG19" s="96">
        <v>2970</v>
      </c>
      <c r="BH19" s="96">
        <v>9</v>
      </c>
      <c r="BI19" s="96">
        <v>2970</v>
      </c>
      <c r="BJ19" s="96">
        <v>10</v>
      </c>
      <c r="BK19" s="96">
        <v>3300</v>
      </c>
      <c r="BL19" s="96">
        <v>5.9264639185927086</v>
      </c>
      <c r="BM19" s="96">
        <v>1955.7330931355939</v>
      </c>
      <c r="BN19" s="96">
        <v>5.1810168881538781</v>
      </c>
      <c r="BO19" s="96">
        <v>1709.7355730907798</v>
      </c>
      <c r="BP19" s="96">
        <v>4.1345558956241613</v>
      </c>
      <c r="BQ19" s="96">
        <v>1364.4034455559731</v>
      </c>
      <c r="BR19" s="96">
        <v>10.425122895852549</v>
      </c>
      <c r="BS19" s="96">
        <v>3440.2905556313412</v>
      </c>
      <c r="BT19" s="96">
        <v>4.0719148109478764</v>
      </c>
      <c r="BU19" s="96">
        <v>1343.7318876127993</v>
      </c>
      <c r="BV19" s="96">
        <v>6.0856592276667723</v>
      </c>
      <c r="BW19" s="96">
        <v>2008.2675451300349</v>
      </c>
      <c r="BX19" s="96">
        <v>4.849039383336696</v>
      </c>
      <c r="BY19" s="96">
        <v>1600.1829965011098</v>
      </c>
      <c r="BZ19" s="96">
        <v>3.2375225823016618</v>
      </c>
      <c r="CA19" s="96">
        <v>1068.3824521595484</v>
      </c>
      <c r="CB19" s="96">
        <v>1.7599664634146339</v>
      </c>
      <c r="CC19" s="96">
        <v>580.78893292682915</v>
      </c>
      <c r="CD19" s="96">
        <v>9.310902631578946</v>
      </c>
      <c r="CE19" s="96">
        <v>3072.5978684210522</v>
      </c>
      <c r="CF19" s="96">
        <v>19.36561282425826</v>
      </c>
      <c r="CG19" s="96">
        <v>6390.6522320052263</v>
      </c>
      <c r="CH19" s="96">
        <v>15.65197399212969</v>
      </c>
      <c r="CI19" s="96">
        <v>5165.151417402798</v>
      </c>
      <c r="CJ19" s="96">
        <v>5.8260193332146573</v>
      </c>
      <c r="CK19" s="96">
        <v>1922.5863799608369</v>
      </c>
      <c r="CL19" s="96">
        <v>1.7883632812499997</v>
      </c>
      <c r="CM19" s="96">
        <v>590.15988281249986</v>
      </c>
      <c r="CN19" s="96">
        <v>0.99994186046511624</v>
      </c>
      <c r="CO19" s="96">
        <v>329.98081395348834</v>
      </c>
      <c r="CP19" s="96">
        <v>5.0687578364565598</v>
      </c>
      <c r="CQ19" s="96">
        <v>1672.6900860306648</v>
      </c>
      <c r="CR19" s="96">
        <v>7.5196474142426046</v>
      </c>
      <c r="CS19" s="96">
        <v>2481.4836467000596</v>
      </c>
      <c r="CT19" s="96">
        <v>6.5832577452404699</v>
      </c>
      <c r="CU19" s="96">
        <v>2172.4750559293552</v>
      </c>
    </row>
    <row r="20" spans="2:99">
      <c r="B20" s="95" t="s">
        <v>127</v>
      </c>
      <c r="C20" s="95" t="s">
        <v>185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4.3883292383292352</v>
      </c>
      <c r="K20" s="96">
        <v>1258.5728255528247</v>
      </c>
      <c r="L20" s="96">
        <v>6.8144896319132187</v>
      </c>
      <c r="M20" s="96">
        <v>1954.3956264327112</v>
      </c>
      <c r="N20" s="96">
        <v>19.140479402946323</v>
      </c>
      <c r="O20" s="96">
        <v>5489.4894927650057</v>
      </c>
      <c r="P20" s="96">
        <v>17.951047413803778</v>
      </c>
      <c r="Q20" s="96">
        <v>5148.3603982789236</v>
      </c>
      <c r="R20" s="96">
        <v>14.268989354451206</v>
      </c>
      <c r="S20" s="96">
        <v>4092.3461468566061</v>
      </c>
      <c r="T20" s="96">
        <v>2.2345595788475907</v>
      </c>
      <c r="U20" s="96">
        <v>640.87168721348905</v>
      </c>
      <c r="V20" s="96">
        <v>14.057392418772565</v>
      </c>
      <c r="W20" s="96">
        <v>4031.6601457039719</v>
      </c>
      <c r="X20" s="96">
        <v>17.136668136880022</v>
      </c>
      <c r="Y20" s="96">
        <v>4914.7964216571909</v>
      </c>
      <c r="Z20" s="96">
        <v>13.834535149303678</v>
      </c>
      <c r="AA20" s="96">
        <v>3967.7446808202949</v>
      </c>
      <c r="AB20" s="96">
        <v>10.679316206438031</v>
      </c>
      <c r="AC20" s="96">
        <v>3062.8278880064277</v>
      </c>
      <c r="AD20" s="96">
        <v>8.8909785044469132</v>
      </c>
      <c r="AE20" s="96">
        <v>2549.9326350753749</v>
      </c>
      <c r="AF20" s="96">
        <v>7.7453781141112996</v>
      </c>
      <c r="AG20" s="96">
        <v>2221.3744431271207</v>
      </c>
      <c r="AH20" s="96">
        <v>8.6889239901844384</v>
      </c>
      <c r="AI20" s="96">
        <v>2491.9834003848969</v>
      </c>
      <c r="AJ20" s="96">
        <v>1.8189318905131664</v>
      </c>
      <c r="AK20" s="96">
        <v>521.66966619917616</v>
      </c>
      <c r="AL20" s="96">
        <v>5.9962779577889807</v>
      </c>
      <c r="AM20" s="96">
        <v>1719.7325182938798</v>
      </c>
      <c r="AN20" s="96">
        <v>7.2961788371860834</v>
      </c>
      <c r="AO20" s="96">
        <v>2092.5440905049686</v>
      </c>
      <c r="AP20" s="96">
        <v>4.5238510224523933</v>
      </c>
      <c r="AQ20" s="96">
        <v>1297.4404732393464</v>
      </c>
      <c r="AR20" s="96">
        <v>10.580316155282036</v>
      </c>
      <c r="AS20" s="96">
        <v>3034.434673334888</v>
      </c>
      <c r="AT20" s="96">
        <v>6.4518059925479063</v>
      </c>
      <c r="AU20" s="96">
        <v>1850.3779586627395</v>
      </c>
      <c r="AV20" s="96">
        <v>6.1664133356236919</v>
      </c>
      <c r="AW20" s="96">
        <v>1768.5273446568749</v>
      </c>
      <c r="AX20" s="96">
        <v>8</v>
      </c>
      <c r="AY20" s="96">
        <v>2294.4</v>
      </c>
      <c r="AZ20" s="96">
        <v>13</v>
      </c>
      <c r="BA20" s="96">
        <v>3728.4</v>
      </c>
      <c r="BB20" s="96">
        <v>9</v>
      </c>
      <c r="BC20" s="96">
        <v>2581.2000000000003</v>
      </c>
      <c r="BD20" s="96">
        <v>14</v>
      </c>
      <c r="BE20" s="96">
        <v>4015.2000000000003</v>
      </c>
      <c r="BF20" s="96">
        <v>11</v>
      </c>
      <c r="BG20" s="96">
        <v>3154.8</v>
      </c>
      <c r="BH20" s="96">
        <v>42</v>
      </c>
      <c r="BI20" s="96">
        <v>12045.6</v>
      </c>
      <c r="BJ20" s="96">
        <v>37</v>
      </c>
      <c r="BK20" s="96">
        <v>10611.6</v>
      </c>
      <c r="BL20" s="96">
        <v>36.744076295274787</v>
      </c>
      <c r="BM20" s="96">
        <v>10538.201081484809</v>
      </c>
      <c r="BN20" s="96">
        <v>16.406553479153946</v>
      </c>
      <c r="BO20" s="96">
        <v>4705.3995378213522</v>
      </c>
      <c r="BP20" s="96">
        <v>8.5447488509566014</v>
      </c>
      <c r="BQ20" s="96">
        <v>2450.6339704543534</v>
      </c>
      <c r="BR20" s="96">
        <v>15.637684343778824</v>
      </c>
      <c r="BS20" s="96">
        <v>4484.8878697957671</v>
      </c>
      <c r="BT20" s="96">
        <v>6.3623668921060581</v>
      </c>
      <c r="BU20" s="96">
        <v>1824.7268246560175</v>
      </c>
      <c r="BV20" s="96">
        <v>12.93202585879189</v>
      </c>
      <c r="BW20" s="96">
        <v>3708.9050163015145</v>
      </c>
      <c r="BX20" s="96">
        <v>5.1723086755591421</v>
      </c>
      <c r="BY20" s="96">
        <v>1483.418128150362</v>
      </c>
      <c r="BZ20" s="96">
        <v>2.7750193562585674</v>
      </c>
      <c r="CA20" s="96">
        <v>795.87555137495713</v>
      </c>
      <c r="CB20" s="96">
        <v>1.5199710365853658</v>
      </c>
      <c r="CC20" s="96">
        <v>435.92769329268293</v>
      </c>
      <c r="CD20" s="96">
        <v>8.6458381578947368</v>
      </c>
      <c r="CE20" s="96">
        <v>2479.6263836842104</v>
      </c>
      <c r="CF20" s="96">
        <v>7.1929419061530666</v>
      </c>
      <c r="CG20" s="96">
        <v>2062.9357386846996</v>
      </c>
      <c r="CH20" s="96">
        <v>10.43464932808646</v>
      </c>
      <c r="CI20" s="96">
        <v>2992.6574272951966</v>
      </c>
      <c r="CJ20" s="96">
        <v>2.3668203541184547</v>
      </c>
      <c r="CK20" s="96">
        <v>678.80407756117279</v>
      </c>
      <c r="CL20" s="96">
        <v>0.79020703124999991</v>
      </c>
      <c r="CM20" s="96">
        <v>226.63137656249998</v>
      </c>
      <c r="CN20" s="96">
        <v>1.299924418604651</v>
      </c>
      <c r="CO20" s="96">
        <v>372.81832325581394</v>
      </c>
      <c r="CP20" s="96">
        <v>5.9903501703577522</v>
      </c>
      <c r="CQ20" s="96">
        <v>1718.0324288586035</v>
      </c>
      <c r="CR20" s="96">
        <v>10.33951519458358</v>
      </c>
      <c r="CS20" s="96">
        <v>2965.3729578065709</v>
      </c>
      <c r="CT20" s="96">
        <v>8.4641885295948889</v>
      </c>
      <c r="CU20" s="96">
        <v>2427.5292702878141</v>
      </c>
    </row>
    <row r="21" spans="2:99">
      <c r="C21" s="95" t="s">
        <v>186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4.3883292383292352</v>
      </c>
      <c r="K21" s="96">
        <v>273.83174447174429</v>
      </c>
      <c r="L21" s="96">
        <v>6.9767393850540094</v>
      </c>
      <c r="M21" s="96">
        <v>435.34853762737015</v>
      </c>
      <c r="N21" s="96">
        <v>18.418197161325711</v>
      </c>
      <c r="O21" s="96">
        <v>1149.2955028667243</v>
      </c>
      <c r="P21" s="96">
        <v>17.951047413803778</v>
      </c>
      <c r="Q21" s="96">
        <v>1120.1453586213556</v>
      </c>
      <c r="R21" s="96">
        <v>15.928174163108324</v>
      </c>
      <c r="S21" s="96">
        <v>993.91806777795932</v>
      </c>
      <c r="T21" s="96">
        <v>2.3205041780340365</v>
      </c>
      <c r="U21" s="96">
        <v>144.79946070932388</v>
      </c>
      <c r="V21" s="96">
        <v>12.22381949458484</v>
      </c>
      <c r="W21" s="96">
        <v>762.76633646209393</v>
      </c>
      <c r="X21" s="96">
        <v>16.157429957629738</v>
      </c>
      <c r="Y21" s="96">
        <v>1008.2236293560956</v>
      </c>
      <c r="Z21" s="96">
        <v>15.462127519809995</v>
      </c>
      <c r="AA21" s="96">
        <v>964.83675723614363</v>
      </c>
      <c r="AB21" s="96">
        <v>9.3977982616654696</v>
      </c>
      <c r="AC21" s="96">
        <v>586.42261152792526</v>
      </c>
      <c r="AD21" s="96">
        <v>7.8449810333355119</v>
      </c>
      <c r="AE21" s="96">
        <v>489.52681648013595</v>
      </c>
      <c r="AF21" s="96">
        <v>9.0362744664631833</v>
      </c>
      <c r="AG21" s="96">
        <v>563.86352670730264</v>
      </c>
      <c r="AH21" s="96">
        <v>8.2751657049375602</v>
      </c>
      <c r="AI21" s="96">
        <v>516.37033998810375</v>
      </c>
      <c r="AJ21" s="96">
        <v>1.9488555969783925</v>
      </c>
      <c r="AK21" s="96">
        <v>121.60858925145169</v>
      </c>
      <c r="AL21" s="96">
        <v>5.6215105854271687</v>
      </c>
      <c r="AM21" s="96">
        <v>350.78226053065532</v>
      </c>
      <c r="AN21" s="96">
        <v>7.9041937402849234</v>
      </c>
      <c r="AO21" s="96">
        <v>493.22168939377923</v>
      </c>
      <c r="AP21" s="96">
        <v>5.3463693901710103</v>
      </c>
      <c r="AQ21" s="96">
        <v>333.61344994667104</v>
      </c>
      <c r="AR21" s="96">
        <v>9.6986231423418676</v>
      </c>
      <c r="AS21" s="96">
        <v>605.19408408213258</v>
      </c>
      <c r="AT21" s="96">
        <v>5.9141554931689146</v>
      </c>
      <c r="AU21" s="96">
        <v>369.04330277374027</v>
      </c>
      <c r="AV21" s="96">
        <v>7.0473295264270757</v>
      </c>
      <c r="AW21" s="96">
        <v>439.75336244904952</v>
      </c>
      <c r="AX21" s="96">
        <v>7</v>
      </c>
      <c r="AY21" s="96">
        <v>436.8</v>
      </c>
      <c r="AZ21" s="96">
        <v>15</v>
      </c>
      <c r="BA21" s="96">
        <v>936</v>
      </c>
      <c r="BB21" s="96">
        <v>9</v>
      </c>
      <c r="BC21" s="96">
        <v>561.6</v>
      </c>
      <c r="BD21" s="96">
        <v>12</v>
      </c>
      <c r="BE21" s="96">
        <v>748.8</v>
      </c>
      <c r="BF21" s="96">
        <v>11</v>
      </c>
      <c r="BG21" s="96">
        <v>686.4</v>
      </c>
      <c r="BH21" s="96">
        <v>42</v>
      </c>
      <c r="BI21" s="96">
        <v>2620.7999999999997</v>
      </c>
      <c r="BJ21" s="96">
        <v>39</v>
      </c>
      <c r="BK21" s="96">
        <v>2433.6</v>
      </c>
      <c r="BL21" s="96">
        <v>33.188197944119167</v>
      </c>
      <c r="BM21" s="96">
        <v>2070.943551713036</v>
      </c>
      <c r="BN21" s="96">
        <v>16.406553479153946</v>
      </c>
      <c r="BO21" s="96">
        <v>1023.7689370992061</v>
      </c>
      <c r="BP21" s="96">
        <v>8.8203859106648785</v>
      </c>
      <c r="BQ21" s="96">
        <v>550.39208082548839</v>
      </c>
      <c r="BR21" s="96">
        <v>15.058510849564794</v>
      </c>
      <c r="BS21" s="96">
        <v>939.65107701284307</v>
      </c>
      <c r="BT21" s="96">
        <v>5.3443881893690888</v>
      </c>
      <c r="BU21" s="96">
        <v>333.48982301663114</v>
      </c>
      <c r="BV21" s="96">
        <v>13.692733262250238</v>
      </c>
      <c r="BW21" s="96">
        <v>854.4265555644148</v>
      </c>
      <c r="BX21" s="96">
        <v>5.495577967781589</v>
      </c>
      <c r="BY21" s="96">
        <v>342.92406518957114</v>
      </c>
      <c r="BZ21" s="96">
        <v>3.4687741953232094</v>
      </c>
      <c r="CA21" s="96">
        <v>216.45150978816827</v>
      </c>
      <c r="CB21" s="96">
        <v>1.6799679878048781</v>
      </c>
      <c r="CC21" s="96">
        <v>104.8300024390244</v>
      </c>
      <c r="CD21" s="96">
        <v>8.6458381578947368</v>
      </c>
      <c r="CE21" s="96">
        <v>539.50030105263158</v>
      </c>
      <c r="CF21" s="96">
        <v>6.6396386826028309</v>
      </c>
      <c r="CG21" s="96">
        <v>414.31345379441666</v>
      </c>
      <c r="CH21" s="96">
        <v>9.3911843952778149</v>
      </c>
      <c r="CI21" s="96">
        <v>586.00990626533564</v>
      </c>
      <c r="CJ21" s="96">
        <v>2.7309465624443705</v>
      </c>
      <c r="CK21" s="96">
        <v>170.41106549652872</v>
      </c>
      <c r="CL21" s="96">
        <v>0.83179687499999988</v>
      </c>
      <c r="CM21" s="96">
        <v>51.904124999999993</v>
      </c>
      <c r="CN21" s="96">
        <v>1.0999360465116279</v>
      </c>
      <c r="CO21" s="96">
        <v>68.636009302325576</v>
      </c>
      <c r="CP21" s="96">
        <v>6.4511463373083489</v>
      </c>
      <c r="CQ21" s="96">
        <v>402.55153144804098</v>
      </c>
      <c r="CR21" s="96">
        <v>9.3995592678032551</v>
      </c>
      <c r="CS21" s="96">
        <v>586.53249831092307</v>
      </c>
      <c r="CT21" s="96">
        <v>8.4641885295948889</v>
      </c>
      <c r="CU21" s="96">
        <v>528.16536424672108</v>
      </c>
    </row>
    <row r="22" spans="2:99">
      <c r="C22" s="95" t="s">
        <v>187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4.7540233415233377</v>
      </c>
      <c r="K22" s="96">
        <v>889.95316953316876</v>
      </c>
      <c r="L22" s="96">
        <v>7.4634886444763824</v>
      </c>
      <c r="M22" s="96">
        <v>1397.1650742459788</v>
      </c>
      <c r="N22" s="96">
        <v>17.695914919705093</v>
      </c>
      <c r="O22" s="96">
        <v>3312.6752729687933</v>
      </c>
      <c r="P22" s="96">
        <v>17.951047413803778</v>
      </c>
      <c r="Q22" s="96">
        <v>3360.4360758640669</v>
      </c>
      <c r="R22" s="96">
        <v>15.596337201376899</v>
      </c>
      <c r="S22" s="96">
        <v>2919.6343240977553</v>
      </c>
      <c r="T22" s="96">
        <v>2.6642825747798202</v>
      </c>
      <c r="U22" s="96">
        <v>498.75369799878234</v>
      </c>
      <c r="V22" s="96">
        <v>13.446201444043322</v>
      </c>
      <c r="W22" s="96">
        <v>2517.1289103249096</v>
      </c>
      <c r="X22" s="96">
        <v>15.17819177837945</v>
      </c>
      <c r="Y22" s="96">
        <v>2841.357500912633</v>
      </c>
      <c r="Z22" s="96">
        <v>14.24143324193026</v>
      </c>
      <c r="AA22" s="96">
        <v>2665.9963028893444</v>
      </c>
      <c r="AB22" s="96">
        <v>9.8249709099229907</v>
      </c>
      <c r="AC22" s="96">
        <v>1839.2345543375839</v>
      </c>
      <c r="AD22" s="96">
        <v>8.8909785044469132</v>
      </c>
      <c r="AE22" s="96">
        <v>1664.391176032462</v>
      </c>
      <c r="AF22" s="96">
        <v>7.7453781141112996</v>
      </c>
      <c r="AG22" s="96">
        <v>1449.9347829616352</v>
      </c>
      <c r="AH22" s="96">
        <v>7.861407419690682</v>
      </c>
      <c r="AI22" s="96">
        <v>1471.6554689660957</v>
      </c>
      <c r="AJ22" s="96">
        <v>1.9488555969783925</v>
      </c>
      <c r="AK22" s="96">
        <v>364.82576775435507</v>
      </c>
      <c r="AL22" s="96">
        <v>5.9962779577889807</v>
      </c>
      <c r="AM22" s="96">
        <v>1122.5032336980971</v>
      </c>
      <c r="AN22" s="96">
        <v>8.5122086433837634</v>
      </c>
      <c r="AO22" s="96">
        <v>1593.4854580414403</v>
      </c>
      <c r="AP22" s="96">
        <v>4.5238510224523933</v>
      </c>
      <c r="AQ22" s="96">
        <v>846.86491140308794</v>
      </c>
      <c r="AR22" s="96">
        <v>11.462009168222206</v>
      </c>
      <c r="AS22" s="96">
        <v>2145.6881162911968</v>
      </c>
      <c r="AT22" s="96">
        <v>5.9141554931689146</v>
      </c>
      <c r="AU22" s="96">
        <v>1107.1299083212207</v>
      </c>
      <c r="AV22" s="96">
        <v>6.1664133356236919</v>
      </c>
      <c r="AW22" s="96">
        <v>1154.3525764287551</v>
      </c>
      <c r="AX22" s="96">
        <v>8</v>
      </c>
      <c r="AY22" s="96">
        <v>1497.6</v>
      </c>
      <c r="AZ22" s="96">
        <v>14</v>
      </c>
      <c r="BA22" s="96">
        <v>2620.7999999999997</v>
      </c>
      <c r="BB22" s="96">
        <v>9</v>
      </c>
      <c r="BC22" s="96">
        <v>1684.8</v>
      </c>
      <c r="BD22" s="96">
        <v>14</v>
      </c>
      <c r="BE22" s="96">
        <v>2620.7999999999997</v>
      </c>
      <c r="BF22" s="96">
        <v>11</v>
      </c>
      <c r="BG22" s="96">
        <v>2059.1999999999998</v>
      </c>
      <c r="BH22" s="96">
        <v>43</v>
      </c>
      <c r="BI22" s="96">
        <v>8049.5999999999995</v>
      </c>
      <c r="BJ22" s="96">
        <v>36</v>
      </c>
      <c r="BK22" s="96">
        <v>6739.2</v>
      </c>
      <c r="BL22" s="96">
        <v>33.188197944119167</v>
      </c>
      <c r="BM22" s="96">
        <v>6212.8306551391079</v>
      </c>
      <c r="BN22" s="96">
        <v>17.701807701192415</v>
      </c>
      <c r="BO22" s="96">
        <v>3313.7784016632199</v>
      </c>
      <c r="BP22" s="96">
        <v>8.5447488509566014</v>
      </c>
      <c r="BQ22" s="96">
        <v>1599.5769848990758</v>
      </c>
      <c r="BR22" s="96">
        <v>13.3209903669227</v>
      </c>
      <c r="BS22" s="96">
        <v>2493.6893966879293</v>
      </c>
      <c r="BT22" s="96">
        <v>5.853377540737573</v>
      </c>
      <c r="BU22" s="96">
        <v>1095.7522756260737</v>
      </c>
      <c r="BV22" s="96">
        <v>11.410611051875197</v>
      </c>
      <c r="BW22" s="96">
        <v>2136.0663889110369</v>
      </c>
      <c r="BX22" s="96">
        <v>4.849039383336696</v>
      </c>
      <c r="BY22" s="96">
        <v>907.74017256062939</v>
      </c>
      <c r="BZ22" s="96">
        <v>3.0062709692801146</v>
      </c>
      <c r="CA22" s="96">
        <v>562.77392544923737</v>
      </c>
      <c r="CB22" s="96">
        <v>1.5199710365853658</v>
      </c>
      <c r="CC22" s="96">
        <v>284.53857804878044</v>
      </c>
      <c r="CD22" s="96">
        <v>8.6458381578947368</v>
      </c>
      <c r="CE22" s="96">
        <v>1618.5009031578945</v>
      </c>
      <c r="CF22" s="96">
        <v>7.1929419061530666</v>
      </c>
      <c r="CG22" s="96">
        <v>1346.5187248318539</v>
      </c>
      <c r="CH22" s="96">
        <v>10.43464932808646</v>
      </c>
      <c r="CI22" s="96">
        <v>1953.3663542177851</v>
      </c>
      <c r="CJ22" s="96">
        <v>2.7309465624443705</v>
      </c>
      <c r="CK22" s="96">
        <v>511.23319648958613</v>
      </c>
      <c r="CL22" s="96">
        <v>0.87338671874999996</v>
      </c>
      <c r="CM22" s="96">
        <v>163.49799374999998</v>
      </c>
      <c r="CN22" s="96">
        <v>1.1999302325581394</v>
      </c>
      <c r="CO22" s="96">
        <v>224.62693953488366</v>
      </c>
      <c r="CP22" s="96">
        <v>6.9119425042589446</v>
      </c>
      <c r="CQ22" s="96">
        <v>1293.9156367972744</v>
      </c>
      <c r="CR22" s="96">
        <v>9.3995592678032551</v>
      </c>
      <c r="CS22" s="96">
        <v>1759.5974949327692</v>
      </c>
      <c r="CT22" s="96">
        <v>8.4641885295948889</v>
      </c>
      <c r="CU22" s="96">
        <v>1584.496092740163</v>
      </c>
    </row>
    <row r="23" spans="2:99">
      <c r="C23" s="95" t="s">
        <v>188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4.7540233415233377</v>
      </c>
      <c r="K23" s="96">
        <v>1397.6828624078612</v>
      </c>
      <c r="L23" s="96">
        <v>6.4899901256316372</v>
      </c>
      <c r="M23" s="96">
        <v>1908.0570969357013</v>
      </c>
      <c r="N23" s="96">
        <v>18.057056040515398</v>
      </c>
      <c r="O23" s="96">
        <v>5308.7744759115267</v>
      </c>
      <c r="P23" s="96">
        <v>16.895103448285909</v>
      </c>
      <c r="Q23" s="96">
        <v>4967.1604137960567</v>
      </c>
      <c r="R23" s="96">
        <v>15.264500239645477</v>
      </c>
      <c r="S23" s="96">
        <v>4487.7630704557705</v>
      </c>
      <c r="T23" s="96">
        <v>2.6642825747798202</v>
      </c>
      <c r="U23" s="96">
        <v>783.29907698526711</v>
      </c>
      <c r="V23" s="96">
        <v>12.83501046931408</v>
      </c>
      <c r="W23" s="96">
        <v>3773.4930779783394</v>
      </c>
      <c r="X23" s="96">
        <v>15.667810868004594</v>
      </c>
      <c r="Y23" s="96">
        <v>4606.3363951933507</v>
      </c>
      <c r="Z23" s="96">
        <v>13.427637056677099</v>
      </c>
      <c r="AA23" s="96">
        <v>3947.725294663067</v>
      </c>
      <c r="AB23" s="96">
        <v>9.3977982616654696</v>
      </c>
      <c r="AC23" s="96">
        <v>2762.952688929648</v>
      </c>
      <c r="AD23" s="96">
        <v>7.8449810333355119</v>
      </c>
      <c r="AE23" s="96">
        <v>2306.4244238006404</v>
      </c>
      <c r="AF23" s="96">
        <v>8.1756768982285948</v>
      </c>
      <c r="AG23" s="96">
        <v>2403.6490080792069</v>
      </c>
      <c r="AH23" s="96">
        <v>7.861407419690682</v>
      </c>
      <c r="AI23" s="96">
        <v>2311.2537813890604</v>
      </c>
      <c r="AJ23" s="96">
        <v>1.6890081840479403</v>
      </c>
      <c r="AK23" s="96">
        <v>496.56840611009443</v>
      </c>
      <c r="AL23" s="96">
        <v>5.9962779577889807</v>
      </c>
      <c r="AM23" s="96">
        <v>1762.9057195899602</v>
      </c>
      <c r="AN23" s="96">
        <v>8.5122086433837634</v>
      </c>
      <c r="AO23" s="96">
        <v>2502.5893411548263</v>
      </c>
      <c r="AP23" s="96">
        <v>4.9351102063117018</v>
      </c>
      <c r="AQ23" s="96">
        <v>1450.9224006556403</v>
      </c>
      <c r="AR23" s="96">
        <v>10.580316155282036</v>
      </c>
      <c r="AS23" s="96">
        <v>3110.6129496529184</v>
      </c>
      <c r="AT23" s="96">
        <v>6.4518059925479063</v>
      </c>
      <c r="AU23" s="96">
        <v>1896.8309618090846</v>
      </c>
      <c r="AV23" s="96">
        <v>7.0473295264270757</v>
      </c>
      <c r="AW23" s="96">
        <v>2071.9148807695601</v>
      </c>
      <c r="AX23" s="96">
        <v>7</v>
      </c>
      <c r="AY23" s="96">
        <v>2058</v>
      </c>
      <c r="AZ23" s="96">
        <v>14</v>
      </c>
      <c r="BA23" s="96">
        <v>4116</v>
      </c>
      <c r="BB23" s="96">
        <v>8</v>
      </c>
      <c r="BC23" s="96">
        <v>2352</v>
      </c>
      <c r="BD23" s="96">
        <v>13</v>
      </c>
      <c r="BE23" s="96">
        <v>3822</v>
      </c>
      <c r="BF23" s="96">
        <v>13</v>
      </c>
      <c r="BG23" s="96">
        <v>3822</v>
      </c>
      <c r="BH23" s="96">
        <v>38</v>
      </c>
      <c r="BI23" s="96">
        <v>11172</v>
      </c>
      <c r="BJ23" s="96">
        <v>38</v>
      </c>
      <c r="BK23" s="96">
        <v>11172</v>
      </c>
      <c r="BL23" s="96">
        <v>33.780844335978436</v>
      </c>
      <c r="BM23" s="96">
        <v>9931.5682347776601</v>
      </c>
      <c r="BN23" s="96">
        <v>15.97480207180779</v>
      </c>
      <c r="BO23" s="96">
        <v>4696.59180911149</v>
      </c>
      <c r="BP23" s="96">
        <v>8.5447488509566014</v>
      </c>
      <c r="BQ23" s="96">
        <v>2512.1561621812407</v>
      </c>
      <c r="BR23" s="96">
        <v>14.479337355350761</v>
      </c>
      <c r="BS23" s="96">
        <v>4256.9251824731236</v>
      </c>
      <c r="BT23" s="96">
        <v>6.107872216421816</v>
      </c>
      <c r="BU23" s="96">
        <v>1795.7144316280139</v>
      </c>
      <c r="BV23" s="96">
        <v>12.551672157062717</v>
      </c>
      <c r="BW23" s="96">
        <v>3690.1916141764386</v>
      </c>
      <c r="BX23" s="96">
        <v>5.1723086755591421</v>
      </c>
      <c r="BY23" s="96">
        <v>1520.6587506143878</v>
      </c>
      <c r="BZ23" s="96">
        <v>3.4687741953232094</v>
      </c>
      <c r="CA23" s="96">
        <v>1019.8196134250236</v>
      </c>
      <c r="CB23" s="96">
        <v>1.6799679878048781</v>
      </c>
      <c r="CC23" s="96">
        <v>493.91058841463416</v>
      </c>
      <c r="CD23" s="96">
        <v>9.9759671052631571</v>
      </c>
      <c r="CE23" s="96">
        <v>2932.9343289473682</v>
      </c>
      <c r="CF23" s="96">
        <v>6.0863354590525951</v>
      </c>
      <c r="CG23" s="96">
        <v>1789.3826249614629</v>
      </c>
      <c r="CH23" s="96">
        <v>9.9129168616821364</v>
      </c>
      <c r="CI23" s="96">
        <v>2914.3975573345483</v>
      </c>
      <c r="CJ23" s="96">
        <v>2.3668203541184547</v>
      </c>
      <c r="CK23" s="96">
        <v>695.8451841108257</v>
      </c>
      <c r="CL23" s="96">
        <v>0.79020703124999991</v>
      </c>
      <c r="CM23" s="96">
        <v>232.32086718749997</v>
      </c>
      <c r="CN23" s="96">
        <v>1.0999360465116279</v>
      </c>
      <c r="CO23" s="96">
        <v>323.38119767441862</v>
      </c>
      <c r="CP23" s="96">
        <v>6.9119425042589446</v>
      </c>
      <c r="CQ23" s="96">
        <v>2032.1110962521298</v>
      </c>
      <c r="CR23" s="96">
        <v>10.33951519458358</v>
      </c>
      <c r="CS23" s="96">
        <v>3039.8174672075725</v>
      </c>
      <c r="CT23" s="96">
        <v>7.5237231374176794</v>
      </c>
      <c r="CU23" s="96">
        <v>2211.9746024007977</v>
      </c>
    </row>
    <row r="24" spans="2:99">
      <c r="C24" s="95" t="s">
        <v>189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4.7540233415233377</v>
      </c>
      <c r="K24" s="96">
        <v>1745.6773710073696</v>
      </c>
      <c r="L24" s="96">
        <v>6.1654906193500549</v>
      </c>
      <c r="M24" s="96">
        <v>2263.9681554253402</v>
      </c>
      <c r="N24" s="96">
        <v>18.057056040515398</v>
      </c>
      <c r="O24" s="96">
        <v>6630.5509780772545</v>
      </c>
      <c r="P24" s="96">
        <v>17.951047413803778</v>
      </c>
      <c r="Q24" s="96">
        <v>6591.6246103487474</v>
      </c>
      <c r="R24" s="96">
        <v>13.937152392719783</v>
      </c>
      <c r="S24" s="96">
        <v>5117.7223586067039</v>
      </c>
      <c r="T24" s="96">
        <v>2.2345595788475907</v>
      </c>
      <c r="U24" s="96">
        <v>820.53027735283524</v>
      </c>
      <c r="V24" s="96">
        <v>12.83501046931408</v>
      </c>
      <c r="W24" s="96">
        <v>4713.0158443321297</v>
      </c>
      <c r="X24" s="96">
        <v>16.157429957629738</v>
      </c>
      <c r="Y24" s="96">
        <v>5933.0082804416397</v>
      </c>
      <c r="Z24" s="96">
        <v>14.24143324193026</v>
      </c>
      <c r="AA24" s="96">
        <v>5229.4542864367913</v>
      </c>
      <c r="AB24" s="96">
        <v>9.3977982616654696</v>
      </c>
      <c r="AC24" s="96">
        <v>3450.8715216835603</v>
      </c>
      <c r="AD24" s="96">
        <v>8.3679797688912121</v>
      </c>
      <c r="AE24" s="96">
        <v>3072.7221711368529</v>
      </c>
      <c r="AF24" s="96">
        <v>8.1756768982285948</v>
      </c>
      <c r="AG24" s="96">
        <v>3002.10855702954</v>
      </c>
      <c r="AH24" s="96">
        <v>8.2751657049375602</v>
      </c>
      <c r="AI24" s="96">
        <v>3038.6408468530722</v>
      </c>
      <c r="AJ24" s="96">
        <v>1.9488555969783925</v>
      </c>
      <c r="AK24" s="96">
        <v>715.61977521046572</v>
      </c>
      <c r="AL24" s="96">
        <v>5.6215105854271687</v>
      </c>
      <c r="AM24" s="96">
        <v>2064.2186869688562</v>
      </c>
      <c r="AN24" s="96">
        <v>7.2961788371860834</v>
      </c>
      <c r="AO24" s="96">
        <v>2679.1568690147296</v>
      </c>
      <c r="AP24" s="96">
        <v>4.5238510224523933</v>
      </c>
      <c r="AQ24" s="96">
        <v>1661.1580954445187</v>
      </c>
      <c r="AR24" s="96">
        <v>10.580316155282036</v>
      </c>
      <c r="AS24" s="96">
        <v>3885.0920922195633</v>
      </c>
      <c r="AT24" s="96">
        <v>5.9141554931689146</v>
      </c>
      <c r="AU24" s="96">
        <v>2171.6778970916253</v>
      </c>
      <c r="AV24" s="96">
        <v>5.2854971448203063</v>
      </c>
      <c r="AW24" s="96">
        <v>1940.8345515780163</v>
      </c>
      <c r="AX24" s="96">
        <v>8</v>
      </c>
      <c r="AY24" s="96">
        <v>2937.6</v>
      </c>
      <c r="AZ24" s="96">
        <v>14</v>
      </c>
      <c r="BA24" s="96">
        <v>5140.8</v>
      </c>
      <c r="BB24" s="96">
        <v>8</v>
      </c>
      <c r="BC24" s="96">
        <v>2937.6</v>
      </c>
      <c r="BD24" s="96">
        <v>12</v>
      </c>
      <c r="BE24" s="96">
        <v>4406.3999999999996</v>
      </c>
      <c r="BF24" s="96">
        <v>13</v>
      </c>
      <c r="BG24" s="96">
        <v>4773.5999999999995</v>
      </c>
      <c r="BH24" s="96">
        <v>39</v>
      </c>
      <c r="BI24" s="96">
        <v>14320.8</v>
      </c>
      <c r="BJ24" s="96">
        <v>37</v>
      </c>
      <c r="BK24" s="96">
        <v>13586.4</v>
      </c>
      <c r="BL24" s="96">
        <v>35.55878351155625</v>
      </c>
      <c r="BM24" s="96">
        <v>13057.185305443454</v>
      </c>
      <c r="BN24" s="96">
        <v>17.270056293846256</v>
      </c>
      <c r="BO24" s="96">
        <v>6341.5646711003446</v>
      </c>
      <c r="BP24" s="96">
        <v>7.1665635524152131</v>
      </c>
      <c r="BQ24" s="96">
        <v>2631.5621364468661</v>
      </c>
      <c r="BR24" s="96">
        <v>13.3209903669227</v>
      </c>
      <c r="BS24" s="96">
        <v>4891.467662734015</v>
      </c>
      <c r="BT24" s="96">
        <v>6.107872216421816</v>
      </c>
      <c r="BU24" s="96">
        <v>2242.8106778700908</v>
      </c>
      <c r="BV24" s="96">
        <v>11.790964753604371</v>
      </c>
      <c r="BW24" s="96">
        <v>4329.6422575235247</v>
      </c>
      <c r="BX24" s="96">
        <v>4.849039383336696</v>
      </c>
      <c r="BY24" s="96">
        <v>1780.5672615612348</v>
      </c>
      <c r="BZ24" s="96">
        <v>3.0062709692801146</v>
      </c>
      <c r="CA24" s="96">
        <v>1103.9026999196581</v>
      </c>
      <c r="CB24" s="96">
        <v>1.5999695121951218</v>
      </c>
      <c r="CC24" s="96">
        <v>587.50880487804875</v>
      </c>
      <c r="CD24" s="96">
        <v>9.310902631578946</v>
      </c>
      <c r="CE24" s="96">
        <v>3418.963446315789</v>
      </c>
      <c r="CF24" s="96">
        <v>6.6396386826028309</v>
      </c>
      <c r="CG24" s="96">
        <v>2438.0753242517594</v>
      </c>
      <c r="CH24" s="96">
        <v>9.3911843952778149</v>
      </c>
      <c r="CI24" s="96">
        <v>3448.4429099460135</v>
      </c>
      <c r="CJ24" s="96">
        <v>2.5488834582814128</v>
      </c>
      <c r="CK24" s="96">
        <v>935.95000588093478</v>
      </c>
      <c r="CL24" s="96">
        <v>0.83179687499999988</v>
      </c>
      <c r="CM24" s="96">
        <v>305.43581249999994</v>
      </c>
      <c r="CN24" s="96">
        <v>1.299924418604651</v>
      </c>
      <c r="CO24" s="96">
        <v>477.33224651162783</v>
      </c>
      <c r="CP24" s="96">
        <v>5.9903501703577522</v>
      </c>
      <c r="CQ24" s="96">
        <v>2199.6565825553666</v>
      </c>
      <c r="CR24" s="96">
        <v>9.3995592678032551</v>
      </c>
      <c r="CS24" s="96">
        <v>3451.5181631373553</v>
      </c>
      <c r="CT24" s="96">
        <v>8.4641885295948889</v>
      </c>
      <c r="CU24" s="96">
        <v>3108.0500280672431</v>
      </c>
    </row>
    <row r="25" spans="2:99">
      <c r="C25" s="95" t="s">
        <v>190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4.3883292383292352</v>
      </c>
      <c r="K25" s="96">
        <v>2327.5698280098263</v>
      </c>
      <c r="L25" s="96">
        <v>6.1654906193500549</v>
      </c>
      <c r="M25" s="96">
        <v>3270.1762245032692</v>
      </c>
      <c r="N25" s="96">
        <v>16.612491557274168</v>
      </c>
      <c r="O25" s="96">
        <v>8811.2655219782191</v>
      </c>
      <c r="P25" s="96">
        <v>18.303028735643068</v>
      </c>
      <c r="Q25" s="96">
        <v>9707.9264413850833</v>
      </c>
      <c r="R25" s="96">
        <v>13.605315430988359</v>
      </c>
      <c r="S25" s="96">
        <v>7216.2593045962249</v>
      </c>
      <c r="T25" s="96">
        <v>2.4923933764069286</v>
      </c>
      <c r="U25" s="96">
        <v>1321.965446846235</v>
      </c>
      <c r="V25" s="96">
        <v>13.446201444043322</v>
      </c>
      <c r="W25" s="96">
        <v>7131.8652459205778</v>
      </c>
      <c r="X25" s="96">
        <v>16.157429957629738</v>
      </c>
      <c r="Y25" s="96">
        <v>8569.9008495268117</v>
      </c>
      <c r="Z25" s="96">
        <v>13.427637056677099</v>
      </c>
      <c r="AA25" s="96">
        <v>7122.0186948615328</v>
      </c>
      <c r="AB25" s="96">
        <v>10.252143558180512</v>
      </c>
      <c r="AC25" s="96">
        <v>5437.736943258943</v>
      </c>
      <c r="AD25" s="96">
        <v>8.3679797688912121</v>
      </c>
      <c r="AE25" s="96">
        <v>4438.376469419899</v>
      </c>
      <c r="AF25" s="96">
        <v>8.1756768982285948</v>
      </c>
      <c r="AG25" s="96">
        <v>4336.3790268204466</v>
      </c>
      <c r="AH25" s="96">
        <v>8.6889239901844384</v>
      </c>
      <c r="AI25" s="96">
        <v>4608.605284393826</v>
      </c>
      <c r="AJ25" s="96">
        <v>2.0787793034436186</v>
      </c>
      <c r="AK25" s="96">
        <v>1102.5845425464952</v>
      </c>
      <c r="AL25" s="96">
        <v>5.6215105854271687</v>
      </c>
      <c r="AM25" s="96">
        <v>2981.6492145105703</v>
      </c>
      <c r="AN25" s="96">
        <v>7.2961788371860834</v>
      </c>
      <c r="AO25" s="96">
        <v>3869.8932552434985</v>
      </c>
      <c r="AP25" s="96">
        <v>4.5238510224523933</v>
      </c>
      <c r="AQ25" s="96">
        <v>2399.4505823087493</v>
      </c>
      <c r="AR25" s="96">
        <v>10.580316155282036</v>
      </c>
      <c r="AS25" s="96">
        <v>5611.7996887615918</v>
      </c>
      <c r="AT25" s="96">
        <v>5.9141554931689146</v>
      </c>
      <c r="AU25" s="96">
        <v>3136.8680735767921</v>
      </c>
      <c r="AV25" s="96">
        <v>5.2854971448203063</v>
      </c>
      <c r="AW25" s="96">
        <v>2803.4276856126903</v>
      </c>
      <c r="AX25" s="96">
        <v>7</v>
      </c>
      <c r="AY25" s="96">
        <v>3712.7999999999997</v>
      </c>
      <c r="AZ25" s="96">
        <v>13</v>
      </c>
      <c r="BA25" s="96">
        <v>6895.2</v>
      </c>
      <c r="BB25" s="96">
        <v>8</v>
      </c>
      <c r="BC25" s="96">
        <v>4243.2</v>
      </c>
      <c r="BD25" s="96">
        <v>12</v>
      </c>
      <c r="BE25" s="96">
        <v>6364.7999999999993</v>
      </c>
      <c r="BF25" s="96">
        <v>13</v>
      </c>
      <c r="BG25" s="96">
        <v>6895.2</v>
      </c>
      <c r="BH25" s="96">
        <v>38</v>
      </c>
      <c r="BI25" s="96">
        <v>20155.2</v>
      </c>
      <c r="BJ25" s="96">
        <v>36</v>
      </c>
      <c r="BK25" s="96">
        <v>19094.399999999998</v>
      </c>
      <c r="BL25" s="96">
        <v>32.595551552259899</v>
      </c>
      <c r="BM25" s="96">
        <v>17288.680543318649</v>
      </c>
      <c r="BN25" s="96">
        <v>17.701807701192415</v>
      </c>
      <c r="BO25" s="96">
        <v>9389.0388047124561</v>
      </c>
      <c r="BP25" s="96">
        <v>7.9934747315400463</v>
      </c>
      <c r="BQ25" s="96">
        <v>4239.7389976088407</v>
      </c>
      <c r="BR25" s="96">
        <v>12.74181687270867</v>
      </c>
      <c r="BS25" s="96">
        <v>6758.2596692846782</v>
      </c>
      <c r="BT25" s="96">
        <v>5.853377540737573</v>
      </c>
      <c r="BU25" s="96">
        <v>3104.6314476072084</v>
      </c>
      <c r="BV25" s="96">
        <v>12.551672157062717</v>
      </c>
      <c r="BW25" s="96">
        <v>6657.4069121060647</v>
      </c>
      <c r="BX25" s="96">
        <v>4.849039383336696</v>
      </c>
      <c r="BY25" s="96">
        <v>2571.9304889217833</v>
      </c>
      <c r="BZ25" s="96">
        <v>3.2375225823016618</v>
      </c>
      <c r="CA25" s="96">
        <v>1717.1819776528014</v>
      </c>
      <c r="CB25" s="96">
        <v>1.7599664634146339</v>
      </c>
      <c r="CC25" s="96">
        <v>933.48621219512177</v>
      </c>
      <c r="CD25" s="96">
        <v>7.9807736842105257</v>
      </c>
      <c r="CE25" s="96">
        <v>4233.0023621052624</v>
      </c>
      <c r="CF25" s="96">
        <v>7.1929419061530666</v>
      </c>
      <c r="CG25" s="96">
        <v>3815.1363870235864</v>
      </c>
      <c r="CH25" s="96">
        <v>10.43464932808646</v>
      </c>
      <c r="CI25" s="96">
        <v>5534.5380036170582</v>
      </c>
      <c r="CJ25" s="96">
        <v>2.3668203541184547</v>
      </c>
      <c r="CK25" s="96">
        <v>1255.3615158244284</v>
      </c>
      <c r="CL25" s="96">
        <v>0.87338671874999996</v>
      </c>
      <c r="CM25" s="96">
        <v>463.24431562499996</v>
      </c>
      <c r="CN25" s="96">
        <v>1.1999302325581394</v>
      </c>
      <c r="CO25" s="96">
        <v>636.44299534883703</v>
      </c>
      <c r="CP25" s="96">
        <v>5.5295540034071555</v>
      </c>
      <c r="CQ25" s="96">
        <v>2932.8754434071552</v>
      </c>
      <c r="CR25" s="96">
        <v>9.3995592678032551</v>
      </c>
      <c r="CS25" s="96">
        <v>4985.5262356428466</v>
      </c>
      <c r="CT25" s="96">
        <v>8.4641885295948889</v>
      </c>
      <c r="CU25" s="96">
        <v>4489.4055960971291</v>
      </c>
    </row>
    <row r="26" spans="2:99">
      <c r="C26" s="95" t="s">
        <v>191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4.3883292383292352</v>
      </c>
      <c r="K26" s="96">
        <v>2132.7280098280085</v>
      </c>
      <c r="L26" s="96">
        <v>6.652239878772428</v>
      </c>
      <c r="M26" s="96">
        <v>3232.9885810833998</v>
      </c>
      <c r="N26" s="96">
        <v>16.973632678084478</v>
      </c>
      <c r="O26" s="96">
        <v>8249.1854815490569</v>
      </c>
      <c r="P26" s="96">
        <v>17.951047413803778</v>
      </c>
      <c r="Q26" s="96">
        <v>8724.2090431086363</v>
      </c>
      <c r="R26" s="96">
        <v>14.932663277914052</v>
      </c>
      <c r="S26" s="96">
        <v>7257.2743530662292</v>
      </c>
      <c r="T26" s="96">
        <v>2.4923933764069286</v>
      </c>
      <c r="U26" s="96">
        <v>1211.3031809337674</v>
      </c>
      <c r="V26" s="96">
        <v>13.446201444043322</v>
      </c>
      <c r="W26" s="96">
        <v>6534.8539018050542</v>
      </c>
      <c r="X26" s="96">
        <v>17.626287226505166</v>
      </c>
      <c r="Y26" s="96">
        <v>8566.3755920815111</v>
      </c>
      <c r="Z26" s="96">
        <v>15.055229427183416</v>
      </c>
      <c r="AA26" s="96">
        <v>7316.8415016111403</v>
      </c>
      <c r="AB26" s="96">
        <v>10.252143558180512</v>
      </c>
      <c r="AC26" s="96">
        <v>4982.5417692757292</v>
      </c>
      <c r="AD26" s="96">
        <v>7.8449810333355119</v>
      </c>
      <c r="AE26" s="96">
        <v>3812.6607822010587</v>
      </c>
      <c r="AF26" s="96">
        <v>9.0362744664631833</v>
      </c>
      <c r="AG26" s="96">
        <v>4391.6293907011068</v>
      </c>
      <c r="AH26" s="96">
        <v>7.861407419690682</v>
      </c>
      <c r="AI26" s="96">
        <v>3820.6440059696715</v>
      </c>
      <c r="AJ26" s="96">
        <v>2.0787793034436186</v>
      </c>
      <c r="AK26" s="96">
        <v>1010.2867414735987</v>
      </c>
      <c r="AL26" s="96">
        <v>5.9962779577889807</v>
      </c>
      <c r="AM26" s="96">
        <v>2914.1910874854448</v>
      </c>
      <c r="AN26" s="96">
        <v>7.9041937402849234</v>
      </c>
      <c r="AO26" s="96">
        <v>3841.4381577784729</v>
      </c>
      <c r="AP26" s="96">
        <v>4.9351102063117018</v>
      </c>
      <c r="AQ26" s="96">
        <v>2398.4635602674871</v>
      </c>
      <c r="AR26" s="96">
        <v>10.580316155282036</v>
      </c>
      <c r="AS26" s="96">
        <v>5142.0336514670698</v>
      </c>
      <c r="AT26" s="96">
        <v>5.9141554931689146</v>
      </c>
      <c r="AU26" s="96">
        <v>2874.2795696800927</v>
      </c>
      <c r="AV26" s="96">
        <v>7.0473295264270757</v>
      </c>
      <c r="AW26" s="96">
        <v>3425.002149843559</v>
      </c>
      <c r="AX26" s="96">
        <v>7</v>
      </c>
      <c r="AY26" s="96">
        <v>3402</v>
      </c>
      <c r="AZ26" s="96">
        <v>14</v>
      </c>
      <c r="BA26" s="96">
        <v>6804</v>
      </c>
      <c r="BB26" s="96">
        <v>8</v>
      </c>
      <c r="BC26" s="96">
        <v>3888</v>
      </c>
      <c r="BD26" s="96">
        <v>13</v>
      </c>
      <c r="BE26" s="96">
        <v>6318</v>
      </c>
      <c r="BF26" s="96">
        <v>11</v>
      </c>
      <c r="BG26" s="96">
        <v>5346</v>
      </c>
      <c r="BH26" s="96">
        <v>39</v>
      </c>
      <c r="BI26" s="96">
        <v>18954</v>
      </c>
      <c r="BJ26" s="96">
        <v>35</v>
      </c>
      <c r="BK26" s="96">
        <v>17010</v>
      </c>
      <c r="BL26" s="96">
        <v>32.595551552259899</v>
      </c>
      <c r="BM26" s="96">
        <v>15841.438054398312</v>
      </c>
      <c r="BN26" s="96">
        <v>15.543050664461632</v>
      </c>
      <c r="BO26" s="96">
        <v>7553.9226229283531</v>
      </c>
      <c r="BP26" s="96">
        <v>8.5447488509566014</v>
      </c>
      <c r="BQ26" s="96">
        <v>4152.7479415649086</v>
      </c>
      <c r="BR26" s="96">
        <v>14.479337355350761</v>
      </c>
      <c r="BS26" s="96">
        <v>7036.9579547004696</v>
      </c>
      <c r="BT26" s="96">
        <v>6.107872216421816</v>
      </c>
      <c r="BU26" s="96">
        <v>2968.4258971810027</v>
      </c>
      <c r="BV26" s="96">
        <v>12.171318455333545</v>
      </c>
      <c r="BW26" s="96">
        <v>5915.2607692921029</v>
      </c>
      <c r="BX26" s="96">
        <v>4.849039383336696</v>
      </c>
      <c r="BY26" s="96">
        <v>2356.6331403016343</v>
      </c>
      <c r="BZ26" s="96">
        <v>3.0062709692801146</v>
      </c>
      <c r="CA26" s="96">
        <v>1461.0476910701357</v>
      </c>
      <c r="CB26" s="96">
        <v>1.7599664634146339</v>
      </c>
      <c r="CC26" s="96">
        <v>855.34370121951213</v>
      </c>
      <c r="CD26" s="96">
        <v>8.6458381578947368</v>
      </c>
      <c r="CE26" s="96">
        <v>4201.8773447368421</v>
      </c>
      <c r="CF26" s="96">
        <v>6.0863354590525951</v>
      </c>
      <c r="CG26" s="96">
        <v>2957.9590330995611</v>
      </c>
      <c r="CH26" s="96">
        <v>10.43464932808646</v>
      </c>
      <c r="CI26" s="96">
        <v>5071.2395734500196</v>
      </c>
      <c r="CJ26" s="96">
        <v>2.5488834582814128</v>
      </c>
      <c r="CK26" s="96">
        <v>1238.7573607247666</v>
      </c>
      <c r="CL26" s="96">
        <v>0.87338671874999996</v>
      </c>
      <c r="CM26" s="96">
        <v>424.46594531249997</v>
      </c>
      <c r="CN26" s="96">
        <v>1.299924418604651</v>
      </c>
      <c r="CO26" s="96">
        <v>631.76326744186042</v>
      </c>
      <c r="CP26" s="96">
        <v>6.9119425042589446</v>
      </c>
      <c r="CQ26" s="96">
        <v>3359.2040570698473</v>
      </c>
      <c r="CR26" s="96">
        <v>8.4596033410229303</v>
      </c>
      <c r="CS26" s="96">
        <v>4111.3672237371438</v>
      </c>
      <c r="CT26" s="96">
        <v>8.4641885295948889</v>
      </c>
      <c r="CU26" s="96">
        <v>4113.5956253831164</v>
      </c>
    </row>
    <row r="27" spans="2:99">
      <c r="C27" s="95" t="s">
        <v>192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4.0226351351351317</v>
      </c>
      <c r="K27" s="96">
        <v>1718.4697297297282</v>
      </c>
      <c r="L27" s="96">
        <v>6.4899901256316372</v>
      </c>
      <c r="M27" s="96">
        <v>2772.5237816698354</v>
      </c>
      <c r="N27" s="96">
        <v>19.140479402946323</v>
      </c>
      <c r="O27" s="96">
        <v>8176.8128009386692</v>
      </c>
      <c r="P27" s="96">
        <v>17.599066091964488</v>
      </c>
      <c r="Q27" s="96">
        <v>7518.3210344872296</v>
      </c>
      <c r="R27" s="96">
        <v>13.273478469256936</v>
      </c>
      <c r="S27" s="96">
        <v>5670.4300020665632</v>
      </c>
      <c r="T27" s="96">
        <v>2.2345595788475907</v>
      </c>
      <c r="U27" s="96">
        <v>954.60385208369075</v>
      </c>
      <c r="V27" s="96">
        <v>13.446201444043322</v>
      </c>
      <c r="W27" s="96">
        <v>5744.2172568953065</v>
      </c>
      <c r="X27" s="96">
        <v>17.626287226505166</v>
      </c>
      <c r="Y27" s="96">
        <v>7529.9499031630066</v>
      </c>
      <c r="Z27" s="96">
        <v>13.834535149303678</v>
      </c>
      <c r="AA27" s="96">
        <v>5910.1134157825309</v>
      </c>
      <c r="AB27" s="96">
        <v>10.252143558180512</v>
      </c>
      <c r="AC27" s="96">
        <v>4379.7157280547144</v>
      </c>
      <c r="AD27" s="96">
        <v>8.3679797688912121</v>
      </c>
      <c r="AE27" s="96">
        <v>3574.8009572703259</v>
      </c>
      <c r="AF27" s="96">
        <v>7.7453781141112996</v>
      </c>
      <c r="AG27" s="96">
        <v>3308.825530348347</v>
      </c>
      <c r="AH27" s="96">
        <v>9.1026822754313148</v>
      </c>
      <c r="AI27" s="96">
        <v>3888.6658680642577</v>
      </c>
      <c r="AJ27" s="96">
        <v>1.8189318905131664</v>
      </c>
      <c r="AK27" s="96">
        <v>777.04770362722468</v>
      </c>
      <c r="AL27" s="96">
        <v>5.2467432130653577</v>
      </c>
      <c r="AM27" s="96">
        <v>2241.4087006215209</v>
      </c>
      <c r="AN27" s="96">
        <v>7.2961788371860834</v>
      </c>
      <c r="AO27" s="96">
        <v>3116.9275992458947</v>
      </c>
      <c r="AP27" s="96">
        <v>4.9351102063117018</v>
      </c>
      <c r="AQ27" s="96">
        <v>2108.279080136359</v>
      </c>
      <c r="AR27" s="96">
        <v>10.580316155282036</v>
      </c>
      <c r="AS27" s="96">
        <v>4519.9110615364852</v>
      </c>
      <c r="AT27" s="96">
        <v>6.4518059925479063</v>
      </c>
      <c r="AU27" s="96">
        <v>2756.2115200164653</v>
      </c>
      <c r="AV27" s="96">
        <v>6.1664133356236919</v>
      </c>
      <c r="AW27" s="96">
        <v>2634.2917769784412</v>
      </c>
      <c r="AX27" s="96">
        <v>7</v>
      </c>
      <c r="AY27" s="96">
        <v>2990.4</v>
      </c>
      <c r="AZ27" s="96">
        <v>15</v>
      </c>
      <c r="BA27" s="96">
        <v>6408</v>
      </c>
      <c r="BB27" s="96">
        <v>9</v>
      </c>
      <c r="BC27" s="96">
        <v>3844.7999999999997</v>
      </c>
      <c r="BD27" s="96">
        <v>12</v>
      </c>
      <c r="BE27" s="96">
        <v>5126.3999999999996</v>
      </c>
      <c r="BF27" s="96">
        <v>12</v>
      </c>
      <c r="BG27" s="96">
        <v>5126.3999999999996</v>
      </c>
      <c r="BH27" s="96">
        <v>39</v>
      </c>
      <c r="BI27" s="96">
        <v>16660.8</v>
      </c>
      <c r="BJ27" s="96">
        <v>40</v>
      </c>
      <c r="BK27" s="96">
        <v>17088</v>
      </c>
      <c r="BL27" s="96">
        <v>32.595551552259899</v>
      </c>
      <c r="BM27" s="96">
        <v>13924.819623125428</v>
      </c>
      <c r="BN27" s="96">
        <v>16.838304886500104</v>
      </c>
      <c r="BO27" s="96">
        <v>7193.3238475128446</v>
      </c>
      <c r="BP27" s="96">
        <v>8.5447488509566014</v>
      </c>
      <c r="BQ27" s="96">
        <v>3650.31670912866</v>
      </c>
      <c r="BR27" s="96">
        <v>15.058510849564794</v>
      </c>
      <c r="BS27" s="96">
        <v>6432.9958349340795</v>
      </c>
      <c r="BT27" s="96">
        <v>6.3623668921060581</v>
      </c>
      <c r="BU27" s="96">
        <v>2718.0031363077078</v>
      </c>
      <c r="BV27" s="96">
        <v>13.312379560521062</v>
      </c>
      <c r="BW27" s="96">
        <v>5687.0485482545973</v>
      </c>
      <c r="BX27" s="96">
        <v>5.1723086755591421</v>
      </c>
      <c r="BY27" s="96">
        <v>2209.6102661988652</v>
      </c>
      <c r="BZ27" s="96">
        <v>3.2375225823016618</v>
      </c>
      <c r="CA27" s="96">
        <v>1383.0696471592698</v>
      </c>
      <c r="CB27" s="96">
        <v>1.6799679878048781</v>
      </c>
      <c r="CC27" s="96">
        <v>717.68232439024393</v>
      </c>
      <c r="CD27" s="96">
        <v>9.310902631578946</v>
      </c>
      <c r="CE27" s="96">
        <v>3977.6176042105258</v>
      </c>
      <c r="CF27" s="96">
        <v>6.6396386826028309</v>
      </c>
      <c r="CG27" s="96">
        <v>2836.4536452079292</v>
      </c>
      <c r="CH27" s="96">
        <v>9.3911843952778149</v>
      </c>
      <c r="CI27" s="96">
        <v>4011.9139736626826</v>
      </c>
      <c r="CJ27" s="96">
        <v>2.3668203541184547</v>
      </c>
      <c r="CK27" s="96">
        <v>1011.1056552794038</v>
      </c>
      <c r="CL27" s="96">
        <v>0.79020703124999991</v>
      </c>
      <c r="CM27" s="96">
        <v>337.57644374999995</v>
      </c>
      <c r="CN27" s="96">
        <v>1.0999360465116279</v>
      </c>
      <c r="CO27" s="96">
        <v>469.89267906976744</v>
      </c>
      <c r="CP27" s="96">
        <v>6.9119425042589446</v>
      </c>
      <c r="CQ27" s="96">
        <v>2952.7818378194211</v>
      </c>
      <c r="CR27" s="96">
        <v>8.4596033410229303</v>
      </c>
      <c r="CS27" s="96">
        <v>3613.9425472849957</v>
      </c>
      <c r="CT27" s="96">
        <v>8.4641885295948889</v>
      </c>
      <c r="CU27" s="96">
        <v>3615.9013398429365</v>
      </c>
    </row>
    <row r="28" spans="2:99">
      <c r="C28" s="95" t="s">
        <v>193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4.7540233415233377</v>
      </c>
      <c r="K28" s="96">
        <v>3508.4692260442234</v>
      </c>
      <c r="L28" s="96">
        <v>6.0032408662092642</v>
      </c>
      <c r="M28" s="96">
        <v>4430.3917592624366</v>
      </c>
      <c r="N28" s="96">
        <v>18.057056040515398</v>
      </c>
      <c r="O28" s="96">
        <v>13326.107357900364</v>
      </c>
      <c r="P28" s="96">
        <v>17.599066091964488</v>
      </c>
      <c r="Q28" s="96">
        <v>12988.110775869793</v>
      </c>
      <c r="R28" s="96">
        <v>14.268989354451206</v>
      </c>
      <c r="S28" s="96">
        <v>10530.514143584989</v>
      </c>
      <c r="T28" s="96">
        <v>2.4923933764069286</v>
      </c>
      <c r="U28" s="96">
        <v>1839.3863117883134</v>
      </c>
      <c r="V28" s="96">
        <v>13.446201444043322</v>
      </c>
      <c r="W28" s="96">
        <v>9923.2966657039706</v>
      </c>
      <c r="X28" s="96">
        <v>15.17819177837945</v>
      </c>
      <c r="Y28" s="96">
        <v>11201.505532444035</v>
      </c>
      <c r="Z28" s="96">
        <v>13.427637056677099</v>
      </c>
      <c r="AA28" s="96">
        <v>9909.5961478276986</v>
      </c>
      <c r="AB28" s="96">
        <v>10.252143558180512</v>
      </c>
      <c r="AC28" s="96">
        <v>7566.0819459372178</v>
      </c>
      <c r="AD28" s="96">
        <v>7.3219822977798117</v>
      </c>
      <c r="AE28" s="96">
        <v>5403.6229357615011</v>
      </c>
      <c r="AF28" s="96">
        <v>7.3150793299940045</v>
      </c>
      <c r="AG28" s="96">
        <v>5398.5285455355752</v>
      </c>
      <c r="AH28" s="96">
        <v>8.2751657049375602</v>
      </c>
      <c r="AI28" s="96">
        <v>6107.0722902439193</v>
      </c>
      <c r="AJ28" s="96">
        <v>2.0787793034436186</v>
      </c>
      <c r="AK28" s="96">
        <v>1534.1391259413906</v>
      </c>
      <c r="AL28" s="96">
        <v>5.2467432130653577</v>
      </c>
      <c r="AM28" s="96">
        <v>3872.0964912422342</v>
      </c>
      <c r="AN28" s="96">
        <v>7.9041937402849234</v>
      </c>
      <c r="AO28" s="96">
        <v>5833.2949803302736</v>
      </c>
      <c r="AP28" s="96">
        <v>4.5238510224523933</v>
      </c>
      <c r="AQ28" s="96">
        <v>3338.6020545698661</v>
      </c>
      <c r="AR28" s="96">
        <v>9.6986231423418676</v>
      </c>
      <c r="AS28" s="96">
        <v>7157.5838790482985</v>
      </c>
      <c r="AT28" s="96">
        <v>6.4518059925479063</v>
      </c>
      <c r="AU28" s="96">
        <v>4761.4328225003546</v>
      </c>
      <c r="AV28" s="96">
        <v>7.0473295264270757</v>
      </c>
      <c r="AW28" s="96">
        <v>5200.9291905031814</v>
      </c>
      <c r="AX28" s="96">
        <v>6</v>
      </c>
      <c r="AY28" s="96">
        <v>4428</v>
      </c>
      <c r="AZ28" s="96">
        <v>15</v>
      </c>
      <c r="BA28" s="96">
        <v>11070</v>
      </c>
      <c r="BB28" s="96">
        <v>9</v>
      </c>
      <c r="BC28" s="96">
        <v>6642</v>
      </c>
      <c r="BD28" s="96">
        <v>13</v>
      </c>
      <c r="BE28" s="96">
        <v>9594</v>
      </c>
      <c r="BF28" s="96">
        <v>11</v>
      </c>
      <c r="BG28" s="96">
        <v>8118</v>
      </c>
      <c r="BH28" s="96">
        <v>38</v>
      </c>
      <c r="BI28" s="96">
        <v>28044</v>
      </c>
      <c r="BJ28" s="96">
        <v>38</v>
      </c>
      <c r="BK28" s="96">
        <v>28044</v>
      </c>
      <c r="BL28" s="96">
        <v>34.966137119696981</v>
      </c>
      <c r="BM28" s="96">
        <v>25805.009194336373</v>
      </c>
      <c r="BN28" s="96">
        <v>14.679547849769319</v>
      </c>
      <c r="BO28" s="96">
        <v>10833.506313129757</v>
      </c>
      <c r="BP28" s="96">
        <v>7.4422006121234912</v>
      </c>
      <c r="BQ28" s="96">
        <v>5492.3440517471363</v>
      </c>
      <c r="BR28" s="96">
        <v>13.3209903669227</v>
      </c>
      <c r="BS28" s="96">
        <v>9830.8908907889527</v>
      </c>
      <c r="BT28" s="96">
        <v>5.3443881893690888</v>
      </c>
      <c r="BU28" s="96">
        <v>3944.1584837543874</v>
      </c>
      <c r="BV28" s="96">
        <v>11.410611051875197</v>
      </c>
      <c r="BW28" s="96">
        <v>8421.0309562838956</v>
      </c>
      <c r="BX28" s="96">
        <v>5.1723086755591421</v>
      </c>
      <c r="BY28" s="96">
        <v>3817.1638025626467</v>
      </c>
      <c r="BZ28" s="96">
        <v>3.0062709692801146</v>
      </c>
      <c r="CA28" s="96">
        <v>2218.6279753287245</v>
      </c>
      <c r="CB28" s="96">
        <v>1.5199710365853658</v>
      </c>
      <c r="CC28" s="96">
        <v>1121.738625</v>
      </c>
      <c r="CD28" s="96">
        <v>8.6458381578947368</v>
      </c>
      <c r="CE28" s="96">
        <v>6380.6285605263156</v>
      </c>
      <c r="CF28" s="96">
        <v>6.0863354590525951</v>
      </c>
      <c r="CG28" s="96">
        <v>4491.7155687808154</v>
      </c>
      <c r="CH28" s="96">
        <v>8.8694519288734899</v>
      </c>
      <c r="CI28" s="96">
        <v>6545.6555235086353</v>
      </c>
      <c r="CJ28" s="96">
        <v>2.5488834582814128</v>
      </c>
      <c r="CK28" s="96">
        <v>1881.0759922116827</v>
      </c>
      <c r="CL28" s="96">
        <v>0.74861718749999995</v>
      </c>
      <c r="CM28" s="96">
        <v>552.47948437499997</v>
      </c>
      <c r="CN28" s="96">
        <v>1.1999302325581394</v>
      </c>
      <c r="CO28" s="96">
        <v>885.54851162790681</v>
      </c>
      <c r="CP28" s="96">
        <v>6.9119425042589446</v>
      </c>
      <c r="CQ28" s="96">
        <v>5101.0135681431011</v>
      </c>
      <c r="CR28" s="96">
        <v>9.3995592678032551</v>
      </c>
      <c r="CS28" s="96">
        <v>6936.8747396388026</v>
      </c>
      <c r="CT28" s="96">
        <v>7.5237231374176794</v>
      </c>
      <c r="CU28" s="96">
        <v>5552.5076754142474</v>
      </c>
    </row>
    <row r="29" spans="2:99">
      <c r="C29" s="95" t="s">
        <v>194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4.7540233415233377</v>
      </c>
      <c r="K29" s="96">
        <v>1608.7614987714974</v>
      </c>
      <c r="L29" s="96">
        <v>6.8144896319132187</v>
      </c>
      <c r="M29" s="96">
        <v>2306.0232914394333</v>
      </c>
      <c r="N29" s="96">
        <v>20.585043886187556</v>
      </c>
      <c r="O29" s="96">
        <v>6965.9788510858689</v>
      </c>
      <c r="P29" s="96">
        <v>16.543122126446619</v>
      </c>
      <c r="Q29" s="96">
        <v>5598.1925275895355</v>
      </c>
      <c r="R29" s="96">
        <v>14.60082631618263</v>
      </c>
      <c r="S29" s="96">
        <v>4940.9196253962018</v>
      </c>
      <c r="T29" s="96">
        <v>2.4923933764069286</v>
      </c>
      <c r="U29" s="96">
        <v>843.42591857610455</v>
      </c>
      <c r="V29" s="96">
        <v>14.057392418772565</v>
      </c>
      <c r="W29" s="96">
        <v>4757.0215945126356</v>
      </c>
      <c r="X29" s="96">
        <v>14.688572688754308</v>
      </c>
      <c r="Y29" s="96">
        <v>4970.6129978744575</v>
      </c>
      <c r="Z29" s="96">
        <v>14.648331334556838</v>
      </c>
      <c r="AA29" s="96">
        <v>4956.9953236140336</v>
      </c>
      <c r="AB29" s="96">
        <v>10.252143558180512</v>
      </c>
      <c r="AC29" s="96">
        <v>3469.3253800882849</v>
      </c>
      <c r="AD29" s="96">
        <v>9.4139772400026143</v>
      </c>
      <c r="AE29" s="96">
        <v>3185.6898980168844</v>
      </c>
      <c r="AF29" s="96">
        <v>8.1756768982285948</v>
      </c>
      <c r="AG29" s="96">
        <v>2766.6490623605564</v>
      </c>
      <c r="AH29" s="96">
        <v>9.1026822754313148</v>
      </c>
      <c r="AI29" s="96">
        <v>3080.3476820059568</v>
      </c>
      <c r="AJ29" s="96">
        <v>1.8189318905131664</v>
      </c>
      <c r="AK29" s="96">
        <v>615.52655174965548</v>
      </c>
      <c r="AL29" s="96">
        <v>5.9962779577889807</v>
      </c>
      <c r="AM29" s="96">
        <v>2029.140460915791</v>
      </c>
      <c r="AN29" s="96">
        <v>7.9041937402849234</v>
      </c>
      <c r="AO29" s="96">
        <v>2674.779161712418</v>
      </c>
      <c r="AP29" s="96">
        <v>4.5238510224523933</v>
      </c>
      <c r="AQ29" s="96">
        <v>1530.8711859978898</v>
      </c>
      <c r="AR29" s="96">
        <v>9.6986231423418676</v>
      </c>
      <c r="AS29" s="96">
        <v>3282.0140713684877</v>
      </c>
      <c r="AT29" s="96">
        <v>5.9141554931689146</v>
      </c>
      <c r="AU29" s="96">
        <v>2001.3502188883606</v>
      </c>
      <c r="AV29" s="96">
        <v>5.2854971448203063</v>
      </c>
      <c r="AW29" s="96">
        <v>1788.6122338071916</v>
      </c>
      <c r="AX29" s="96">
        <v>7</v>
      </c>
      <c r="AY29" s="96">
        <v>2368.7999999999997</v>
      </c>
      <c r="AZ29" s="96">
        <v>13</v>
      </c>
      <c r="BA29" s="96">
        <v>4399.2</v>
      </c>
      <c r="BB29" s="96">
        <v>9</v>
      </c>
      <c r="BC29" s="96">
        <v>3045.6</v>
      </c>
      <c r="BD29" s="96">
        <v>12</v>
      </c>
      <c r="BE29" s="96">
        <v>4060.7999999999997</v>
      </c>
      <c r="BF29" s="96">
        <v>11</v>
      </c>
      <c r="BG29" s="96">
        <v>3722.3999999999996</v>
      </c>
      <c r="BH29" s="96">
        <v>42</v>
      </c>
      <c r="BI29" s="96">
        <v>14212.8</v>
      </c>
      <c r="BJ29" s="96">
        <v>33</v>
      </c>
      <c r="BK29" s="96">
        <v>11167.199999999999</v>
      </c>
      <c r="BL29" s="96">
        <v>36.151429903415519</v>
      </c>
      <c r="BM29" s="96">
        <v>12233.64387931581</v>
      </c>
      <c r="BN29" s="96">
        <v>16.406553479153946</v>
      </c>
      <c r="BO29" s="96">
        <v>5551.9776973456947</v>
      </c>
      <c r="BP29" s="96">
        <v>8.5447488509566014</v>
      </c>
      <c r="BQ29" s="96">
        <v>2891.5430111637138</v>
      </c>
      <c r="BR29" s="96">
        <v>12.74181687270867</v>
      </c>
      <c r="BS29" s="96">
        <v>4311.830829724614</v>
      </c>
      <c r="BT29" s="96">
        <v>5.3443881893690888</v>
      </c>
      <c r="BU29" s="96">
        <v>1808.5409632824994</v>
      </c>
      <c r="BV29" s="96">
        <v>12.551672157062717</v>
      </c>
      <c r="BW29" s="96">
        <v>4247.4858579500233</v>
      </c>
      <c r="BX29" s="96">
        <v>5.495577967781589</v>
      </c>
      <c r="BY29" s="96">
        <v>1859.7035842972896</v>
      </c>
      <c r="BZ29" s="96">
        <v>2.7750193562585674</v>
      </c>
      <c r="CA29" s="96">
        <v>939.0665501578992</v>
      </c>
      <c r="CB29" s="96">
        <v>1.5199710365853658</v>
      </c>
      <c r="CC29" s="96">
        <v>514.35819878048778</v>
      </c>
      <c r="CD29" s="96">
        <v>7.9807736842105257</v>
      </c>
      <c r="CE29" s="96">
        <v>2700.6938147368419</v>
      </c>
      <c r="CF29" s="96">
        <v>6.6396386826028309</v>
      </c>
      <c r="CG29" s="96">
        <v>2246.8537301927977</v>
      </c>
      <c r="CH29" s="96">
        <v>9.9129168616821364</v>
      </c>
      <c r="CI29" s="96">
        <v>3354.5310659932347</v>
      </c>
      <c r="CJ29" s="96">
        <v>2.3668203541184547</v>
      </c>
      <c r="CK29" s="96">
        <v>800.93200783368502</v>
      </c>
      <c r="CL29" s="96">
        <v>0.83179687499999988</v>
      </c>
      <c r="CM29" s="96">
        <v>281.48006249999992</v>
      </c>
      <c r="CN29" s="96">
        <v>1.1999302325581394</v>
      </c>
      <c r="CO29" s="96">
        <v>406.05639069767432</v>
      </c>
      <c r="CP29" s="96">
        <v>6.9119425042589446</v>
      </c>
      <c r="CQ29" s="96">
        <v>2339.0013434412267</v>
      </c>
      <c r="CR29" s="96">
        <v>8.4596033410229303</v>
      </c>
      <c r="CS29" s="96">
        <v>2862.7297706021595</v>
      </c>
      <c r="CT29" s="96">
        <v>7.5237231374176794</v>
      </c>
      <c r="CU29" s="96">
        <v>2546.0279097021426</v>
      </c>
    </row>
    <row r="30" spans="2:99">
      <c r="C30" s="95" t="s">
        <v>195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4.3883292383292352</v>
      </c>
      <c r="K30" s="96">
        <v>610.8554299754295</v>
      </c>
      <c r="L30" s="96">
        <v>6.3277403724908465</v>
      </c>
      <c r="M30" s="96">
        <v>880.82145985072577</v>
      </c>
      <c r="N30" s="96">
        <v>17.334773798894783</v>
      </c>
      <c r="O30" s="96">
        <v>2413.0005128061534</v>
      </c>
      <c r="P30" s="96">
        <v>20.414916666678806</v>
      </c>
      <c r="Q30" s="96">
        <v>2841.7564000016896</v>
      </c>
      <c r="R30" s="96">
        <v>15.264500239645477</v>
      </c>
      <c r="S30" s="96">
        <v>2124.8184333586501</v>
      </c>
      <c r="T30" s="96">
        <v>2.4064487772204823</v>
      </c>
      <c r="U30" s="96">
        <v>334.97766978909112</v>
      </c>
      <c r="V30" s="96">
        <v>12.22381949458484</v>
      </c>
      <c r="W30" s="96">
        <v>1701.5556736462095</v>
      </c>
      <c r="X30" s="96">
        <v>16.647049047254882</v>
      </c>
      <c r="Y30" s="96">
        <v>2317.2692273778794</v>
      </c>
      <c r="Z30" s="96">
        <v>13.427637056677099</v>
      </c>
      <c r="AA30" s="96">
        <v>1869.1270782894521</v>
      </c>
      <c r="AB30" s="96">
        <v>9.8249709099229907</v>
      </c>
      <c r="AC30" s="96">
        <v>1367.6359506612803</v>
      </c>
      <c r="AD30" s="96">
        <v>7.8449810333355119</v>
      </c>
      <c r="AE30" s="96">
        <v>1092.0213598403031</v>
      </c>
      <c r="AF30" s="96">
        <v>8.6059756823458891</v>
      </c>
      <c r="AG30" s="96">
        <v>1197.9518149825476</v>
      </c>
      <c r="AH30" s="96">
        <v>8.2751657049375602</v>
      </c>
      <c r="AI30" s="96">
        <v>1151.9030661273082</v>
      </c>
      <c r="AJ30" s="96">
        <v>1.9488555969783925</v>
      </c>
      <c r="AK30" s="96">
        <v>271.28069909939222</v>
      </c>
      <c r="AL30" s="96">
        <v>5.6215105854271687</v>
      </c>
      <c r="AM30" s="96">
        <v>782.51427349146184</v>
      </c>
      <c r="AN30" s="96">
        <v>7.9041937402849234</v>
      </c>
      <c r="AO30" s="96">
        <v>1100.2637686476612</v>
      </c>
      <c r="AP30" s="96">
        <v>4.9351102063117018</v>
      </c>
      <c r="AQ30" s="96">
        <v>686.96734071858884</v>
      </c>
      <c r="AR30" s="96">
        <v>10.580316155282036</v>
      </c>
      <c r="AS30" s="96">
        <v>1472.7800088152592</v>
      </c>
      <c r="AT30" s="96">
        <v>6.4518059925479063</v>
      </c>
      <c r="AU30" s="96">
        <v>898.09139416266851</v>
      </c>
      <c r="AV30" s="96">
        <v>6.1664133356236919</v>
      </c>
      <c r="AW30" s="96">
        <v>858.36473631881779</v>
      </c>
      <c r="AX30" s="96">
        <v>7</v>
      </c>
      <c r="AY30" s="96">
        <v>974.39999999999986</v>
      </c>
      <c r="AZ30" s="96">
        <v>16</v>
      </c>
      <c r="BA30" s="96">
        <v>2227.1999999999998</v>
      </c>
      <c r="BB30" s="96">
        <v>9</v>
      </c>
      <c r="BC30" s="96">
        <v>1252.8</v>
      </c>
      <c r="BD30" s="96">
        <v>14</v>
      </c>
      <c r="BE30" s="96">
        <v>1948.7999999999997</v>
      </c>
      <c r="BF30" s="96">
        <v>11</v>
      </c>
      <c r="BG30" s="96">
        <v>1531.1999999999998</v>
      </c>
      <c r="BH30" s="96">
        <v>39</v>
      </c>
      <c r="BI30" s="96">
        <v>5428.7999999999993</v>
      </c>
      <c r="BJ30" s="96">
        <v>39</v>
      </c>
      <c r="BK30" s="96">
        <v>5428.7999999999993</v>
      </c>
      <c r="BL30" s="96">
        <v>33.188197944119167</v>
      </c>
      <c r="BM30" s="96">
        <v>4619.7971538213878</v>
      </c>
      <c r="BN30" s="96">
        <v>15.97480207180779</v>
      </c>
      <c r="BO30" s="96">
        <v>2223.6924483956441</v>
      </c>
      <c r="BP30" s="96">
        <v>8.8203859106648785</v>
      </c>
      <c r="BQ30" s="96">
        <v>1227.7977187645511</v>
      </c>
      <c r="BR30" s="96">
        <v>14.479337355350761</v>
      </c>
      <c r="BS30" s="96">
        <v>2015.5237598648259</v>
      </c>
      <c r="BT30" s="96">
        <v>5.5988828650533309</v>
      </c>
      <c r="BU30" s="96">
        <v>779.36449481542354</v>
      </c>
      <c r="BV30" s="96">
        <v>13.312379560521062</v>
      </c>
      <c r="BW30" s="96">
        <v>1853.0832348245317</v>
      </c>
      <c r="BX30" s="96">
        <v>4.849039383336696</v>
      </c>
      <c r="BY30" s="96">
        <v>674.98628216046802</v>
      </c>
      <c r="BZ30" s="96">
        <v>3.2375225823016618</v>
      </c>
      <c r="CA30" s="96">
        <v>450.66314345639131</v>
      </c>
      <c r="CB30" s="96">
        <v>1.5999695121951218</v>
      </c>
      <c r="CC30" s="96">
        <v>222.71575609756096</v>
      </c>
      <c r="CD30" s="96">
        <v>9.9759671052631571</v>
      </c>
      <c r="CE30" s="96">
        <v>1388.6546210526315</v>
      </c>
      <c r="CF30" s="96">
        <v>6.6396386826028309</v>
      </c>
      <c r="CG30" s="96">
        <v>924.23770461831396</v>
      </c>
      <c r="CH30" s="96">
        <v>10.956381794490785</v>
      </c>
      <c r="CI30" s="96">
        <v>1525.1283457931172</v>
      </c>
      <c r="CJ30" s="96">
        <v>2.5488834582814128</v>
      </c>
      <c r="CK30" s="96">
        <v>354.80457739277261</v>
      </c>
      <c r="CL30" s="96">
        <v>0.87338671874999996</v>
      </c>
      <c r="CM30" s="96">
        <v>121.57543124999998</v>
      </c>
      <c r="CN30" s="96">
        <v>1.1999302325581394</v>
      </c>
      <c r="CO30" s="96">
        <v>167.030288372093</v>
      </c>
      <c r="CP30" s="96">
        <v>5.9903501703577522</v>
      </c>
      <c r="CQ30" s="96">
        <v>833.85674371379901</v>
      </c>
      <c r="CR30" s="96">
        <v>9.3995592678032551</v>
      </c>
      <c r="CS30" s="96">
        <v>1308.418650078213</v>
      </c>
      <c r="CT30" s="96">
        <v>7.5237231374176794</v>
      </c>
      <c r="CU30" s="96">
        <v>1047.3022607285409</v>
      </c>
    </row>
    <row r="31" spans="2:99">
      <c r="C31" s="95" t="s">
        <v>196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4.3883292383292352</v>
      </c>
      <c r="K31" s="96">
        <v>1495.5426044226033</v>
      </c>
      <c r="L31" s="96">
        <v>6.3277403724908465</v>
      </c>
      <c r="M31" s="96">
        <v>2156.4939189448805</v>
      </c>
      <c r="N31" s="96">
        <v>17.695914919705093</v>
      </c>
      <c r="O31" s="96">
        <v>6030.7678046354958</v>
      </c>
      <c r="P31" s="96">
        <v>16.895103448285909</v>
      </c>
      <c r="Q31" s="96">
        <v>5757.8512551758377</v>
      </c>
      <c r="R31" s="96">
        <v>14.268989354451206</v>
      </c>
      <c r="S31" s="96">
        <v>4862.8715719969714</v>
      </c>
      <c r="T31" s="96">
        <v>2.2345595788475907</v>
      </c>
      <c r="U31" s="96">
        <v>761.53790447125891</v>
      </c>
      <c r="V31" s="96">
        <v>12.22381949458484</v>
      </c>
      <c r="W31" s="96">
        <v>4165.8776837545138</v>
      </c>
      <c r="X31" s="96">
        <v>14.688572688754308</v>
      </c>
      <c r="Y31" s="96">
        <v>5005.8655723274678</v>
      </c>
      <c r="Z31" s="96">
        <v>13.020738964050521</v>
      </c>
      <c r="AA31" s="96">
        <v>4437.4678389484179</v>
      </c>
      <c r="AB31" s="96">
        <v>10.252143558180512</v>
      </c>
      <c r="AC31" s="96">
        <v>3493.9305246279187</v>
      </c>
      <c r="AD31" s="96">
        <v>7.8449810333355119</v>
      </c>
      <c r="AE31" s="96">
        <v>2673.5695361607427</v>
      </c>
      <c r="AF31" s="96">
        <v>8.1756768982285948</v>
      </c>
      <c r="AG31" s="96">
        <v>2786.2706869163053</v>
      </c>
      <c r="AH31" s="96">
        <v>8.6889239901844384</v>
      </c>
      <c r="AI31" s="96">
        <v>2961.1852958548566</v>
      </c>
      <c r="AJ31" s="96">
        <v>1.8189318905131664</v>
      </c>
      <c r="AK31" s="96">
        <v>619.89198828688711</v>
      </c>
      <c r="AL31" s="96">
        <v>5.6215105854271687</v>
      </c>
      <c r="AM31" s="96">
        <v>1915.8108075135792</v>
      </c>
      <c r="AN31" s="96">
        <v>7.9041937402849234</v>
      </c>
      <c r="AO31" s="96">
        <v>2693.7492266891018</v>
      </c>
      <c r="AP31" s="96">
        <v>4.5238510224523933</v>
      </c>
      <c r="AQ31" s="96">
        <v>1541.7284284517757</v>
      </c>
      <c r="AR31" s="96">
        <v>10.580316155282036</v>
      </c>
      <c r="AS31" s="96">
        <v>3605.7717457201179</v>
      </c>
      <c r="AT31" s="96">
        <v>5.9141554931689146</v>
      </c>
      <c r="AU31" s="96">
        <v>2015.5441920719661</v>
      </c>
      <c r="AV31" s="96">
        <v>6.1664133356236919</v>
      </c>
      <c r="AW31" s="96">
        <v>2101.5136647805543</v>
      </c>
      <c r="AX31" s="96">
        <v>7</v>
      </c>
      <c r="AY31" s="96">
        <v>2385.6</v>
      </c>
      <c r="AZ31" s="96">
        <v>15</v>
      </c>
      <c r="BA31" s="96">
        <v>5112</v>
      </c>
      <c r="BB31" s="96">
        <v>9</v>
      </c>
      <c r="BC31" s="96">
        <v>3067.2000000000003</v>
      </c>
      <c r="BD31" s="96">
        <v>12</v>
      </c>
      <c r="BE31" s="96">
        <v>4089.6000000000004</v>
      </c>
      <c r="BF31" s="96">
        <v>12</v>
      </c>
      <c r="BG31" s="96">
        <v>4089.6000000000004</v>
      </c>
      <c r="BH31" s="96">
        <v>36</v>
      </c>
      <c r="BI31" s="96">
        <v>12268.800000000001</v>
      </c>
      <c r="BJ31" s="96">
        <v>36</v>
      </c>
      <c r="BK31" s="96">
        <v>12268.800000000001</v>
      </c>
      <c r="BL31" s="96">
        <v>35.55878351155625</v>
      </c>
      <c r="BM31" s="96">
        <v>12118.433420738371</v>
      </c>
      <c r="BN31" s="96">
        <v>16.406553479153946</v>
      </c>
      <c r="BO31" s="96">
        <v>5591.3534256956646</v>
      </c>
      <c r="BP31" s="96">
        <v>7.4422006121234912</v>
      </c>
      <c r="BQ31" s="96">
        <v>2536.3019686116859</v>
      </c>
      <c r="BR31" s="96">
        <v>13.3209903669227</v>
      </c>
      <c r="BS31" s="96">
        <v>4539.7935170472565</v>
      </c>
      <c r="BT31" s="96">
        <v>5.3443881893690888</v>
      </c>
      <c r="BU31" s="96">
        <v>1821.3674949369856</v>
      </c>
      <c r="BV31" s="96">
        <v>12.93202585879189</v>
      </c>
      <c r="BW31" s="96">
        <v>4407.2344126762764</v>
      </c>
      <c r="BX31" s="96">
        <v>5.1723086755591421</v>
      </c>
      <c r="BY31" s="96">
        <v>1762.7227966305556</v>
      </c>
      <c r="BZ31" s="96">
        <v>3.2375225823016618</v>
      </c>
      <c r="CA31" s="96">
        <v>1103.3476960484063</v>
      </c>
      <c r="CB31" s="96">
        <v>1.7599664634146339</v>
      </c>
      <c r="CC31" s="96">
        <v>599.79657073170722</v>
      </c>
      <c r="CD31" s="96">
        <v>8.6458381578947368</v>
      </c>
      <c r="CE31" s="96">
        <v>2946.5016442105266</v>
      </c>
      <c r="CF31" s="96">
        <v>6.6396386826028309</v>
      </c>
      <c r="CG31" s="96">
        <v>2262.7888630310449</v>
      </c>
      <c r="CH31" s="96">
        <v>9.3911843952778149</v>
      </c>
      <c r="CI31" s="96">
        <v>3200.5156419106793</v>
      </c>
      <c r="CJ31" s="96">
        <v>2.5488834582814128</v>
      </c>
      <c r="CK31" s="96">
        <v>868.65948258230549</v>
      </c>
      <c r="CL31" s="96">
        <v>0.74861718749999995</v>
      </c>
      <c r="CM31" s="96">
        <v>255.1287375</v>
      </c>
      <c r="CN31" s="96">
        <v>1.1999302325581394</v>
      </c>
      <c r="CO31" s="96">
        <v>408.9362232558139</v>
      </c>
      <c r="CP31" s="96">
        <v>5.9903501703577522</v>
      </c>
      <c r="CQ31" s="96">
        <v>2041.5113380579221</v>
      </c>
      <c r="CR31" s="96">
        <v>9.3995592678032551</v>
      </c>
      <c r="CS31" s="96">
        <v>3203.3697984673495</v>
      </c>
      <c r="CT31" s="96">
        <v>8.4641885295948889</v>
      </c>
      <c r="CU31" s="96">
        <v>2884.5954508859381</v>
      </c>
    </row>
    <row r="32" spans="2:99">
      <c r="C32" s="95" t="s">
        <v>197</v>
      </c>
      <c r="D32" s="96">
        <v>0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4.0226351351351317</v>
      </c>
      <c r="K32" s="96">
        <v>3379.0135135135106</v>
      </c>
      <c r="L32" s="96">
        <v>6.4899901256316372</v>
      </c>
      <c r="M32" s="96">
        <v>5451.5917055305754</v>
      </c>
      <c r="N32" s="96">
        <v>17.334773798894783</v>
      </c>
      <c r="O32" s="96">
        <v>14561.209991071619</v>
      </c>
      <c r="P32" s="96">
        <v>16.895103448285909</v>
      </c>
      <c r="Q32" s="96">
        <v>14191.886896560163</v>
      </c>
      <c r="R32" s="96">
        <v>14.60082631618263</v>
      </c>
      <c r="S32" s="96">
        <v>12264.694105593409</v>
      </c>
      <c r="T32" s="96">
        <v>2.3205041780340365</v>
      </c>
      <c r="U32" s="96">
        <v>1949.2235095485908</v>
      </c>
      <c r="V32" s="96">
        <v>12.83501046931408</v>
      </c>
      <c r="W32" s="96">
        <v>10781.408794223827</v>
      </c>
      <c r="X32" s="96">
        <v>15.667810868004594</v>
      </c>
      <c r="Y32" s="96">
        <v>13160.961129123858</v>
      </c>
      <c r="Z32" s="96">
        <v>12.613840871423943</v>
      </c>
      <c r="AA32" s="96">
        <v>10595.626331996111</v>
      </c>
      <c r="AB32" s="96">
        <v>10.252143558180512</v>
      </c>
      <c r="AC32" s="96">
        <v>8611.8005888716307</v>
      </c>
      <c r="AD32" s="96">
        <v>8.3679797688912121</v>
      </c>
      <c r="AE32" s="96">
        <v>7029.1030058686183</v>
      </c>
      <c r="AF32" s="96">
        <v>8.1756768982285948</v>
      </c>
      <c r="AG32" s="96">
        <v>6867.5685945120194</v>
      </c>
      <c r="AH32" s="96">
        <v>8.6889239901844384</v>
      </c>
      <c r="AI32" s="96">
        <v>7298.696151754928</v>
      </c>
      <c r="AJ32" s="96">
        <v>1.6890081840479403</v>
      </c>
      <c r="AK32" s="96">
        <v>1418.7668746002698</v>
      </c>
      <c r="AL32" s="96">
        <v>5.6215105854271687</v>
      </c>
      <c r="AM32" s="96">
        <v>4722.0688917588213</v>
      </c>
      <c r="AN32" s="96">
        <v>7.9041937402849234</v>
      </c>
      <c r="AO32" s="96">
        <v>6639.522741839336</v>
      </c>
      <c r="AP32" s="96">
        <v>4.5238510224523933</v>
      </c>
      <c r="AQ32" s="96">
        <v>3800.0348588600104</v>
      </c>
      <c r="AR32" s="96">
        <v>10.580316155282036</v>
      </c>
      <c r="AS32" s="96">
        <v>8887.4655704369106</v>
      </c>
      <c r="AT32" s="96">
        <v>6.4518059925479063</v>
      </c>
      <c r="AU32" s="96">
        <v>5419.5170337402415</v>
      </c>
      <c r="AV32" s="96">
        <v>6.1664133356236919</v>
      </c>
      <c r="AW32" s="96">
        <v>5179.7872019239012</v>
      </c>
      <c r="AX32" s="96">
        <v>7</v>
      </c>
      <c r="AY32" s="96">
        <v>5880</v>
      </c>
      <c r="AZ32" s="96">
        <v>15</v>
      </c>
      <c r="BA32" s="96">
        <v>12600</v>
      </c>
      <c r="BB32" s="96">
        <v>9</v>
      </c>
      <c r="BC32" s="96">
        <v>7560</v>
      </c>
      <c r="BD32" s="96">
        <v>12</v>
      </c>
      <c r="BE32" s="96">
        <v>10080</v>
      </c>
      <c r="BF32" s="96">
        <v>12</v>
      </c>
      <c r="BG32" s="96">
        <v>10080</v>
      </c>
      <c r="BH32" s="96">
        <v>39</v>
      </c>
      <c r="BI32" s="96">
        <v>32760</v>
      </c>
      <c r="BJ32" s="96">
        <v>37</v>
      </c>
      <c r="BK32" s="96">
        <v>31080</v>
      </c>
      <c r="BL32" s="96">
        <v>33.188197944119167</v>
      </c>
      <c r="BM32" s="96">
        <v>27878.0862730601</v>
      </c>
      <c r="BN32" s="96">
        <v>15.543050664461632</v>
      </c>
      <c r="BO32" s="96">
        <v>13056.162558147771</v>
      </c>
      <c r="BP32" s="96">
        <v>7.1665635524152131</v>
      </c>
      <c r="BQ32" s="96">
        <v>6019.9133840287786</v>
      </c>
      <c r="BR32" s="96">
        <v>12.162643378494641</v>
      </c>
      <c r="BS32" s="96">
        <v>10216.620437935499</v>
      </c>
      <c r="BT32" s="96">
        <v>5.5988828650533309</v>
      </c>
      <c r="BU32" s="96">
        <v>4703.0616066447983</v>
      </c>
      <c r="BV32" s="96">
        <v>11.030257350146023</v>
      </c>
      <c r="BW32" s="96">
        <v>9265.4161741226599</v>
      </c>
      <c r="BX32" s="96">
        <v>4.849039383336696</v>
      </c>
      <c r="BY32" s="96">
        <v>4073.1930820028247</v>
      </c>
      <c r="BZ32" s="96">
        <v>3.0062709692801146</v>
      </c>
      <c r="CA32" s="96">
        <v>2525.2676141952961</v>
      </c>
      <c r="CB32" s="96">
        <v>1.5999695121951218</v>
      </c>
      <c r="CC32" s="96">
        <v>1343.9743902439025</v>
      </c>
      <c r="CD32" s="96">
        <v>7.9807736842105257</v>
      </c>
      <c r="CE32" s="96">
        <v>6703.8498947368416</v>
      </c>
      <c r="CF32" s="96">
        <v>6.6396386826028309</v>
      </c>
      <c r="CG32" s="96">
        <v>5577.2964933863777</v>
      </c>
      <c r="CH32" s="96">
        <v>9.3911843952778149</v>
      </c>
      <c r="CI32" s="96">
        <v>7888.5948920333649</v>
      </c>
      <c r="CJ32" s="96">
        <v>2.1847572499554966</v>
      </c>
      <c r="CK32" s="96">
        <v>1835.1960899626172</v>
      </c>
      <c r="CL32" s="96">
        <v>0.79020703124999991</v>
      </c>
      <c r="CM32" s="96">
        <v>663.77390624999998</v>
      </c>
      <c r="CN32" s="96">
        <v>1.1999302325581394</v>
      </c>
      <c r="CO32" s="96">
        <v>1007.9413953488371</v>
      </c>
      <c r="CP32" s="96">
        <v>5.5295540034071555</v>
      </c>
      <c r="CQ32" s="96">
        <v>4644.8253628620105</v>
      </c>
      <c r="CR32" s="96">
        <v>9.3995592678032551</v>
      </c>
      <c r="CS32" s="96">
        <v>7895.6297849547345</v>
      </c>
      <c r="CT32" s="96">
        <v>7.5237231374176794</v>
      </c>
      <c r="CU32" s="96">
        <v>6319.9274354308509</v>
      </c>
    </row>
    <row r="33" spans="2:99">
      <c r="C33" s="95" t="s">
        <v>198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4.0226351351351317</v>
      </c>
      <c r="K33" s="96">
        <v>1906.7290540540525</v>
      </c>
      <c r="L33" s="96">
        <v>6.3277403724908465</v>
      </c>
      <c r="M33" s="96">
        <v>2999.3489365606611</v>
      </c>
      <c r="N33" s="96">
        <v>19.862761644566937</v>
      </c>
      <c r="O33" s="96">
        <v>9414.949019524729</v>
      </c>
      <c r="P33" s="96">
        <v>19.006991379321647</v>
      </c>
      <c r="Q33" s="96">
        <v>9009.3139137984599</v>
      </c>
      <c r="R33" s="96">
        <v>13.605315430988359</v>
      </c>
      <c r="S33" s="96">
        <v>6448.9195142884819</v>
      </c>
      <c r="T33" s="96">
        <v>2.4923933764069286</v>
      </c>
      <c r="U33" s="96">
        <v>1181.3944604168842</v>
      </c>
      <c r="V33" s="96">
        <v>12.22381949458484</v>
      </c>
      <c r="W33" s="96">
        <v>5794.0904404332141</v>
      </c>
      <c r="X33" s="96">
        <v>17.136668136880022</v>
      </c>
      <c r="Y33" s="96">
        <v>8122.7806968811301</v>
      </c>
      <c r="Z33" s="96">
        <v>13.834535149303678</v>
      </c>
      <c r="AA33" s="96">
        <v>6557.5696607699429</v>
      </c>
      <c r="AB33" s="96">
        <v>10.252143558180512</v>
      </c>
      <c r="AC33" s="96">
        <v>4859.5160465775625</v>
      </c>
      <c r="AD33" s="96">
        <v>7.8449810333355119</v>
      </c>
      <c r="AE33" s="96">
        <v>3718.5210098010325</v>
      </c>
      <c r="AF33" s="96">
        <v>7.7453781141112996</v>
      </c>
      <c r="AG33" s="96">
        <v>3671.3092260887561</v>
      </c>
      <c r="AH33" s="96">
        <v>8.2751657049375602</v>
      </c>
      <c r="AI33" s="96">
        <v>3922.4285441404036</v>
      </c>
      <c r="AJ33" s="96">
        <v>1.9488555969783925</v>
      </c>
      <c r="AK33" s="96">
        <v>923.7575529677581</v>
      </c>
      <c r="AL33" s="96">
        <v>5.6215105854271687</v>
      </c>
      <c r="AM33" s="96">
        <v>2664.596017492478</v>
      </c>
      <c r="AN33" s="96">
        <v>8.5122086433837634</v>
      </c>
      <c r="AO33" s="96">
        <v>4034.7868969639039</v>
      </c>
      <c r="AP33" s="96">
        <v>4.5238510224523933</v>
      </c>
      <c r="AQ33" s="96">
        <v>2144.3053846424345</v>
      </c>
      <c r="AR33" s="96">
        <v>10.580316155282036</v>
      </c>
      <c r="AS33" s="96">
        <v>5015.0698576036848</v>
      </c>
      <c r="AT33" s="96">
        <v>6.4518059925479063</v>
      </c>
      <c r="AU33" s="96">
        <v>3058.1560404677075</v>
      </c>
      <c r="AV33" s="96">
        <v>6.1664133356236919</v>
      </c>
      <c r="AW33" s="96">
        <v>2922.87992108563</v>
      </c>
      <c r="AX33" s="96">
        <v>7</v>
      </c>
      <c r="AY33" s="96">
        <v>3318</v>
      </c>
      <c r="AZ33" s="96">
        <v>13</v>
      </c>
      <c r="BA33" s="96">
        <v>6162</v>
      </c>
      <c r="BB33" s="96">
        <v>8</v>
      </c>
      <c r="BC33" s="96">
        <v>3792</v>
      </c>
      <c r="BD33" s="96">
        <v>13</v>
      </c>
      <c r="BE33" s="96">
        <v>6162</v>
      </c>
      <c r="BF33" s="96">
        <v>12</v>
      </c>
      <c r="BG33" s="96">
        <v>5688</v>
      </c>
      <c r="BH33" s="96">
        <v>39</v>
      </c>
      <c r="BI33" s="96">
        <v>18486</v>
      </c>
      <c r="BJ33" s="96">
        <v>39</v>
      </c>
      <c r="BK33" s="96">
        <v>18486</v>
      </c>
      <c r="BL33" s="96">
        <v>35.55878351155625</v>
      </c>
      <c r="BM33" s="96">
        <v>16854.863384477663</v>
      </c>
      <c r="BN33" s="96">
        <v>17.270056293846256</v>
      </c>
      <c r="BO33" s="96">
        <v>8186.0066832831253</v>
      </c>
      <c r="BP33" s="96">
        <v>7.9934747315400463</v>
      </c>
      <c r="BQ33" s="96">
        <v>3788.9070227499819</v>
      </c>
      <c r="BR33" s="96">
        <v>13.3209903669227</v>
      </c>
      <c r="BS33" s="96">
        <v>6314.1494339213596</v>
      </c>
      <c r="BT33" s="96">
        <v>5.853377540737573</v>
      </c>
      <c r="BU33" s="96">
        <v>2774.5009543096098</v>
      </c>
      <c r="BV33" s="96">
        <v>13.312379560521062</v>
      </c>
      <c r="BW33" s="96">
        <v>6310.0679116869833</v>
      </c>
      <c r="BX33" s="96">
        <v>4.849039383336696</v>
      </c>
      <c r="BY33" s="96">
        <v>2298.444667701594</v>
      </c>
      <c r="BZ33" s="96">
        <v>2.7750193562585674</v>
      </c>
      <c r="CA33" s="96">
        <v>1315.359174866561</v>
      </c>
      <c r="CB33" s="96">
        <v>1.5999695121951218</v>
      </c>
      <c r="CC33" s="96">
        <v>758.38554878048774</v>
      </c>
      <c r="CD33" s="96">
        <v>8.6458381578947368</v>
      </c>
      <c r="CE33" s="96">
        <v>4098.1272868421056</v>
      </c>
      <c r="CF33" s="96">
        <v>6.0863354590525951</v>
      </c>
      <c r="CG33" s="96">
        <v>2884.92300759093</v>
      </c>
      <c r="CH33" s="96">
        <v>9.9129168616821364</v>
      </c>
      <c r="CI33" s="96">
        <v>4698.7225924373324</v>
      </c>
      <c r="CJ33" s="96">
        <v>2.5488834582814128</v>
      </c>
      <c r="CK33" s="96">
        <v>1208.1707592253897</v>
      </c>
      <c r="CL33" s="96">
        <v>0.70702734374999998</v>
      </c>
      <c r="CM33" s="96">
        <v>335.13096093749999</v>
      </c>
      <c r="CN33" s="96">
        <v>1.0999360465116279</v>
      </c>
      <c r="CO33" s="96">
        <v>521.36968604651167</v>
      </c>
      <c r="CP33" s="96">
        <v>5.9903501703577522</v>
      </c>
      <c r="CQ33" s="96">
        <v>2839.4259807495746</v>
      </c>
      <c r="CR33" s="96">
        <v>9.3995592678032551</v>
      </c>
      <c r="CS33" s="96">
        <v>4455.391092938743</v>
      </c>
      <c r="CT33" s="96">
        <v>7.5237231374176794</v>
      </c>
      <c r="CU33" s="96">
        <v>3566.2447671359801</v>
      </c>
    </row>
    <row r="34" spans="2:99">
      <c r="C34" s="95" t="s">
        <v>199</v>
      </c>
      <c r="D34" s="96">
        <v>0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4.0226351351351317</v>
      </c>
      <c r="K34" s="96">
        <v>2206.0131081081063</v>
      </c>
      <c r="L34" s="96">
        <v>6.4899901256316372</v>
      </c>
      <c r="M34" s="96">
        <v>3559.1105848963898</v>
      </c>
      <c r="N34" s="96">
        <v>18.779338282136017</v>
      </c>
      <c r="O34" s="96">
        <v>10298.589113923392</v>
      </c>
      <c r="P34" s="96">
        <v>17.951047413803778</v>
      </c>
      <c r="Q34" s="96">
        <v>9844.3544017299919</v>
      </c>
      <c r="R34" s="96">
        <v>14.268989354451206</v>
      </c>
      <c r="S34" s="96">
        <v>7825.1137619810406</v>
      </c>
      <c r="T34" s="96">
        <v>2.1486149796611449</v>
      </c>
      <c r="U34" s="96">
        <v>1178.3004548461718</v>
      </c>
      <c r="V34" s="96">
        <v>12.83501046931408</v>
      </c>
      <c r="W34" s="96">
        <v>7038.7197413718413</v>
      </c>
      <c r="X34" s="96">
        <v>16.647049047254882</v>
      </c>
      <c r="Y34" s="96">
        <v>9129.241697514577</v>
      </c>
      <c r="Z34" s="96">
        <v>13.427637056677099</v>
      </c>
      <c r="AA34" s="96">
        <v>7363.7161618817208</v>
      </c>
      <c r="AB34" s="96">
        <v>9.3977982616654696</v>
      </c>
      <c r="AC34" s="96">
        <v>5153.7525666973434</v>
      </c>
      <c r="AD34" s="96">
        <v>8.8909785044469132</v>
      </c>
      <c r="AE34" s="96">
        <v>4875.8126118386872</v>
      </c>
      <c r="AF34" s="96">
        <v>9.0362744664631833</v>
      </c>
      <c r="AG34" s="96">
        <v>4955.4929174084091</v>
      </c>
      <c r="AH34" s="96">
        <v>8.6889239901844384</v>
      </c>
      <c r="AI34" s="96">
        <v>4765.0059162171456</v>
      </c>
      <c r="AJ34" s="96">
        <v>1.6890081840479403</v>
      </c>
      <c r="AK34" s="96">
        <v>926.25208813189045</v>
      </c>
      <c r="AL34" s="96">
        <v>5.2467432130653577</v>
      </c>
      <c r="AM34" s="96">
        <v>2877.3139780450419</v>
      </c>
      <c r="AN34" s="96">
        <v>8.5122086433837634</v>
      </c>
      <c r="AO34" s="96">
        <v>4668.095220031656</v>
      </c>
      <c r="AP34" s="96">
        <v>4.1125918385930849</v>
      </c>
      <c r="AQ34" s="96">
        <v>2255.3453642844474</v>
      </c>
      <c r="AR34" s="96">
        <v>9.6986231423418676</v>
      </c>
      <c r="AS34" s="96">
        <v>5318.7249312602798</v>
      </c>
      <c r="AT34" s="96">
        <v>5.9141554931689146</v>
      </c>
      <c r="AU34" s="96">
        <v>3243.3228724538326</v>
      </c>
      <c r="AV34" s="96">
        <v>5.2854971448203063</v>
      </c>
      <c r="AW34" s="96">
        <v>2898.5666342194559</v>
      </c>
      <c r="AX34" s="96">
        <v>6</v>
      </c>
      <c r="AY34" s="96">
        <v>3290.3999999999996</v>
      </c>
      <c r="AZ34" s="96">
        <v>13</v>
      </c>
      <c r="BA34" s="96">
        <v>7129.2</v>
      </c>
      <c r="BB34" s="96">
        <v>9</v>
      </c>
      <c r="BC34" s="96">
        <v>4935.5999999999995</v>
      </c>
      <c r="BD34" s="96">
        <v>12</v>
      </c>
      <c r="BE34" s="96">
        <v>6580.7999999999993</v>
      </c>
      <c r="BF34" s="96">
        <v>11</v>
      </c>
      <c r="BG34" s="96">
        <v>6032.4</v>
      </c>
      <c r="BH34" s="96">
        <v>37</v>
      </c>
      <c r="BI34" s="96">
        <v>20290.8</v>
      </c>
      <c r="BJ34" s="96">
        <v>40</v>
      </c>
      <c r="BK34" s="96">
        <v>21936</v>
      </c>
      <c r="BL34" s="96">
        <v>32.595551552259899</v>
      </c>
      <c r="BM34" s="96">
        <v>17875.400471259327</v>
      </c>
      <c r="BN34" s="96">
        <v>15.97480207180779</v>
      </c>
      <c r="BO34" s="96">
        <v>8760.5814561793923</v>
      </c>
      <c r="BP34" s="96">
        <v>7.9934747315400463</v>
      </c>
      <c r="BQ34" s="96">
        <v>4383.621542776561</v>
      </c>
      <c r="BR34" s="96">
        <v>15.058510849564794</v>
      </c>
      <c r="BS34" s="96">
        <v>8258.0873499013323</v>
      </c>
      <c r="BT34" s="96">
        <v>5.3443881893690888</v>
      </c>
      <c r="BU34" s="96">
        <v>2930.862483050008</v>
      </c>
      <c r="BV34" s="96">
        <v>11.790964753604371</v>
      </c>
      <c r="BW34" s="96">
        <v>6466.1650708766365</v>
      </c>
      <c r="BX34" s="96">
        <v>4.5257700911142491</v>
      </c>
      <c r="BY34" s="96">
        <v>2481.9323179670541</v>
      </c>
      <c r="BZ34" s="96">
        <v>3.0062709692801146</v>
      </c>
      <c r="CA34" s="96">
        <v>1648.6389995532147</v>
      </c>
      <c r="CB34" s="96">
        <v>1.5199710365853658</v>
      </c>
      <c r="CC34" s="96">
        <v>833.55211646341456</v>
      </c>
      <c r="CD34" s="96">
        <v>8.6458381578947368</v>
      </c>
      <c r="CE34" s="96">
        <v>4741.3776457894737</v>
      </c>
      <c r="CF34" s="96">
        <v>6.6396386826028309</v>
      </c>
      <c r="CG34" s="96">
        <v>3641.1778535393923</v>
      </c>
      <c r="CH34" s="96">
        <v>9.9129168616821364</v>
      </c>
      <c r="CI34" s="96">
        <v>5436.2436069464829</v>
      </c>
      <c r="CJ34" s="96">
        <v>2.5488834582814128</v>
      </c>
      <c r="CK34" s="96">
        <v>1397.8076885215266</v>
      </c>
      <c r="CL34" s="96">
        <v>0.79020703124999991</v>
      </c>
      <c r="CM34" s="96">
        <v>433.34953593749992</v>
      </c>
      <c r="CN34" s="96">
        <v>1.0999360465116279</v>
      </c>
      <c r="CO34" s="96">
        <v>603.20492790697676</v>
      </c>
      <c r="CP34" s="96">
        <v>6.4511463373083489</v>
      </c>
      <c r="CQ34" s="96">
        <v>3537.8086513798985</v>
      </c>
      <c r="CR34" s="96">
        <v>9.3995592678032551</v>
      </c>
      <c r="CS34" s="96">
        <v>5154.718302463305</v>
      </c>
      <c r="CT34" s="96">
        <v>8.4641885295948889</v>
      </c>
      <c r="CU34" s="96">
        <v>4641.7609896298372</v>
      </c>
    </row>
    <row r="35" spans="2:99">
      <c r="C35" s="95" t="s">
        <v>200</v>
      </c>
      <c r="D35" s="96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4.3883292383292352</v>
      </c>
      <c r="K35" s="96">
        <v>2206.451941031939</v>
      </c>
      <c r="L35" s="96">
        <v>7.138989138194801</v>
      </c>
      <c r="M35" s="96">
        <v>3589.4837386843451</v>
      </c>
      <c r="N35" s="96">
        <v>19.140479402946323</v>
      </c>
      <c r="O35" s="96">
        <v>9623.8330438014091</v>
      </c>
      <c r="P35" s="96">
        <v>19.358972701160937</v>
      </c>
      <c r="Q35" s="96">
        <v>9733.6914741437176</v>
      </c>
      <c r="R35" s="96">
        <v>13.605315430988359</v>
      </c>
      <c r="S35" s="96">
        <v>6840.7525987009458</v>
      </c>
      <c r="T35" s="96">
        <v>2.2345595788475907</v>
      </c>
      <c r="U35" s="96">
        <v>1123.5365562445684</v>
      </c>
      <c r="V35" s="96">
        <v>11.612628519855598</v>
      </c>
      <c r="W35" s="96">
        <v>5838.8296197833934</v>
      </c>
      <c r="X35" s="96">
        <v>15.17819177837945</v>
      </c>
      <c r="Y35" s="96">
        <v>7631.5948261691856</v>
      </c>
      <c r="Z35" s="96">
        <v>13.834535149303678</v>
      </c>
      <c r="AA35" s="96">
        <v>6956.0042730698879</v>
      </c>
      <c r="AB35" s="96">
        <v>10.252143558180512</v>
      </c>
      <c r="AC35" s="96">
        <v>5154.7777810531607</v>
      </c>
      <c r="AD35" s="96">
        <v>8.8909785044469132</v>
      </c>
      <c r="AE35" s="96">
        <v>4470.3839920359069</v>
      </c>
      <c r="AF35" s="96">
        <v>8.1756768982285948</v>
      </c>
      <c r="AG35" s="96">
        <v>4110.7303444293366</v>
      </c>
      <c r="AH35" s="96">
        <v>8.6889239901844384</v>
      </c>
      <c r="AI35" s="96">
        <v>4368.7909822647343</v>
      </c>
      <c r="AJ35" s="96">
        <v>1.6890081840479403</v>
      </c>
      <c r="AK35" s="96">
        <v>849.23331493930425</v>
      </c>
      <c r="AL35" s="96">
        <v>6.3710453301507917</v>
      </c>
      <c r="AM35" s="96">
        <v>3203.3615919998174</v>
      </c>
      <c r="AN35" s="96">
        <v>7.9041937402849234</v>
      </c>
      <c r="AO35" s="96">
        <v>3974.2286126152585</v>
      </c>
      <c r="AP35" s="96">
        <v>4.1125918385930849</v>
      </c>
      <c r="AQ35" s="96">
        <v>2067.8111764446026</v>
      </c>
      <c r="AR35" s="96">
        <v>9.6986231423418676</v>
      </c>
      <c r="AS35" s="96">
        <v>4876.4677159694902</v>
      </c>
      <c r="AT35" s="96">
        <v>6.4518059925479063</v>
      </c>
      <c r="AU35" s="96">
        <v>3243.9680530530868</v>
      </c>
      <c r="AV35" s="96">
        <v>6.1664133356236919</v>
      </c>
      <c r="AW35" s="96">
        <v>3100.4726251515917</v>
      </c>
      <c r="AX35" s="96">
        <v>6</v>
      </c>
      <c r="AY35" s="96">
        <v>3016.7999999999993</v>
      </c>
      <c r="AZ35" s="96">
        <v>13</v>
      </c>
      <c r="BA35" s="96">
        <v>6536.3999999999987</v>
      </c>
      <c r="BB35" s="96">
        <v>9</v>
      </c>
      <c r="BC35" s="96">
        <v>4525.1999999999989</v>
      </c>
      <c r="BD35" s="96">
        <v>12</v>
      </c>
      <c r="BE35" s="96">
        <v>6033.5999999999985</v>
      </c>
      <c r="BF35" s="96">
        <v>13</v>
      </c>
      <c r="BG35" s="96">
        <v>6536.3999999999987</v>
      </c>
      <c r="BH35" s="96">
        <v>37</v>
      </c>
      <c r="BI35" s="96">
        <v>18603.599999999995</v>
      </c>
      <c r="BJ35" s="96">
        <v>36</v>
      </c>
      <c r="BK35" s="96">
        <v>18100.799999999996</v>
      </c>
      <c r="BL35" s="96">
        <v>33.188197944119167</v>
      </c>
      <c r="BM35" s="96">
        <v>16687.025926303115</v>
      </c>
      <c r="BN35" s="96">
        <v>15.111299257115476</v>
      </c>
      <c r="BO35" s="96">
        <v>7597.9612664776596</v>
      </c>
      <c r="BP35" s="96">
        <v>7.9934747315400463</v>
      </c>
      <c r="BQ35" s="96">
        <v>4019.1190950183345</v>
      </c>
      <c r="BR35" s="96">
        <v>13.900163861136731</v>
      </c>
      <c r="BS35" s="96">
        <v>6989.0023893795469</v>
      </c>
      <c r="BT35" s="96">
        <v>5.3443881893690888</v>
      </c>
      <c r="BU35" s="96">
        <v>2687.1583816147772</v>
      </c>
      <c r="BV35" s="96">
        <v>12.171318455333545</v>
      </c>
      <c r="BW35" s="96">
        <v>6119.7389193417048</v>
      </c>
      <c r="BX35" s="96">
        <v>4.5257700911142491</v>
      </c>
      <c r="BY35" s="96">
        <v>2275.5572018122439</v>
      </c>
      <c r="BZ35" s="96">
        <v>3.2375225823016618</v>
      </c>
      <c r="CA35" s="96">
        <v>1627.8263543812752</v>
      </c>
      <c r="CB35" s="96">
        <v>1.4399725609756096</v>
      </c>
      <c r="CC35" s="96">
        <v>724.01820365853632</v>
      </c>
      <c r="CD35" s="96">
        <v>8.6458381578947368</v>
      </c>
      <c r="CE35" s="96">
        <v>4347.1274257894729</v>
      </c>
      <c r="CF35" s="96">
        <v>7.1929419061530666</v>
      </c>
      <c r="CG35" s="96">
        <v>3616.6111904137611</v>
      </c>
      <c r="CH35" s="96">
        <v>8.8694519288734899</v>
      </c>
      <c r="CI35" s="96">
        <v>4459.5604298375902</v>
      </c>
      <c r="CJ35" s="96">
        <v>2.3668203541184547</v>
      </c>
      <c r="CK35" s="96">
        <v>1190.0372740507587</v>
      </c>
      <c r="CL35" s="96">
        <v>0.83179687499999988</v>
      </c>
      <c r="CM35" s="96">
        <v>418.22746874999984</v>
      </c>
      <c r="CN35" s="96">
        <v>1.299924418604651</v>
      </c>
      <c r="CO35" s="96">
        <v>653.60199767441839</v>
      </c>
      <c r="CP35" s="96">
        <v>6.4511463373083489</v>
      </c>
      <c r="CQ35" s="96">
        <v>3243.6363783986371</v>
      </c>
      <c r="CR35" s="96">
        <v>9.3995592678032551</v>
      </c>
      <c r="CS35" s="96">
        <v>4726.0983998514757</v>
      </c>
      <c r="CT35" s="96">
        <v>7.5237231374176794</v>
      </c>
      <c r="CU35" s="96">
        <v>3782.9279934936085</v>
      </c>
    </row>
    <row r="36" spans="2:99">
      <c r="C36" s="95" t="s">
        <v>201</v>
      </c>
      <c r="D36" s="96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4.0226351351351317</v>
      </c>
      <c r="K36" s="96">
        <v>3060.4208108108082</v>
      </c>
      <c r="L36" s="96">
        <v>6.8144896319132187</v>
      </c>
      <c r="M36" s="96">
        <v>5184.4637119595764</v>
      </c>
      <c r="N36" s="96">
        <v>18.418197161325711</v>
      </c>
      <c r="O36" s="96">
        <v>14012.5644003366</v>
      </c>
      <c r="P36" s="96">
        <v>17.247084770125198</v>
      </c>
      <c r="Q36" s="96">
        <v>13121.58209311125</v>
      </c>
      <c r="R36" s="96">
        <v>12.941641507525512</v>
      </c>
      <c r="S36" s="96">
        <v>9846.0008589254085</v>
      </c>
      <c r="T36" s="96">
        <v>2.3205041780340365</v>
      </c>
      <c r="U36" s="96">
        <v>1765.4395786482949</v>
      </c>
      <c r="V36" s="96">
        <v>11.612628519855598</v>
      </c>
      <c r="W36" s="96">
        <v>8834.8877779061386</v>
      </c>
      <c r="X36" s="96">
        <v>15.667810868004594</v>
      </c>
      <c r="Y36" s="96">
        <v>11920.070508377894</v>
      </c>
      <c r="Z36" s="96">
        <v>12.613840871423943</v>
      </c>
      <c r="AA36" s="96">
        <v>9596.6101349793353</v>
      </c>
      <c r="AB36" s="96">
        <v>8.9706256134079467</v>
      </c>
      <c r="AC36" s="96">
        <v>6824.8519666807651</v>
      </c>
      <c r="AD36" s="96">
        <v>7.3219822977798117</v>
      </c>
      <c r="AE36" s="96">
        <v>5570.5641321508801</v>
      </c>
      <c r="AF36" s="96">
        <v>8.6059756823458891</v>
      </c>
      <c r="AG36" s="96">
        <v>6547.4262991287524</v>
      </c>
      <c r="AH36" s="96">
        <v>7.861407419690682</v>
      </c>
      <c r="AI36" s="96">
        <v>5980.9587649006708</v>
      </c>
      <c r="AJ36" s="96">
        <v>2.0787793034436186</v>
      </c>
      <c r="AK36" s="96">
        <v>1581.535294059905</v>
      </c>
      <c r="AL36" s="96">
        <v>5.9962779577889807</v>
      </c>
      <c r="AM36" s="96">
        <v>4561.9682702858563</v>
      </c>
      <c r="AN36" s="96">
        <v>7.9041937402849234</v>
      </c>
      <c r="AO36" s="96">
        <v>6013.5105976087698</v>
      </c>
      <c r="AP36" s="96">
        <v>4.9351102063117018</v>
      </c>
      <c r="AQ36" s="96">
        <v>3754.6318449619425</v>
      </c>
      <c r="AR36" s="96">
        <v>9.6986231423418676</v>
      </c>
      <c r="AS36" s="96">
        <v>7378.7124866936929</v>
      </c>
      <c r="AT36" s="96">
        <v>5.3765049937899212</v>
      </c>
      <c r="AU36" s="96">
        <v>4090.4449992753716</v>
      </c>
      <c r="AV36" s="96">
        <v>6.1664133356236919</v>
      </c>
      <c r="AW36" s="96">
        <v>4691.4072657425049</v>
      </c>
      <c r="AX36" s="96">
        <v>7</v>
      </c>
      <c r="AY36" s="96">
        <v>5325.5999999999995</v>
      </c>
      <c r="AZ36" s="96">
        <v>14</v>
      </c>
      <c r="BA36" s="96">
        <v>10651.199999999999</v>
      </c>
      <c r="BB36" s="96">
        <v>8</v>
      </c>
      <c r="BC36" s="96">
        <v>6086.4</v>
      </c>
      <c r="BD36" s="96">
        <v>13</v>
      </c>
      <c r="BE36" s="96">
        <v>9890.4</v>
      </c>
      <c r="BF36" s="96">
        <v>11</v>
      </c>
      <c r="BG36" s="96">
        <v>8368.7999999999993</v>
      </c>
      <c r="BH36" s="96">
        <v>37</v>
      </c>
      <c r="BI36" s="96">
        <v>28149.599999999999</v>
      </c>
      <c r="BJ36" s="96">
        <v>34</v>
      </c>
      <c r="BK36" s="96">
        <v>25867.199999999997</v>
      </c>
      <c r="BL36" s="96">
        <v>31.41025876854135</v>
      </c>
      <c r="BM36" s="96">
        <v>23896.924871106257</v>
      </c>
      <c r="BN36" s="96">
        <v>14.247796442423164</v>
      </c>
      <c r="BO36" s="96">
        <v>10839.723533395543</v>
      </c>
      <c r="BP36" s="96">
        <v>8.2691117912483225</v>
      </c>
      <c r="BQ36" s="96">
        <v>6291.1402507817238</v>
      </c>
      <c r="BR36" s="96">
        <v>12.74181687270867</v>
      </c>
      <c r="BS36" s="96">
        <v>9693.974276756755</v>
      </c>
      <c r="BT36" s="96">
        <v>5.3443881893690888</v>
      </c>
      <c r="BU36" s="96">
        <v>4066.0105344720023</v>
      </c>
      <c r="BV36" s="96">
        <v>11.030257350146023</v>
      </c>
      <c r="BW36" s="96">
        <v>8391.8197919910945</v>
      </c>
      <c r="BX36" s="96">
        <v>4.849039383336696</v>
      </c>
      <c r="BY36" s="96">
        <v>3689.1491628425583</v>
      </c>
      <c r="BZ36" s="96">
        <v>3.2375225823016618</v>
      </c>
      <c r="CA36" s="96">
        <v>2463.107180615104</v>
      </c>
      <c r="CB36" s="96">
        <v>1.5999695121951218</v>
      </c>
      <c r="CC36" s="96">
        <v>1217.2568048780486</v>
      </c>
      <c r="CD36" s="96">
        <v>9.310902631578946</v>
      </c>
      <c r="CE36" s="96">
        <v>7083.7347221052614</v>
      </c>
      <c r="CF36" s="96">
        <v>6.0863354590525951</v>
      </c>
      <c r="CG36" s="96">
        <v>4630.4840172472141</v>
      </c>
      <c r="CH36" s="96">
        <v>9.9129168616821364</v>
      </c>
      <c r="CI36" s="96">
        <v>7541.7471483677691</v>
      </c>
      <c r="CJ36" s="96">
        <v>2.5488834582814128</v>
      </c>
      <c r="CK36" s="96">
        <v>1939.1905350604989</v>
      </c>
      <c r="CL36" s="96">
        <v>0.79020703124999991</v>
      </c>
      <c r="CM36" s="96">
        <v>601.18950937499994</v>
      </c>
      <c r="CN36" s="96">
        <v>1.0999360465116279</v>
      </c>
      <c r="CO36" s="96">
        <v>836.83134418604641</v>
      </c>
      <c r="CP36" s="96">
        <v>6.4511463373083489</v>
      </c>
      <c r="CQ36" s="96">
        <v>4908.0321334241917</v>
      </c>
      <c r="CR36" s="96">
        <v>8.4596033410229303</v>
      </c>
      <c r="CS36" s="96">
        <v>6436.0662218502448</v>
      </c>
      <c r="CT36" s="96">
        <v>7.5237231374176794</v>
      </c>
      <c r="CU36" s="96">
        <v>5724.0485629473706</v>
      </c>
    </row>
    <row r="37" spans="2:99">
      <c r="B37" s="95" t="s">
        <v>128</v>
      </c>
      <c r="C37" s="95" t="s">
        <v>202</v>
      </c>
      <c r="D37" s="96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1.8284705159705144</v>
      </c>
      <c r="K37" s="96">
        <v>1573.2160319410305</v>
      </c>
      <c r="L37" s="96">
        <v>1.6224975314079093</v>
      </c>
      <c r="M37" s="96">
        <v>1395.9968760233651</v>
      </c>
      <c r="N37" s="96">
        <v>3.2502700872927721</v>
      </c>
      <c r="O37" s="96">
        <v>2796.5323831067012</v>
      </c>
      <c r="P37" s="96">
        <v>3.1678318965536079</v>
      </c>
      <c r="Q37" s="96">
        <v>2725.6025637947241</v>
      </c>
      <c r="R37" s="96">
        <v>1.9910217703885404</v>
      </c>
      <c r="S37" s="96">
        <v>1713.0751312423001</v>
      </c>
      <c r="T37" s="96">
        <v>0.6875567934915664</v>
      </c>
      <c r="U37" s="96">
        <v>591.57386512014375</v>
      </c>
      <c r="V37" s="96">
        <v>7.9454826714801463</v>
      </c>
      <c r="W37" s="96">
        <v>6836.2932905415173</v>
      </c>
      <c r="X37" s="96">
        <v>7.3442863443771538</v>
      </c>
      <c r="Y37" s="96">
        <v>6319.0239707021028</v>
      </c>
      <c r="Z37" s="96">
        <v>4.0689809262657883</v>
      </c>
      <c r="AA37" s="96">
        <v>3500.951188959084</v>
      </c>
      <c r="AB37" s="96">
        <v>5.9804170756052981</v>
      </c>
      <c r="AC37" s="96">
        <v>5145.5508518507986</v>
      </c>
      <c r="AD37" s="96">
        <v>5.7529860911127084</v>
      </c>
      <c r="AE37" s="96">
        <v>4949.8692327933741</v>
      </c>
      <c r="AF37" s="96">
        <v>5.1635854094075331</v>
      </c>
      <c r="AG37" s="96">
        <v>4442.7488862542414</v>
      </c>
      <c r="AH37" s="96">
        <v>7.861407419690682</v>
      </c>
      <c r="AI37" s="96">
        <v>6763.9549439018629</v>
      </c>
      <c r="AJ37" s="96">
        <v>3.5079400745611067</v>
      </c>
      <c r="AK37" s="96">
        <v>3018.2316401523763</v>
      </c>
      <c r="AL37" s="96">
        <v>10.868253798492528</v>
      </c>
      <c r="AM37" s="96">
        <v>9351.0455682229713</v>
      </c>
      <c r="AN37" s="96">
        <v>14.592357674372167</v>
      </c>
      <c r="AO37" s="96">
        <v>12555.264543029813</v>
      </c>
      <c r="AP37" s="96">
        <v>12.749034699638562</v>
      </c>
      <c r="AQ37" s="96">
        <v>10969.269455569018</v>
      </c>
      <c r="AR37" s="96">
        <v>5.290158077641018</v>
      </c>
      <c r="AS37" s="96">
        <v>4551.6520100023317</v>
      </c>
      <c r="AT37" s="96">
        <v>4.8388544944109295</v>
      </c>
      <c r="AU37" s="96">
        <v>4163.3504069911633</v>
      </c>
      <c r="AV37" s="96">
        <v>7.0473295264270757</v>
      </c>
      <c r="AW37" s="96">
        <v>6063.5223245378556</v>
      </c>
      <c r="AX37" s="96">
        <v>5</v>
      </c>
      <c r="AY37" s="96">
        <v>4302</v>
      </c>
      <c r="AZ37" s="96">
        <v>6</v>
      </c>
      <c r="BA37" s="96">
        <v>5162.3999999999996</v>
      </c>
      <c r="BB37" s="96">
        <v>5</v>
      </c>
      <c r="BC37" s="96">
        <v>4302</v>
      </c>
      <c r="BD37" s="96">
        <v>5</v>
      </c>
      <c r="BE37" s="96">
        <v>4302</v>
      </c>
      <c r="BF37" s="96">
        <v>7</v>
      </c>
      <c r="BG37" s="96">
        <v>6022.8</v>
      </c>
      <c r="BH37" s="96">
        <v>6</v>
      </c>
      <c r="BI37" s="96">
        <v>5162.3999999999996</v>
      </c>
      <c r="BJ37" s="96">
        <v>7</v>
      </c>
      <c r="BK37" s="96">
        <v>6022.8</v>
      </c>
      <c r="BL37" s="96">
        <v>4.1485247430148959</v>
      </c>
      <c r="BM37" s="96">
        <v>3569.3906888900165</v>
      </c>
      <c r="BN37" s="96">
        <v>2.590508444076939</v>
      </c>
      <c r="BO37" s="96">
        <v>2228.8734652837984</v>
      </c>
      <c r="BP37" s="96">
        <v>3.0320076567910519</v>
      </c>
      <c r="BQ37" s="96">
        <v>2608.739387903021</v>
      </c>
      <c r="BR37" s="96">
        <v>5.2125614479262747</v>
      </c>
      <c r="BS37" s="96">
        <v>4484.8878697957671</v>
      </c>
      <c r="BT37" s="96">
        <v>3.5629254595793927</v>
      </c>
      <c r="BU37" s="96">
        <v>3065.5410654221096</v>
      </c>
      <c r="BV37" s="96">
        <v>2.6624759121042127</v>
      </c>
      <c r="BW37" s="96">
        <v>2290.7942747744646</v>
      </c>
      <c r="BX37" s="96">
        <v>5.495577967781589</v>
      </c>
      <c r="BY37" s="96">
        <v>4728.395283479279</v>
      </c>
      <c r="BZ37" s="96">
        <v>2.7750193562585674</v>
      </c>
      <c r="CA37" s="96">
        <v>2387.6266541248715</v>
      </c>
      <c r="CB37" s="96">
        <v>1.6799679878048781</v>
      </c>
      <c r="CC37" s="96">
        <v>1445.4444567073172</v>
      </c>
      <c r="CD37" s="96">
        <v>13.96635394736842</v>
      </c>
      <c r="CE37" s="96">
        <v>12016.650936315787</v>
      </c>
      <c r="CF37" s="96">
        <v>12.725974141655426</v>
      </c>
      <c r="CG37" s="96">
        <v>10949.428151480328</v>
      </c>
      <c r="CH37" s="96">
        <v>9.9129168616821364</v>
      </c>
      <c r="CI37" s="96">
        <v>8529.0736677913101</v>
      </c>
      <c r="CJ37" s="96">
        <v>5.6439562290516996</v>
      </c>
      <c r="CK37" s="96">
        <v>4856.059939476082</v>
      </c>
      <c r="CL37" s="96">
        <v>1.1645156249999999</v>
      </c>
      <c r="CM37" s="96">
        <v>1001.9492437499999</v>
      </c>
      <c r="CN37" s="96">
        <v>0.89994767441860468</v>
      </c>
      <c r="CO37" s="96">
        <v>774.31497906976745</v>
      </c>
      <c r="CP37" s="96">
        <v>4.6079616695059631</v>
      </c>
      <c r="CQ37" s="96">
        <v>3964.6902204429307</v>
      </c>
      <c r="CR37" s="96">
        <v>4.6997796339016276</v>
      </c>
      <c r="CS37" s="96">
        <v>4043.6903970089602</v>
      </c>
      <c r="CT37" s="96">
        <v>7.5237231374176794</v>
      </c>
      <c r="CU37" s="96">
        <v>6473.411387434171</v>
      </c>
    </row>
    <row r="38" spans="2:99">
      <c r="C38" s="95" t="s">
        <v>203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2.1941646191646176</v>
      </c>
      <c r="K38" s="96">
        <v>2725.1524570024549</v>
      </c>
      <c r="L38" s="96">
        <v>1.6224975314079093</v>
      </c>
      <c r="M38" s="96">
        <v>2015.1419340086234</v>
      </c>
      <c r="N38" s="96">
        <v>3.2502700872927721</v>
      </c>
      <c r="O38" s="96">
        <v>4036.835448417623</v>
      </c>
      <c r="P38" s="96">
        <v>3.1678318965536079</v>
      </c>
      <c r="Q38" s="96">
        <v>3934.4472155195808</v>
      </c>
      <c r="R38" s="96">
        <v>1.9910217703885404</v>
      </c>
      <c r="S38" s="96">
        <v>2472.8490388225673</v>
      </c>
      <c r="T38" s="96">
        <v>0.6875567934915664</v>
      </c>
      <c r="U38" s="96">
        <v>853.94553751652552</v>
      </c>
      <c r="V38" s="96">
        <v>7.3342916967509035</v>
      </c>
      <c r="W38" s="96">
        <v>9109.1902873646213</v>
      </c>
      <c r="X38" s="96">
        <v>6.8546672547520098</v>
      </c>
      <c r="Y38" s="96">
        <v>8513.4967304019956</v>
      </c>
      <c r="Z38" s="96">
        <v>3.6620828336392095</v>
      </c>
      <c r="AA38" s="96">
        <v>4548.3068793798984</v>
      </c>
      <c r="AB38" s="96">
        <v>6.4075897238628192</v>
      </c>
      <c r="AC38" s="96">
        <v>7958.2264370376215</v>
      </c>
      <c r="AD38" s="96">
        <v>5.7529860911127084</v>
      </c>
      <c r="AE38" s="96">
        <v>7145.2087251619841</v>
      </c>
      <c r="AF38" s="96">
        <v>4.7332866252902388</v>
      </c>
      <c r="AG38" s="96">
        <v>5878.7419886104763</v>
      </c>
      <c r="AH38" s="96">
        <v>8.2751657049375602</v>
      </c>
      <c r="AI38" s="96">
        <v>10277.75580553245</v>
      </c>
      <c r="AJ38" s="96">
        <v>3.7677874874915589</v>
      </c>
      <c r="AK38" s="96">
        <v>4679.5920594645158</v>
      </c>
      <c r="AL38" s="96">
        <v>9.3691843090452807</v>
      </c>
      <c r="AM38" s="96">
        <v>11636.526911834238</v>
      </c>
      <c r="AN38" s="96">
        <v>15.808387480569847</v>
      </c>
      <c r="AO38" s="96">
        <v>19634.01725086775</v>
      </c>
      <c r="AP38" s="96">
        <v>10.692738780342021</v>
      </c>
      <c r="AQ38" s="96">
        <v>13280.381565184789</v>
      </c>
      <c r="AR38" s="96">
        <v>5.290158077641018</v>
      </c>
      <c r="AS38" s="96">
        <v>6570.3763324301444</v>
      </c>
      <c r="AT38" s="96">
        <v>3.7635534956529453</v>
      </c>
      <c r="AU38" s="96">
        <v>4674.3334416009584</v>
      </c>
      <c r="AV38" s="96">
        <v>6.1664133356236919</v>
      </c>
      <c r="AW38" s="96">
        <v>7658.6853628446252</v>
      </c>
      <c r="AX38" s="96">
        <v>5</v>
      </c>
      <c r="AY38" s="96">
        <v>6210</v>
      </c>
      <c r="AZ38" s="96">
        <v>6</v>
      </c>
      <c r="BA38" s="96">
        <v>7452</v>
      </c>
      <c r="BB38" s="96">
        <v>5</v>
      </c>
      <c r="BC38" s="96">
        <v>6210</v>
      </c>
      <c r="BD38" s="96">
        <v>5</v>
      </c>
      <c r="BE38" s="96">
        <v>6210</v>
      </c>
      <c r="BF38" s="96">
        <v>6</v>
      </c>
      <c r="BG38" s="96">
        <v>7452</v>
      </c>
      <c r="BH38" s="96">
        <v>6</v>
      </c>
      <c r="BI38" s="96">
        <v>7452</v>
      </c>
      <c r="BJ38" s="96">
        <v>6</v>
      </c>
      <c r="BK38" s="96">
        <v>7452</v>
      </c>
      <c r="BL38" s="96">
        <v>4.7411711348741665</v>
      </c>
      <c r="BM38" s="96">
        <v>5888.5345495137144</v>
      </c>
      <c r="BN38" s="96">
        <v>2.158757036730782</v>
      </c>
      <c r="BO38" s="96">
        <v>2681.1762396196314</v>
      </c>
      <c r="BP38" s="96">
        <v>2.4807335373744972</v>
      </c>
      <c r="BQ38" s="96">
        <v>3081.0710534191257</v>
      </c>
      <c r="BR38" s="96">
        <v>5.7917349421403053</v>
      </c>
      <c r="BS38" s="96">
        <v>7193.3347981382594</v>
      </c>
      <c r="BT38" s="96">
        <v>3.053936108210908</v>
      </c>
      <c r="BU38" s="96">
        <v>3792.9886463979478</v>
      </c>
      <c r="BV38" s="96">
        <v>3.0428296138333861</v>
      </c>
      <c r="BW38" s="96">
        <v>3779.1943803810655</v>
      </c>
      <c r="BX38" s="96">
        <v>6.1421165522264811</v>
      </c>
      <c r="BY38" s="96">
        <v>7628.5087578652892</v>
      </c>
      <c r="BZ38" s="96">
        <v>2.5437677432370203</v>
      </c>
      <c r="CA38" s="96">
        <v>3159.3595371003794</v>
      </c>
      <c r="CB38" s="96">
        <v>1.5999695121951218</v>
      </c>
      <c r="CC38" s="96">
        <v>1987.1621341463413</v>
      </c>
      <c r="CD38" s="96">
        <v>11.971160526315789</v>
      </c>
      <c r="CE38" s="96">
        <v>14868.181373684209</v>
      </c>
      <c r="CF38" s="96">
        <v>13.832580588755897</v>
      </c>
      <c r="CG38" s="96">
        <v>17180.065091234825</v>
      </c>
      <c r="CH38" s="96">
        <v>10.43464932808646</v>
      </c>
      <c r="CI38" s="96">
        <v>12959.834465483384</v>
      </c>
      <c r="CJ38" s="96">
        <v>5.461893124888741</v>
      </c>
      <c r="CK38" s="96">
        <v>6783.6712611118164</v>
      </c>
      <c r="CL38" s="96">
        <v>0.99815624999999986</v>
      </c>
      <c r="CM38" s="96">
        <v>1239.7100624999998</v>
      </c>
      <c r="CN38" s="96">
        <v>0.99994186046511624</v>
      </c>
      <c r="CO38" s="96">
        <v>1241.9277906976745</v>
      </c>
      <c r="CP38" s="96">
        <v>4.1471655025553673</v>
      </c>
      <c r="CQ38" s="96">
        <v>5150.779554173766</v>
      </c>
      <c r="CR38" s="96">
        <v>4.6997796339016276</v>
      </c>
      <c r="CS38" s="96">
        <v>5837.126305305821</v>
      </c>
      <c r="CT38" s="96">
        <v>6.5832577452404699</v>
      </c>
      <c r="CU38" s="96">
        <v>8176.4061195886634</v>
      </c>
    </row>
    <row r="39" spans="2:99">
      <c r="C39" s="95" t="s">
        <v>204</v>
      </c>
      <c r="D39" s="96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1.8284705159705144</v>
      </c>
      <c r="K39" s="96">
        <v>2602.2792383292363</v>
      </c>
      <c r="L39" s="96">
        <v>1.7847472845487002</v>
      </c>
      <c r="M39" s="96">
        <v>2540.0523353697104</v>
      </c>
      <c r="N39" s="96">
        <v>3.2502700872927721</v>
      </c>
      <c r="O39" s="96">
        <v>4625.7843882350735</v>
      </c>
      <c r="P39" s="96">
        <v>3.1678318965536079</v>
      </c>
      <c r="Q39" s="96">
        <v>4508.4583551750948</v>
      </c>
      <c r="R39" s="96">
        <v>1.659184808657117</v>
      </c>
      <c r="S39" s="96">
        <v>2361.3518196808091</v>
      </c>
      <c r="T39" s="96">
        <v>0.77350139267801221</v>
      </c>
      <c r="U39" s="96">
        <v>1100.847182059347</v>
      </c>
      <c r="V39" s="96">
        <v>6.7231007220216608</v>
      </c>
      <c r="W39" s="96">
        <v>9568.3169475812283</v>
      </c>
      <c r="X39" s="96">
        <v>5.8754290755017227</v>
      </c>
      <c r="Y39" s="96">
        <v>8361.9106602540523</v>
      </c>
      <c r="Z39" s="96">
        <v>4.4758790188923667</v>
      </c>
      <c r="AA39" s="96">
        <v>6370.0710196876162</v>
      </c>
      <c r="AB39" s="96">
        <v>6.4075897238628192</v>
      </c>
      <c r="AC39" s="96">
        <v>9119.281695001564</v>
      </c>
      <c r="AD39" s="96">
        <v>6.7989835622241115</v>
      </c>
      <c r="AE39" s="96">
        <v>9676.3134057573552</v>
      </c>
      <c r="AF39" s="96">
        <v>5.1635854094075331</v>
      </c>
      <c r="AG39" s="96">
        <v>7348.8147546688015</v>
      </c>
      <c r="AH39" s="96">
        <v>7.861407419690682</v>
      </c>
      <c r="AI39" s="96">
        <v>11188.35503970378</v>
      </c>
      <c r="AJ39" s="96">
        <v>3.7677874874915589</v>
      </c>
      <c r="AK39" s="96">
        <v>5362.3151521979871</v>
      </c>
      <c r="AL39" s="96">
        <v>9.7439516814070934</v>
      </c>
      <c r="AM39" s="96">
        <v>13867.592032978575</v>
      </c>
      <c r="AN39" s="96">
        <v>15.200372577471006</v>
      </c>
      <c r="AO39" s="96">
        <v>21633.170252256736</v>
      </c>
      <c r="AP39" s="96">
        <v>11.926516331919947</v>
      </c>
      <c r="AQ39" s="96">
        <v>16973.818043588468</v>
      </c>
      <c r="AR39" s="96">
        <v>5.290158077641018</v>
      </c>
      <c r="AS39" s="96">
        <v>7528.952976098697</v>
      </c>
      <c r="AT39" s="96">
        <v>4.3012039950319378</v>
      </c>
      <c r="AU39" s="96">
        <v>6121.4735257294542</v>
      </c>
      <c r="AV39" s="96">
        <v>6.1664133356236919</v>
      </c>
      <c r="AW39" s="96">
        <v>8776.0394592596385</v>
      </c>
      <c r="AX39" s="96">
        <v>5</v>
      </c>
      <c r="AY39" s="96">
        <v>7116</v>
      </c>
      <c r="AZ39" s="96">
        <v>6</v>
      </c>
      <c r="BA39" s="96">
        <v>8539.2000000000007</v>
      </c>
      <c r="BB39" s="96">
        <v>5</v>
      </c>
      <c r="BC39" s="96">
        <v>7116</v>
      </c>
      <c r="BD39" s="96">
        <v>4</v>
      </c>
      <c r="BE39" s="96">
        <v>5692.8</v>
      </c>
      <c r="BF39" s="96">
        <v>7</v>
      </c>
      <c r="BG39" s="96">
        <v>9962.4</v>
      </c>
      <c r="BH39" s="96">
        <v>5</v>
      </c>
      <c r="BI39" s="96">
        <v>7116</v>
      </c>
      <c r="BJ39" s="96">
        <v>7</v>
      </c>
      <c r="BK39" s="96">
        <v>9962.4</v>
      </c>
      <c r="BL39" s="96">
        <v>4.7411711348741665</v>
      </c>
      <c r="BM39" s="96">
        <v>6747.6347591529138</v>
      </c>
      <c r="BN39" s="96">
        <v>2.590508444076939</v>
      </c>
      <c r="BO39" s="96">
        <v>3686.8116176102999</v>
      </c>
      <c r="BP39" s="96">
        <v>2.7563705970827748</v>
      </c>
      <c r="BQ39" s="96">
        <v>3922.8666337682052</v>
      </c>
      <c r="BR39" s="96">
        <v>6.3709084363543349</v>
      </c>
      <c r="BS39" s="96">
        <v>9067.0768866194903</v>
      </c>
      <c r="BT39" s="96">
        <v>3.053936108210908</v>
      </c>
      <c r="BU39" s="96">
        <v>4346.3618692057644</v>
      </c>
      <c r="BV39" s="96">
        <v>3.0428296138333861</v>
      </c>
      <c r="BW39" s="96">
        <v>4330.5551064076753</v>
      </c>
      <c r="BX39" s="96">
        <v>5.8188472600040351</v>
      </c>
      <c r="BY39" s="96">
        <v>8281.3834204377436</v>
      </c>
      <c r="BZ39" s="96">
        <v>2.3125161302154726</v>
      </c>
      <c r="CA39" s="96">
        <v>3291.1729565226606</v>
      </c>
      <c r="CB39" s="96">
        <v>1.5999695121951218</v>
      </c>
      <c r="CC39" s="96">
        <v>2277.0766097560977</v>
      </c>
      <c r="CD39" s="96">
        <v>11.971160526315789</v>
      </c>
      <c r="CE39" s="96">
        <v>17037.355661052632</v>
      </c>
      <c r="CF39" s="96">
        <v>14.939187035856371</v>
      </c>
      <c r="CG39" s="96">
        <v>21261.450989430788</v>
      </c>
      <c r="CH39" s="96">
        <v>8.3477194624691684</v>
      </c>
      <c r="CI39" s="96">
        <v>11880.474338986121</v>
      </c>
      <c r="CJ39" s="96">
        <v>5.6439562290516996</v>
      </c>
      <c r="CK39" s="96">
        <v>8032.4785051863792</v>
      </c>
      <c r="CL39" s="96">
        <v>0.99815624999999986</v>
      </c>
      <c r="CM39" s="96">
        <v>1420.5759749999997</v>
      </c>
      <c r="CN39" s="96">
        <v>0.89994767441860468</v>
      </c>
      <c r="CO39" s="96">
        <v>1280.8055302325581</v>
      </c>
      <c r="CP39" s="96">
        <v>4.1471655025553673</v>
      </c>
      <c r="CQ39" s="96">
        <v>5902.2459432367987</v>
      </c>
      <c r="CR39" s="96">
        <v>4.6997796339016276</v>
      </c>
      <c r="CS39" s="96">
        <v>6688.7263749687963</v>
      </c>
      <c r="CT39" s="96">
        <v>6.5832577452404699</v>
      </c>
      <c r="CU39" s="96">
        <v>9369.2924230262379</v>
      </c>
    </row>
    <row r="40" spans="2:99">
      <c r="C40" s="95" t="s">
        <v>205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1.8284705159705144</v>
      </c>
      <c r="K40" s="96">
        <v>1325.2754299754288</v>
      </c>
      <c r="L40" s="96">
        <v>1.6224975314079093</v>
      </c>
      <c r="M40" s="96">
        <v>1175.9862107644526</v>
      </c>
      <c r="N40" s="96">
        <v>3.61141120810308</v>
      </c>
      <c r="O40" s="96">
        <v>2617.5508436331124</v>
      </c>
      <c r="P40" s="96">
        <v>3.5198132183928976</v>
      </c>
      <c r="Q40" s="96">
        <v>2551.160620691172</v>
      </c>
      <c r="R40" s="96">
        <v>1.9910217703885404</v>
      </c>
      <c r="S40" s="96">
        <v>1443.092579177614</v>
      </c>
      <c r="T40" s="96">
        <v>0.77350139267801221</v>
      </c>
      <c r="U40" s="96">
        <v>560.63380941302319</v>
      </c>
      <c r="V40" s="96">
        <v>7.3342916967509035</v>
      </c>
      <c r="W40" s="96">
        <v>5315.8946218050542</v>
      </c>
      <c r="X40" s="96">
        <v>6.8546672547520098</v>
      </c>
      <c r="Y40" s="96">
        <v>4968.2628262442568</v>
      </c>
      <c r="Z40" s="96">
        <v>4.4758790188923667</v>
      </c>
      <c r="AA40" s="96">
        <v>3244.1171128931874</v>
      </c>
      <c r="AB40" s="96">
        <v>6.8347623721203403</v>
      </c>
      <c r="AC40" s="96">
        <v>4953.8357673128221</v>
      </c>
      <c r="AD40" s="96">
        <v>5.7529860911127084</v>
      </c>
      <c r="AE40" s="96">
        <v>4169.7643188384909</v>
      </c>
      <c r="AF40" s="96">
        <v>5.1635854094075331</v>
      </c>
      <c r="AG40" s="96">
        <v>3742.5667047385796</v>
      </c>
      <c r="AH40" s="96">
        <v>9.5164405606781948</v>
      </c>
      <c r="AI40" s="96">
        <v>6897.5161183795553</v>
      </c>
      <c r="AJ40" s="96">
        <v>3.7677874874915589</v>
      </c>
      <c r="AK40" s="96">
        <v>2730.8923709338819</v>
      </c>
      <c r="AL40" s="96">
        <v>9.7439516814070934</v>
      </c>
      <c r="AM40" s="96">
        <v>7062.4161786838613</v>
      </c>
      <c r="AN40" s="96">
        <v>13.984342771273326</v>
      </c>
      <c r="AO40" s="96">
        <v>10135.851640618906</v>
      </c>
      <c r="AP40" s="96">
        <v>11.103997964201328</v>
      </c>
      <c r="AQ40" s="96">
        <v>8048.1777244531222</v>
      </c>
      <c r="AR40" s="96">
        <v>6.1718510905811881</v>
      </c>
      <c r="AS40" s="96">
        <v>4473.3576704532452</v>
      </c>
      <c r="AT40" s="96">
        <v>4.8388544944109295</v>
      </c>
      <c r="AU40" s="96">
        <v>3507.2017375490414</v>
      </c>
      <c r="AV40" s="96">
        <v>7.0473295264270757</v>
      </c>
      <c r="AW40" s="96">
        <v>5107.9044407543443</v>
      </c>
      <c r="AX40" s="96">
        <v>5</v>
      </c>
      <c r="AY40" s="96">
        <v>3624</v>
      </c>
      <c r="AZ40" s="96">
        <v>5</v>
      </c>
      <c r="BA40" s="96">
        <v>3624</v>
      </c>
      <c r="BB40" s="96">
        <v>5</v>
      </c>
      <c r="BC40" s="96">
        <v>3624</v>
      </c>
      <c r="BD40" s="96">
        <v>4</v>
      </c>
      <c r="BE40" s="96">
        <v>2899.2</v>
      </c>
      <c r="BF40" s="96">
        <v>7</v>
      </c>
      <c r="BG40" s="96">
        <v>5073.5999999999995</v>
      </c>
      <c r="BH40" s="96">
        <v>6</v>
      </c>
      <c r="BI40" s="96">
        <v>4348.7999999999993</v>
      </c>
      <c r="BJ40" s="96">
        <v>7</v>
      </c>
      <c r="BK40" s="96">
        <v>5073.5999999999995</v>
      </c>
      <c r="BL40" s="96">
        <v>4.7411711348741665</v>
      </c>
      <c r="BM40" s="96">
        <v>3436.4008385567959</v>
      </c>
      <c r="BN40" s="96">
        <v>2.590508444076939</v>
      </c>
      <c r="BO40" s="96">
        <v>1877.6005202669653</v>
      </c>
      <c r="BP40" s="96">
        <v>2.7563705970827748</v>
      </c>
      <c r="BQ40" s="96">
        <v>1997.817408765595</v>
      </c>
      <c r="BR40" s="96">
        <v>5.7917349421403053</v>
      </c>
      <c r="BS40" s="96">
        <v>4197.8494860632927</v>
      </c>
      <c r="BT40" s="96">
        <v>3.5629254595793927</v>
      </c>
      <c r="BU40" s="96">
        <v>2582.4083731031437</v>
      </c>
      <c r="BV40" s="96">
        <v>2.6624759121042127</v>
      </c>
      <c r="BW40" s="96">
        <v>1929.7625410931332</v>
      </c>
      <c r="BX40" s="96">
        <v>5.495577967781589</v>
      </c>
      <c r="BY40" s="96">
        <v>3983.1949110480955</v>
      </c>
      <c r="BZ40" s="96">
        <v>2.7750193562585674</v>
      </c>
      <c r="CA40" s="96">
        <v>2011.3340294162097</v>
      </c>
      <c r="CB40" s="96">
        <v>1.5199710365853658</v>
      </c>
      <c r="CC40" s="96">
        <v>1101.6750073170731</v>
      </c>
      <c r="CD40" s="96">
        <v>12.636225</v>
      </c>
      <c r="CE40" s="96">
        <v>9158.7358799999984</v>
      </c>
      <c r="CF40" s="96">
        <v>14.385883812306133</v>
      </c>
      <c r="CG40" s="96">
        <v>10426.888587159485</v>
      </c>
      <c r="CH40" s="96">
        <v>10.43464932808646</v>
      </c>
      <c r="CI40" s="96">
        <v>7563.0338329970655</v>
      </c>
      <c r="CJ40" s="96">
        <v>5.6439562290516996</v>
      </c>
      <c r="CK40" s="96">
        <v>4090.7394748166716</v>
      </c>
      <c r="CL40" s="96">
        <v>1.03974609375</v>
      </c>
      <c r="CM40" s="96">
        <v>753.60796874999994</v>
      </c>
      <c r="CN40" s="96">
        <v>0.99994186046511624</v>
      </c>
      <c r="CO40" s="96">
        <v>724.75786046511621</v>
      </c>
      <c r="CP40" s="96">
        <v>4.6079616695059631</v>
      </c>
      <c r="CQ40" s="96">
        <v>3339.850618057922</v>
      </c>
      <c r="CR40" s="96">
        <v>4.6997796339016276</v>
      </c>
      <c r="CS40" s="96">
        <v>3406.4002786518995</v>
      </c>
      <c r="CT40" s="96">
        <v>7.5237231374176794</v>
      </c>
      <c r="CU40" s="96">
        <v>5453.1945300003335</v>
      </c>
    </row>
    <row r="41" spans="2:99">
      <c r="C41" s="95" t="s">
        <v>206</v>
      </c>
      <c r="D41" s="96">
        <v>0</v>
      </c>
      <c r="E41" s="96">
        <v>0</v>
      </c>
      <c r="F41" s="96">
        <v>0</v>
      </c>
      <c r="G41" s="96">
        <v>0</v>
      </c>
      <c r="H41" s="96">
        <v>0</v>
      </c>
      <c r="I41" s="96">
        <v>0</v>
      </c>
      <c r="J41" s="96">
        <v>1.8284705159705144</v>
      </c>
      <c r="K41" s="96">
        <v>1206.7905405405395</v>
      </c>
      <c r="L41" s="96">
        <v>1.7847472845487002</v>
      </c>
      <c r="M41" s="96">
        <v>1177.9332078021421</v>
      </c>
      <c r="N41" s="96">
        <v>3.61141120810308</v>
      </c>
      <c r="O41" s="96">
        <v>2383.5313973480329</v>
      </c>
      <c r="P41" s="96">
        <v>3.1678318965536079</v>
      </c>
      <c r="Q41" s="96">
        <v>2090.7690517253814</v>
      </c>
      <c r="R41" s="96">
        <v>1.9910217703885404</v>
      </c>
      <c r="S41" s="96">
        <v>1314.0743684564368</v>
      </c>
      <c r="T41" s="96">
        <v>0.6875567934915664</v>
      </c>
      <c r="U41" s="96">
        <v>453.78748370443384</v>
      </c>
      <c r="V41" s="96">
        <v>7.9454826714801463</v>
      </c>
      <c r="W41" s="96">
        <v>5244.0185631768964</v>
      </c>
      <c r="X41" s="96">
        <v>7.8339054340022969</v>
      </c>
      <c r="Y41" s="96">
        <v>5170.3775864415156</v>
      </c>
      <c r="Z41" s="96">
        <v>4.4758790188923667</v>
      </c>
      <c r="AA41" s="96">
        <v>2954.0801524689618</v>
      </c>
      <c r="AB41" s="96">
        <v>5.9804170756052981</v>
      </c>
      <c r="AC41" s="96">
        <v>3947.0752698994966</v>
      </c>
      <c r="AD41" s="96">
        <v>6.7989835622241115</v>
      </c>
      <c r="AE41" s="96">
        <v>4487.3291510679137</v>
      </c>
      <c r="AF41" s="96">
        <v>5.5938841935248274</v>
      </c>
      <c r="AG41" s="96">
        <v>3691.9635677263859</v>
      </c>
      <c r="AH41" s="96">
        <v>9.9301988459250712</v>
      </c>
      <c r="AI41" s="96">
        <v>6553.9312383105471</v>
      </c>
      <c r="AJ41" s="96">
        <v>3.6378637810263328</v>
      </c>
      <c r="AK41" s="96">
        <v>2400.9900954773798</v>
      </c>
      <c r="AL41" s="96">
        <v>10.868253798492528</v>
      </c>
      <c r="AM41" s="96">
        <v>7173.0475070050688</v>
      </c>
      <c r="AN41" s="96">
        <v>13.984342771273326</v>
      </c>
      <c r="AO41" s="96">
        <v>9229.6662290403947</v>
      </c>
      <c r="AP41" s="96">
        <v>11.515257148060639</v>
      </c>
      <c r="AQ41" s="96">
        <v>7600.0697177200218</v>
      </c>
      <c r="AR41" s="96">
        <v>6.1718510905811881</v>
      </c>
      <c r="AS41" s="96">
        <v>4073.4217197835842</v>
      </c>
      <c r="AT41" s="96">
        <v>4.3012039950319378</v>
      </c>
      <c r="AU41" s="96">
        <v>2838.7946367210789</v>
      </c>
      <c r="AV41" s="96">
        <v>6.1664133356236919</v>
      </c>
      <c r="AW41" s="96">
        <v>4069.8328015116367</v>
      </c>
      <c r="AX41" s="96">
        <v>5</v>
      </c>
      <c r="AY41" s="96">
        <v>3300</v>
      </c>
      <c r="AZ41" s="96">
        <v>5</v>
      </c>
      <c r="BA41" s="96">
        <v>3300</v>
      </c>
      <c r="BB41" s="96">
        <v>5</v>
      </c>
      <c r="BC41" s="96">
        <v>3300</v>
      </c>
      <c r="BD41" s="96">
        <v>5</v>
      </c>
      <c r="BE41" s="96">
        <v>3300</v>
      </c>
      <c r="BF41" s="96">
        <v>7</v>
      </c>
      <c r="BG41" s="96">
        <v>4620</v>
      </c>
      <c r="BH41" s="96">
        <v>6</v>
      </c>
      <c r="BI41" s="96">
        <v>3960</v>
      </c>
      <c r="BJ41" s="96">
        <v>7</v>
      </c>
      <c r="BK41" s="96">
        <v>4620</v>
      </c>
      <c r="BL41" s="96">
        <v>4.1485247430148959</v>
      </c>
      <c r="BM41" s="96">
        <v>2738.0263303898314</v>
      </c>
      <c r="BN41" s="96">
        <v>2.158757036730782</v>
      </c>
      <c r="BO41" s="96">
        <v>1424.7796442423162</v>
      </c>
      <c r="BP41" s="96">
        <v>3.0320076567910519</v>
      </c>
      <c r="BQ41" s="96">
        <v>2001.1250534820942</v>
      </c>
      <c r="BR41" s="96">
        <v>6.3709084363543349</v>
      </c>
      <c r="BS41" s="96">
        <v>4204.7995679938613</v>
      </c>
      <c r="BT41" s="96">
        <v>3.053936108210908</v>
      </c>
      <c r="BU41" s="96">
        <v>2015.5978314191993</v>
      </c>
      <c r="BV41" s="96">
        <v>3.4231833155625595</v>
      </c>
      <c r="BW41" s="96">
        <v>2259.3009882712895</v>
      </c>
      <c r="BX41" s="96">
        <v>6.4653858444489281</v>
      </c>
      <c r="BY41" s="96">
        <v>4267.1546573362921</v>
      </c>
      <c r="BZ41" s="96">
        <v>2.5437677432370203</v>
      </c>
      <c r="CA41" s="96">
        <v>1678.8867105364334</v>
      </c>
      <c r="CB41" s="96">
        <v>1.4399725609756096</v>
      </c>
      <c r="CC41" s="96">
        <v>950.38189024390226</v>
      </c>
      <c r="CD41" s="96">
        <v>13.96635394736842</v>
      </c>
      <c r="CE41" s="96">
        <v>9217.7936052631576</v>
      </c>
      <c r="CF41" s="96">
        <v>14.939187035856371</v>
      </c>
      <c r="CG41" s="96">
        <v>9859.8634436652046</v>
      </c>
      <c r="CH41" s="96">
        <v>10.43464932808646</v>
      </c>
      <c r="CI41" s="96">
        <v>6886.8685565370633</v>
      </c>
      <c r="CJ41" s="96">
        <v>5.2798300207257833</v>
      </c>
      <c r="CK41" s="96">
        <v>3484.6878136790169</v>
      </c>
      <c r="CL41" s="96">
        <v>1.03974609375</v>
      </c>
      <c r="CM41" s="96">
        <v>686.232421875</v>
      </c>
      <c r="CN41" s="96">
        <v>0.89994767441860468</v>
      </c>
      <c r="CO41" s="96">
        <v>593.96546511627912</v>
      </c>
      <c r="CP41" s="96">
        <v>4.1471655025553673</v>
      </c>
      <c r="CQ41" s="96">
        <v>2737.1292316865424</v>
      </c>
      <c r="CR41" s="96">
        <v>4.6997796339016276</v>
      </c>
      <c r="CS41" s="96">
        <v>3101.8545583750742</v>
      </c>
      <c r="CT41" s="96">
        <v>6.5832577452404699</v>
      </c>
      <c r="CU41" s="96">
        <v>4344.9501118587104</v>
      </c>
    </row>
    <row r="42" spans="2:99">
      <c r="C42" s="95" t="s">
        <v>207</v>
      </c>
      <c r="D42" s="96">
        <v>0</v>
      </c>
      <c r="E42" s="96">
        <v>0</v>
      </c>
      <c r="F42" s="96">
        <v>0</v>
      </c>
      <c r="G42" s="96">
        <v>0</v>
      </c>
      <c r="H42" s="96">
        <v>0</v>
      </c>
      <c r="I42" s="96">
        <v>0</v>
      </c>
      <c r="J42" s="96">
        <v>1.8284705159705144</v>
      </c>
      <c r="K42" s="96">
        <v>1546.8860565110551</v>
      </c>
      <c r="L42" s="96">
        <v>1.7847472845487002</v>
      </c>
      <c r="M42" s="96">
        <v>1509.8962027282005</v>
      </c>
      <c r="N42" s="96">
        <v>3.61141120810308</v>
      </c>
      <c r="O42" s="96">
        <v>3055.2538820552058</v>
      </c>
      <c r="P42" s="96">
        <v>2.8158505747143181</v>
      </c>
      <c r="Q42" s="96">
        <v>2382.2095862083133</v>
      </c>
      <c r="R42" s="96">
        <v>1.659184808657117</v>
      </c>
      <c r="S42" s="96">
        <v>1403.670348123921</v>
      </c>
      <c r="T42" s="96">
        <v>0.77350139267801221</v>
      </c>
      <c r="U42" s="96">
        <v>654.38217820559828</v>
      </c>
      <c r="V42" s="96">
        <v>7.3342916967509035</v>
      </c>
      <c r="W42" s="96">
        <v>6204.8107754512648</v>
      </c>
      <c r="X42" s="96">
        <v>6.8546672547520098</v>
      </c>
      <c r="Y42" s="96">
        <v>5799.0484975201998</v>
      </c>
      <c r="Z42" s="96">
        <v>4.4758790188923667</v>
      </c>
      <c r="AA42" s="96">
        <v>3786.5936499829422</v>
      </c>
      <c r="AB42" s="96">
        <v>6.8347623721203403</v>
      </c>
      <c r="AC42" s="96">
        <v>5782.2089668138078</v>
      </c>
      <c r="AD42" s="96">
        <v>6.7989835622241115</v>
      </c>
      <c r="AE42" s="96">
        <v>5751.9400936415987</v>
      </c>
      <c r="AF42" s="96">
        <v>5.5938841935248274</v>
      </c>
      <c r="AG42" s="96">
        <v>4732.4260277220037</v>
      </c>
      <c r="AH42" s="96">
        <v>8.6889239901844384</v>
      </c>
      <c r="AI42" s="96">
        <v>7350.8296956960348</v>
      </c>
      <c r="AJ42" s="96">
        <v>4.1575586068872372</v>
      </c>
      <c r="AK42" s="96">
        <v>3517.2945814266027</v>
      </c>
      <c r="AL42" s="96">
        <v>8.9944169366834714</v>
      </c>
      <c r="AM42" s="96">
        <v>7609.2767284342171</v>
      </c>
      <c r="AN42" s="96">
        <v>13.376327868174485</v>
      </c>
      <c r="AO42" s="96">
        <v>11316.373376475614</v>
      </c>
      <c r="AP42" s="96">
        <v>12.337775515779255</v>
      </c>
      <c r="AQ42" s="96">
        <v>10437.758086349249</v>
      </c>
      <c r="AR42" s="96">
        <v>5.290158077641018</v>
      </c>
      <c r="AS42" s="96">
        <v>4475.4737336843009</v>
      </c>
      <c r="AT42" s="96">
        <v>4.8388544944109295</v>
      </c>
      <c r="AU42" s="96">
        <v>4093.6709022716464</v>
      </c>
      <c r="AV42" s="96">
        <v>7.0473295264270757</v>
      </c>
      <c r="AW42" s="96">
        <v>5962.0407793573058</v>
      </c>
      <c r="AX42" s="96">
        <v>5</v>
      </c>
      <c r="AY42" s="96">
        <v>4230</v>
      </c>
      <c r="AZ42" s="96">
        <v>6</v>
      </c>
      <c r="BA42" s="96">
        <v>5076</v>
      </c>
      <c r="BB42" s="96">
        <v>5</v>
      </c>
      <c r="BC42" s="96">
        <v>4230</v>
      </c>
      <c r="BD42" s="96">
        <v>5</v>
      </c>
      <c r="BE42" s="96">
        <v>4230</v>
      </c>
      <c r="BF42" s="96">
        <v>7</v>
      </c>
      <c r="BG42" s="96">
        <v>5922</v>
      </c>
      <c r="BH42" s="96">
        <v>5</v>
      </c>
      <c r="BI42" s="96">
        <v>4230</v>
      </c>
      <c r="BJ42" s="96">
        <v>7</v>
      </c>
      <c r="BK42" s="96">
        <v>5922</v>
      </c>
      <c r="BL42" s="96">
        <v>4.7411711348741665</v>
      </c>
      <c r="BM42" s="96">
        <v>4011.0307801035447</v>
      </c>
      <c r="BN42" s="96">
        <v>2.590508444076939</v>
      </c>
      <c r="BO42" s="96">
        <v>2191.5701436890904</v>
      </c>
      <c r="BP42" s="96">
        <v>3.0320076567910519</v>
      </c>
      <c r="BQ42" s="96">
        <v>2565.0784776452301</v>
      </c>
      <c r="BR42" s="96">
        <v>6.3709084363543349</v>
      </c>
      <c r="BS42" s="96">
        <v>5389.7885371557677</v>
      </c>
      <c r="BT42" s="96">
        <v>3.5629254595793927</v>
      </c>
      <c r="BU42" s="96">
        <v>3014.2349388041662</v>
      </c>
      <c r="BV42" s="96">
        <v>3.0428296138333861</v>
      </c>
      <c r="BW42" s="96">
        <v>2574.2338533030447</v>
      </c>
      <c r="BX42" s="96">
        <v>6.4653858444489281</v>
      </c>
      <c r="BY42" s="96">
        <v>5469.7164244037931</v>
      </c>
      <c r="BZ42" s="96">
        <v>2.7750193562585674</v>
      </c>
      <c r="CA42" s="96">
        <v>2347.6663753947482</v>
      </c>
      <c r="CB42" s="96">
        <v>1.6799679878048781</v>
      </c>
      <c r="CC42" s="96">
        <v>1421.2529176829269</v>
      </c>
      <c r="CD42" s="96">
        <v>13.301289473684211</v>
      </c>
      <c r="CE42" s="96">
        <v>11252.890894736842</v>
      </c>
      <c r="CF42" s="96">
        <v>13.279277365205662</v>
      </c>
      <c r="CG42" s="96">
        <v>11234.26865096399</v>
      </c>
      <c r="CH42" s="96">
        <v>9.9129168616821364</v>
      </c>
      <c r="CI42" s="96">
        <v>8386.3276649830877</v>
      </c>
      <c r="CJ42" s="96">
        <v>5.8260193332146573</v>
      </c>
      <c r="CK42" s="96">
        <v>4928.8123558996003</v>
      </c>
      <c r="CL42" s="96">
        <v>1.0813359375</v>
      </c>
      <c r="CM42" s="96">
        <v>914.81020312500004</v>
      </c>
      <c r="CN42" s="96">
        <v>0.89994767441860468</v>
      </c>
      <c r="CO42" s="96">
        <v>761.35573255813961</v>
      </c>
      <c r="CP42" s="96">
        <v>4.1471655025553673</v>
      </c>
      <c r="CQ42" s="96">
        <v>3508.502015161841</v>
      </c>
      <c r="CR42" s="96">
        <v>4.6997796339016276</v>
      </c>
      <c r="CS42" s="96">
        <v>3976.013570280777</v>
      </c>
      <c r="CT42" s="96">
        <v>7.5237231374176794</v>
      </c>
      <c r="CU42" s="96">
        <v>6365.0697742553566</v>
      </c>
    </row>
    <row r="43" spans="2:99">
      <c r="C43" s="95" t="s">
        <v>208</v>
      </c>
      <c r="D43" s="96">
        <v>0</v>
      </c>
      <c r="E43" s="96">
        <v>0</v>
      </c>
      <c r="F43" s="96">
        <v>0</v>
      </c>
      <c r="G43" s="96">
        <v>0</v>
      </c>
      <c r="H43" s="96">
        <v>0</v>
      </c>
      <c r="I43" s="96">
        <v>0</v>
      </c>
      <c r="J43" s="96">
        <v>1.8284705159705144</v>
      </c>
      <c r="K43" s="96">
        <v>1869.4282555282539</v>
      </c>
      <c r="L43" s="96">
        <v>1.6224975314079093</v>
      </c>
      <c r="M43" s="96">
        <v>1658.8414761114464</v>
      </c>
      <c r="N43" s="96">
        <v>3.2502700872927721</v>
      </c>
      <c r="O43" s="96">
        <v>3323.0761372481302</v>
      </c>
      <c r="P43" s="96">
        <v>3.1678318965536079</v>
      </c>
      <c r="Q43" s="96">
        <v>3238.7913310364088</v>
      </c>
      <c r="R43" s="96">
        <v>1.9910217703885404</v>
      </c>
      <c r="S43" s="96">
        <v>2035.6206580452438</v>
      </c>
      <c r="T43" s="96">
        <v>0.6875567934915664</v>
      </c>
      <c r="U43" s="96">
        <v>702.95806566577744</v>
      </c>
      <c r="V43" s="96">
        <v>7.9454826714801463</v>
      </c>
      <c r="W43" s="96">
        <v>8123.4614833213018</v>
      </c>
      <c r="X43" s="96">
        <v>7.3442863443771538</v>
      </c>
      <c r="Y43" s="96">
        <v>7508.7983584912017</v>
      </c>
      <c r="Z43" s="96">
        <v>4.0689809262657883</v>
      </c>
      <c r="AA43" s="96">
        <v>4160.1260990141418</v>
      </c>
      <c r="AB43" s="96">
        <v>6.4075897238628192</v>
      </c>
      <c r="AC43" s="96">
        <v>6551.1197336773466</v>
      </c>
      <c r="AD43" s="96">
        <v>6.2759848266684095</v>
      </c>
      <c r="AE43" s="96">
        <v>6416.5668867857821</v>
      </c>
      <c r="AF43" s="96">
        <v>5.5938841935248274</v>
      </c>
      <c r="AG43" s="96">
        <v>5719.1871994597832</v>
      </c>
      <c r="AH43" s="96">
        <v>9.1026822754313148</v>
      </c>
      <c r="AI43" s="96">
        <v>9306.5823584009759</v>
      </c>
      <c r="AJ43" s="96">
        <v>4.0276349004220116</v>
      </c>
      <c r="AK43" s="96">
        <v>4117.8539221914643</v>
      </c>
      <c r="AL43" s="96">
        <v>8.9944169366834714</v>
      </c>
      <c r="AM43" s="96">
        <v>9195.8918760651813</v>
      </c>
      <c r="AN43" s="96">
        <v>14.592357674372167</v>
      </c>
      <c r="AO43" s="96">
        <v>14919.226486278103</v>
      </c>
      <c r="AP43" s="96">
        <v>11.103997964201328</v>
      </c>
      <c r="AQ43" s="96">
        <v>11352.727518599439</v>
      </c>
      <c r="AR43" s="96">
        <v>5.290158077641018</v>
      </c>
      <c r="AS43" s="96">
        <v>5408.6576185801769</v>
      </c>
      <c r="AT43" s="96">
        <v>4.3012039950319378</v>
      </c>
      <c r="AU43" s="96">
        <v>4397.550964520653</v>
      </c>
      <c r="AV43" s="96">
        <v>7.0473295264270757</v>
      </c>
      <c r="AW43" s="96">
        <v>7205.1897078190423</v>
      </c>
      <c r="AX43" s="96">
        <v>5</v>
      </c>
      <c r="AY43" s="96">
        <v>5112</v>
      </c>
      <c r="AZ43" s="96">
        <v>5</v>
      </c>
      <c r="BA43" s="96">
        <v>5112</v>
      </c>
      <c r="BB43" s="96">
        <v>5</v>
      </c>
      <c r="BC43" s="96">
        <v>5112</v>
      </c>
      <c r="BD43" s="96">
        <v>5</v>
      </c>
      <c r="BE43" s="96">
        <v>5112</v>
      </c>
      <c r="BF43" s="96">
        <v>6</v>
      </c>
      <c r="BG43" s="96">
        <v>6134.4</v>
      </c>
      <c r="BH43" s="96">
        <v>6</v>
      </c>
      <c r="BI43" s="96">
        <v>6134.4</v>
      </c>
      <c r="BJ43" s="96">
        <v>7</v>
      </c>
      <c r="BK43" s="96">
        <v>7156.8</v>
      </c>
      <c r="BL43" s="96">
        <v>4.1485247430148959</v>
      </c>
      <c r="BM43" s="96">
        <v>4241.4516972584297</v>
      </c>
      <c r="BN43" s="96">
        <v>2.590508444076939</v>
      </c>
      <c r="BO43" s="96">
        <v>2648.5358332242622</v>
      </c>
      <c r="BP43" s="96">
        <v>3.0320076567910519</v>
      </c>
      <c r="BQ43" s="96">
        <v>3099.9246283031712</v>
      </c>
      <c r="BR43" s="96">
        <v>6.3709084363543349</v>
      </c>
      <c r="BS43" s="96">
        <v>6513.6167853286715</v>
      </c>
      <c r="BT43" s="96">
        <v>3.053936108210908</v>
      </c>
      <c r="BU43" s="96">
        <v>3122.3442770348324</v>
      </c>
      <c r="BV43" s="96">
        <v>2.6624759121042127</v>
      </c>
      <c r="BW43" s="96">
        <v>2722.115372535347</v>
      </c>
      <c r="BX43" s="96">
        <v>6.1421165522264811</v>
      </c>
      <c r="BY43" s="96">
        <v>6279.6999629963539</v>
      </c>
      <c r="BZ43" s="96">
        <v>2.3125161302154726</v>
      </c>
      <c r="CA43" s="96">
        <v>2364.3164915322991</v>
      </c>
      <c r="CB43" s="96">
        <v>1.4399725609756096</v>
      </c>
      <c r="CC43" s="96">
        <v>1472.2279463414632</v>
      </c>
      <c r="CD43" s="96">
        <v>13.301289473684211</v>
      </c>
      <c r="CE43" s="96">
        <v>13599.238357894737</v>
      </c>
      <c r="CF43" s="96">
        <v>13.279277365205662</v>
      </c>
      <c r="CG43" s="96">
        <v>13576.733178186269</v>
      </c>
      <c r="CH43" s="96">
        <v>8.8694519288734899</v>
      </c>
      <c r="CI43" s="96">
        <v>9068.1276520802567</v>
      </c>
      <c r="CJ43" s="96">
        <v>5.8260193332146573</v>
      </c>
      <c r="CK43" s="96">
        <v>5956.5221662786653</v>
      </c>
      <c r="CL43" s="96">
        <v>0.99815624999999986</v>
      </c>
      <c r="CM43" s="96">
        <v>1020.5149499999999</v>
      </c>
      <c r="CN43" s="96">
        <v>0.99994186046511624</v>
      </c>
      <c r="CO43" s="96">
        <v>1022.3405581395348</v>
      </c>
      <c r="CP43" s="96">
        <v>4.1471655025553673</v>
      </c>
      <c r="CQ43" s="96">
        <v>4240.0620098126074</v>
      </c>
      <c r="CR43" s="96">
        <v>4.6997796339016276</v>
      </c>
      <c r="CS43" s="96">
        <v>4805.0546977010235</v>
      </c>
      <c r="CT43" s="96">
        <v>6.5832577452404699</v>
      </c>
      <c r="CU43" s="96">
        <v>6730.7227187338567</v>
      </c>
    </row>
    <row r="44" spans="2:99">
      <c r="C44" s="95" t="s">
        <v>209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1.8284705159705144</v>
      </c>
      <c r="K44" s="96">
        <v>1869.4282555282539</v>
      </c>
      <c r="L44" s="96">
        <v>1.7847472845487002</v>
      </c>
      <c r="M44" s="96">
        <v>1824.7256237225911</v>
      </c>
      <c r="N44" s="96">
        <v>3.2502700872927721</v>
      </c>
      <c r="O44" s="96">
        <v>3323.0761372481302</v>
      </c>
      <c r="P44" s="96">
        <v>2.8158505747143181</v>
      </c>
      <c r="Q44" s="96">
        <v>2878.9256275879188</v>
      </c>
      <c r="R44" s="96">
        <v>1.9910217703885404</v>
      </c>
      <c r="S44" s="96">
        <v>2035.6206580452438</v>
      </c>
      <c r="T44" s="96">
        <v>0.6875567934915664</v>
      </c>
      <c r="U44" s="96">
        <v>702.95806566577744</v>
      </c>
      <c r="V44" s="96">
        <v>8.5566736462093864</v>
      </c>
      <c r="W44" s="96">
        <v>8748.3431358844773</v>
      </c>
      <c r="X44" s="96">
        <v>7.3442863443771538</v>
      </c>
      <c r="Y44" s="96">
        <v>7508.7983584912017</v>
      </c>
      <c r="Z44" s="96">
        <v>4.4758790188923667</v>
      </c>
      <c r="AA44" s="96">
        <v>4576.138708915556</v>
      </c>
      <c r="AB44" s="96">
        <v>6.4075897238628192</v>
      </c>
      <c r="AC44" s="96">
        <v>6551.1197336773466</v>
      </c>
      <c r="AD44" s="96">
        <v>5.7529860911127084</v>
      </c>
      <c r="AE44" s="96">
        <v>5881.8529795536333</v>
      </c>
      <c r="AF44" s="96">
        <v>4.7332866252902388</v>
      </c>
      <c r="AG44" s="96">
        <v>4839.3122456967403</v>
      </c>
      <c r="AH44" s="96">
        <v>9.1026822754313148</v>
      </c>
      <c r="AI44" s="96">
        <v>9306.5823584009759</v>
      </c>
      <c r="AJ44" s="96">
        <v>3.7677874874915589</v>
      </c>
      <c r="AK44" s="96">
        <v>3852.1859272113697</v>
      </c>
      <c r="AL44" s="96">
        <v>8.9944169366834714</v>
      </c>
      <c r="AM44" s="96">
        <v>9195.8918760651813</v>
      </c>
      <c r="AN44" s="96">
        <v>15.808387480569847</v>
      </c>
      <c r="AO44" s="96">
        <v>16162.495360134611</v>
      </c>
      <c r="AP44" s="96">
        <v>10.692738780342021</v>
      </c>
      <c r="AQ44" s="96">
        <v>10932.256129021682</v>
      </c>
      <c r="AR44" s="96">
        <v>5.290158077641018</v>
      </c>
      <c r="AS44" s="96">
        <v>5408.6576185801769</v>
      </c>
      <c r="AT44" s="96">
        <v>4.3012039950319378</v>
      </c>
      <c r="AU44" s="96">
        <v>4397.550964520653</v>
      </c>
      <c r="AV44" s="96">
        <v>6.1664133356236919</v>
      </c>
      <c r="AW44" s="96">
        <v>6304.5409943416626</v>
      </c>
      <c r="AX44" s="96">
        <v>5</v>
      </c>
      <c r="AY44" s="96">
        <v>5112</v>
      </c>
      <c r="AZ44" s="96">
        <v>5</v>
      </c>
      <c r="BA44" s="96">
        <v>5112</v>
      </c>
      <c r="BB44" s="96">
        <v>5</v>
      </c>
      <c r="BC44" s="96">
        <v>5112</v>
      </c>
      <c r="BD44" s="96">
        <v>4</v>
      </c>
      <c r="BE44" s="96">
        <v>4089.6</v>
      </c>
      <c r="BF44" s="96">
        <v>7</v>
      </c>
      <c r="BG44" s="96">
        <v>7156.8</v>
      </c>
      <c r="BH44" s="96">
        <v>6</v>
      </c>
      <c r="BI44" s="96">
        <v>6134.4</v>
      </c>
      <c r="BJ44" s="96">
        <v>7</v>
      </c>
      <c r="BK44" s="96">
        <v>7156.8</v>
      </c>
      <c r="BL44" s="96">
        <v>4.1485247430148959</v>
      </c>
      <c r="BM44" s="96">
        <v>4241.4516972584297</v>
      </c>
      <c r="BN44" s="96">
        <v>2.158757036730782</v>
      </c>
      <c r="BO44" s="96">
        <v>2207.1131943535515</v>
      </c>
      <c r="BP44" s="96">
        <v>2.4807335373744972</v>
      </c>
      <c r="BQ44" s="96">
        <v>2536.3019686116859</v>
      </c>
      <c r="BR44" s="96">
        <v>5.7917349421403053</v>
      </c>
      <c r="BS44" s="96">
        <v>5921.4698048442478</v>
      </c>
      <c r="BT44" s="96">
        <v>3.053936108210908</v>
      </c>
      <c r="BU44" s="96">
        <v>3122.3442770348324</v>
      </c>
      <c r="BV44" s="96">
        <v>2.6624759121042127</v>
      </c>
      <c r="BW44" s="96">
        <v>2722.115372535347</v>
      </c>
      <c r="BX44" s="96">
        <v>6.4653858444489281</v>
      </c>
      <c r="BY44" s="96">
        <v>6610.210487364584</v>
      </c>
      <c r="BZ44" s="96">
        <v>3.0062709692801146</v>
      </c>
      <c r="CA44" s="96">
        <v>3073.611438991989</v>
      </c>
      <c r="CB44" s="96">
        <v>1.5999695121951218</v>
      </c>
      <c r="CC44" s="96">
        <v>1635.8088292682926</v>
      </c>
      <c r="CD44" s="96">
        <v>12.636225</v>
      </c>
      <c r="CE44" s="96">
        <v>12919.27644</v>
      </c>
      <c r="CF44" s="96">
        <v>14.385883812306133</v>
      </c>
      <c r="CG44" s="96">
        <v>14708.127609701791</v>
      </c>
      <c r="CH44" s="96">
        <v>9.3911843952778149</v>
      </c>
      <c r="CI44" s="96">
        <v>9601.5469257320383</v>
      </c>
      <c r="CJ44" s="96">
        <v>5.0977669165628257</v>
      </c>
      <c r="CK44" s="96">
        <v>5211.9568954938331</v>
      </c>
      <c r="CL44" s="96">
        <v>0.99815624999999986</v>
      </c>
      <c r="CM44" s="96">
        <v>1020.5149499999999</v>
      </c>
      <c r="CN44" s="96">
        <v>0.89994767441860468</v>
      </c>
      <c r="CO44" s="96">
        <v>920.10650232558146</v>
      </c>
      <c r="CP44" s="96">
        <v>4.6079616695059631</v>
      </c>
      <c r="CQ44" s="96">
        <v>4711.1800109028964</v>
      </c>
      <c r="CR44" s="96">
        <v>4.6997796339016276</v>
      </c>
      <c r="CS44" s="96">
        <v>4805.0546977010235</v>
      </c>
      <c r="CT44" s="96">
        <v>7.5237231374176794</v>
      </c>
      <c r="CU44" s="96">
        <v>7692.2545356958353</v>
      </c>
    </row>
    <row r="45" spans="2:99">
      <c r="C45" s="95" t="s">
        <v>210</v>
      </c>
      <c r="D45" s="96">
        <v>0</v>
      </c>
      <c r="E45" s="96">
        <v>0</v>
      </c>
      <c r="F45" s="96">
        <v>0</v>
      </c>
      <c r="G45" s="96">
        <v>0</v>
      </c>
      <c r="H45" s="96">
        <v>0</v>
      </c>
      <c r="I45" s="96">
        <v>0</v>
      </c>
      <c r="J45" s="96">
        <v>1.8284705159705144</v>
      </c>
      <c r="K45" s="96">
        <v>2284.1253685503666</v>
      </c>
      <c r="L45" s="96">
        <v>1.6224975314079093</v>
      </c>
      <c r="M45" s="96">
        <v>2026.8239162347604</v>
      </c>
      <c r="N45" s="96">
        <v>3.2502700872927721</v>
      </c>
      <c r="O45" s="96">
        <v>4060.2373930461313</v>
      </c>
      <c r="P45" s="96">
        <v>3.1678318965536079</v>
      </c>
      <c r="Q45" s="96">
        <v>3957.255605174767</v>
      </c>
      <c r="R45" s="96">
        <v>1.9910217703885404</v>
      </c>
      <c r="S45" s="96">
        <v>2487.1843955693648</v>
      </c>
      <c r="T45" s="96">
        <v>0.77350139267801221</v>
      </c>
      <c r="U45" s="96">
        <v>966.25793973337284</v>
      </c>
      <c r="V45" s="96">
        <v>7.9454826714801463</v>
      </c>
      <c r="W45" s="96">
        <v>9925.4969532129999</v>
      </c>
      <c r="X45" s="96">
        <v>6.8546672547520098</v>
      </c>
      <c r="Y45" s="96">
        <v>8562.8503346362104</v>
      </c>
      <c r="Z45" s="96">
        <v>4.0689809262657883</v>
      </c>
      <c r="AA45" s="96">
        <v>5082.9709730912227</v>
      </c>
      <c r="AB45" s="96">
        <v>5.9804170756052981</v>
      </c>
      <c r="AC45" s="96">
        <v>7470.7370108461391</v>
      </c>
      <c r="AD45" s="96">
        <v>5.7529860911127084</v>
      </c>
      <c r="AE45" s="96">
        <v>7186.6302250179961</v>
      </c>
      <c r="AF45" s="96">
        <v>5.1635854094075331</v>
      </c>
      <c r="AG45" s="96">
        <v>6450.3508934318907</v>
      </c>
      <c r="AH45" s="96">
        <v>7.861407419690682</v>
      </c>
      <c r="AI45" s="96">
        <v>9820.4701486776012</v>
      </c>
      <c r="AJ45" s="96">
        <v>3.897711193956785</v>
      </c>
      <c r="AK45" s="96">
        <v>4869.0208234908159</v>
      </c>
      <c r="AL45" s="96">
        <v>10.118719053768904</v>
      </c>
      <c r="AM45" s="96">
        <v>12640.303841968116</v>
      </c>
      <c r="AN45" s="96">
        <v>13.984342771273326</v>
      </c>
      <c r="AO45" s="96">
        <v>17469.240989874641</v>
      </c>
      <c r="AP45" s="96">
        <v>11.103997964201328</v>
      </c>
      <c r="AQ45" s="96">
        <v>13871.114256880299</v>
      </c>
      <c r="AR45" s="96">
        <v>5.290158077641018</v>
      </c>
      <c r="AS45" s="96">
        <v>6608.4654705891598</v>
      </c>
      <c r="AT45" s="96">
        <v>4.3012039950319378</v>
      </c>
      <c r="AU45" s="96">
        <v>5373.0640305938969</v>
      </c>
      <c r="AV45" s="96">
        <v>6.1664133356236919</v>
      </c>
      <c r="AW45" s="96">
        <v>7703.0835388611158</v>
      </c>
      <c r="AX45" s="96">
        <v>5</v>
      </c>
      <c r="AY45" s="96">
        <v>6246</v>
      </c>
      <c r="AZ45" s="96">
        <v>5</v>
      </c>
      <c r="BA45" s="96">
        <v>6246</v>
      </c>
      <c r="BB45" s="96">
        <v>5</v>
      </c>
      <c r="BC45" s="96">
        <v>6246</v>
      </c>
      <c r="BD45" s="96">
        <v>4</v>
      </c>
      <c r="BE45" s="96">
        <v>4996.8</v>
      </c>
      <c r="BF45" s="96">
        <v>6</v>
      </c>
      <c r="BG45" s="96">
        <v>7495.2000000000007</v>
      </c>
      <c r="BH45" s="96">
        <v>6</v>
      </c>
      <c r="BI45" s="96">
        <v>7495.2000000000007</v>
      </c>
      <c r="BJ45" s="96">
        <v>6</v>
      </c>
      <c r="BK45" s="96">
        <v>7495.2000000000007</v>
      </c>
      <c r="BL45" s="96">
        <v>4.7411711348741665</v>
      </c>
      <c r="BM45" s="96">
        <v>5922.6709816848088</v>
      </c>
      <c r="BN45" s="96">
        <v>2.590508444076939</v>
      </c>
      <c r="BO45" s="96">
        <v>3236.0631483409124</v>
      </c>
      <c r="BP45" s="96">
        <v>3.0320076567910519</v>
      </c>
      <c r="BQ45" s="96">
        <v>3787.5839648633823</v>
      </c>
      <c r="BR45" s="96">
        <v>5.7917349421403053</v>
      </c>
      <c r="BS45" s="96">
        <v>7235.0352897216699</v>
      </c>
      <c r="BT45" s="96">
        <v>3.053936108210908</v>
      </c>
      <c r="BU45" s="96">
        <v>3814.9769863770666</v>
      </c>
      <c r="BV45" s="96">
        <v>3.0428296138333861</v>
      </c>
      <c r="BW45" s="96">
        <v>3801.1027536006659</v>
      </c>
      <c r="BX45" s="96">
        <v>6.1421165522264811</v>
      </c>
      <c r="BY45" s="96">
        <v>7672.7319970413209</v>
      </c>
      <c r="BZ45" s="96">
        <v>2.5437677432370203</v>
      </c>
      <c r="CA45" s="96">
        <v>3177.674664851686</v>
      </c>
      <c r="CB45" s="96">
        <v>1.6799679878048781</v>
      </c>
      <c r="CC45" s="96">
        <v>2098.616010365854</v>
      </c>
      <c r="CD45" s="96">
        <v>12.636225</v>
      </c>
      <c r="CE45" s="96">
        <v>15785.172270000001</v>
      </c>
      <c r="CF45" s="96">
        <v>14.385883812306133</v>
      </c>
      <c r="CG45" s="96">
        <v>17970.846058332823</v>
      </c>
      <c r="CH45" s="96">
        <v>8.3477194624691684</v>
      </c>
      <c r="CI45" s="96">
        <v>10427.971152516486</v>
      </c>
      <c r="CJ45" s="96">
        <v>5.6439562290516996</v>
      </c>
      <c r="CK45" s="96">
        <v>7050.4301213313838</v>
      </c>
      <c r="CL45" s="96">
        <v>1.03974609375</v>
      </c>
      <c r="CM45" s="96">
        <v>1298.8508203125</v>
      </c>
      <c r="CN45" s="96">
        <v>0.89994767441860468</v>
      </c>
      <c r="CO45" s="96">
        <v>1124.2146348837209</v>
      </c>
      <c r="CP45" s="96">
        <v>4.1471655025553673</v>
      </c>
      <c r="CQ45" s="96">
        <v>5180.6391457921654</v>
      </c>
      <c r="CR45" s="96">
        <v>4.6997796339016276</v>
      </c>
      <c r="CS45" s="96">
        <v>5870.9647186699131</v>
      </c>
      <c r="CT45" s="96">
        <v>7.5237231374176794</v>
      </c>
      <c r="CU45" s="96">
        <v>9398.6349432621646</v>
      </c>
    </row>
    <row r="46" spans="2:99">
      <c r="C46" s="95" t="s">
        <v>211</v>
      </c>
      <c r="D46" s="96">
        <v>0</v>
      </c>
      <c r="E46" s="96">
        <v>0</v>
      </c>
      <c r="F46" s="96">
        <v>0</v>
      </c>
      <c r="G46" s="96">
        <v>0</v>
      </c>
      <c r="H46" s="96">
        <v>0</v>
      </c>
      <c r="I46" s="96">
        <v>0</v>
      </c>
      <c r="J46" s="96">
        <v>1.8284705159705144</v>
      </c>
      <c r="K46" s="96">
        <v>2216.1062653562635</v>
      </c>
      <c r="L46" s="96">
        <v>1.6224975314079093</v>
      </c>
      <c r="M46" s="96">
        <v>1966.4670080663861</v>
      </c>
      <c r="N46" s="96">
        <v>3.61141120810308</v>
      </c>
      <c r="O46" s="96">
        <v>4377.0303842209332</v>
      </c>
      <c r="P46" s="96">
        <v>2.8158505747143181</v>
      </c>
      <c r="Q46" s="96">
        <v>3412.8108965537535</v>
      </c>
      <c r="R46" s="96">
        <v>1.9910217703885404</v>
      </c>
      <c r="S46" s="96">
        <v>2413.1183857109108</v>
      </c>
      <c r="T46" s="96">
        <v>0.6875567934915664</v>
      </c>
      <c r="U46" s="96">
        <v>833.31883371177844</v>
      </c>
      <c r="V46" s="96">
        <v>8.5566736462093864</v>
      </c>
      <c r="W46" s="96">
        <v>10370.688459205776</v>
      </c>
      <c r="X46" s="96">
        <v>7.3442863443771538</v>
      </c>
      <c r="Y46" s="96">
        <v>8901.2750493851108</v>
      </c>
      <c r="Z46" s="96">
        <v>4.0689809262657883</v>
      </c>
      <c r="AA46" s="96">
        <v>4931.6048826341357</v>
      </c>
      <c r="AB46" s="96">
        <v>5.9804170756052981</v>
      </c>
      <c r="AC46" s="96">
        <v>7248.265495633621</v>
      </c>
      <c r="AD46" s="96">
        <v>5.7529860911127084</v>
      </c>
      <c r="AE46" s="96">
        <v>6972.6191424286026</v>
      </c>
      <c r="AF46" s="96">
        <v>5.1635854094075331</v>
      </c>
      <c r="AG46" s="96">
        <v>6258.26551620193</v>
      </c>
      <c r="AH46" s="96">
        <v>8.2751657049375602</v>
      </c>
      <c r="AI46" s="96">
        <v>10029.500834384324</v>
      </c>
      <c r="AJ46" s="96">
        <v>3.897711193956785</v>
      </c>
      <c r="AK46" s="96">
        <v>4724.0259670756232</v>
      </c>
      <c r="AL46" s="96">
        <v>8.9944169366834714</v>
      </c>
      <c r="AM46" s="96">
        <v>10901.233327260368</v>
      </c>
      <c r="AN46" s="96">
        <v>12.768312965075644</v>
      </c>
      <c r="AO46" s="96">
        <v>15475.19531367168</v>
      </c>
      <c r="AP46" s="96">
        <v>12.337775515779255</v>
      </c>
      <c r="AQ46" s="96">
        <v>14953.383925124457</v>
      </c>
      <c r="AR46" s="96">
        <v>5.290158077641018</v>
      </c>
      <c r="AS46" s="96">
        <v>6411.6715901009138</v>
      </c>
      <c r="AT46" s="96">
        <v>4.8388544944109295</v>
      </c>
      <c r="AU46" s="96">
        <v>5864.6916472260464</v>
      </c>
      <c r="AV46" s="96">
        <v>6.1664133356236919</v>
      </c>
      <c r="AW46" s="96">
        <v>7473.6929627759146</v>
      </c>
      <c r="AX46" s="96">
        <v>5</v>
      </c>
      <c r="AY46" s="96">
        <v>6060</v>
      </c>
      <c r="AZ46" s="96">
        <v>6</v>
      </c>
      <c r="BA46" s="96">
        <v>7272</v>
      </c>
      <c r="BB46" s="96">
        <v>5</v>
      </c>
      <c r="BC46" s="96">
        <v>6060</v>
      </c>
      <c r="BD46" s="96">
        <v>5</v>
      </c>
      <c r="BE46" s="96">
        <v>6060</v>
      </c>
      <c r="BF46" s="96">
        <v>6</v>
      </c>
      <c r="BG46" s="96">
        <v>7272</v>
      </c>
      <c r="BH46" s="96">
        <v>5</v>
      </c>
      <c r="BI46" s="96">
        <v>6060</v>
      </c>
      <c r="BJ46" s="96">
        <v>6</v>
      </c>
      <c r="BK46" s="96">
        <v>7272</v>
      </c>
      <c r="BL46" s="96">
        <v>4.1485247430148959</v>
      </c>
      <c r="BM46" s="96">
        <v>5028.0119885340537</v>
      </c>
      <c r="BN46" s="96">
        <v>2.590508444076939</v>
      </c>
      <c r="BO46" s="96">
        <v>3139.6962342212501</v>
      </c>
      <c r="BP46" s="96">
        <v>3.0320076567910519</v>
      </c>
      <c r="BQ46" s="96">
        <v>3674.7932800307549</v>
      </c>
      <c r="BR46" s="96">
        <v>6.3709084363543349</v>
      </c>
      <c r="BS46" s="96">
        <v>7721.5410248614535</v>
      </c>
      <c r="BT46" s="96">
        <v>3.3084307838951501</v>
      </c>
      <c r="BU46" s="96">
        <v>4009.818110080922</v>
      </c>
      <c r="BV46" s="96">
        <v>3.0428296138333861</v>
      </c>
      <c r="BW46" s="96">
        <v>3687.9094919660638</v>
      </c>
      <c r="BX46" s="96">
        <v>5.8188472600040351</v>
      </c>
      <c r="BY46" s="96">
        <v>7052.4428791248902</v>
      </c>
      <c r="BZ46" s="96">
        <v>2.3125161302154726</v>
      </c>
      <c r="CA46" s="96">
        <v>2802.7695498211529</v>
      </c>
      <c r="CB46" s="96">
        <v>1.4399725609756096</v>
      </c>
      <c r="CC46" s="96">
        <v>1745.2467439024388</v>
      </c>
      <c r="CD46" s="96">
        <v>12.636225</v>
      </c>
      <c r="CE46" s="96">
        <v>15315.1047</v>
      </c>
      <c r="CF46" s="96">
        <v>12.725974141655426</v>
      </c>
      <c r="CG46" s="96">
        <v>15423.880659686376</v>
      </c>
      <c r="CH46" s="96">
        <v>9.3911843952778149</v>
      </c>
      <c r="CI46" s="96">
        <v>11382.115487076711</v>
      </c>
      <c r="CJ46" s="96">
        <v>5.0977669165628257</v>
      </c>
      <c r="CK46" s="96">
        <v>6178.4935028741447</v>
      </c>
      <c r="CL46" s="96">
        <v>1.1645156249999999</v>
      </c>
      <c r="CM46" s="96">
        <v>1411.3929375</v>
      </c>
      <c r="CN46" s="96">
        <v>0.99994186046511624</v>
      </c>
      <c r="CO46" s="96">
        <v>1211.9295348837209</v>
      </c>
      <c r="CP46" s="96">
        <v>4.6079616695059631</v>
      </c>
      <c r="CQ46" s="96">
        <v>5584.8495434412271</v>
      </c>
      <c r="CR46" s="96">
        <v>4.6997796339016276</v>
      </c>
      <c r="CS46" s="96">
        <v>5696.1329162887723</v>
      </c>
      <c r="CT46" s="96">
        <v>6.5832577452404699</v>
      </c>
      <c r="CU46" s="96">
        <v>7978.9083872314495</v>
      </c>
    </row>
    <row r="47" spans="2:99">
      <c r="C47" s="95" t="s">
        <v>212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1.8284705159705144</v>
      </c>
      <c r="K47" s="96">
        <v>2793.1715601965575</v>
      </c>
      <c r="L47" s="96">
        <v>1.7847472845487002</v>
      </c>
      <c r="M47" s="96">
        <v>2726.3799518765945</v>
      </c>
      <c r="N47" s="96">
        <v>3.61141120810308</v>
      </c>
      <c r="O47" s="96">
        <v>5516.7917614982643</v>
      </c>
      <c r="P47" s="96">
        <v>3.1678318965536079</v>
      </c>
      <c r="Q47" s="96">
        <v>4839.1800051752907</v>
      </c>
      <c r="R47" s="96">
        <v>1.9910217703885404</v>
      </c>
      <c r="S47" s="96">
        <v>3041.4848564455342</v>
      </c>
      <c r="T47" s="96">
        <v>0.77350139267801221</v>
      </c>
      <c r="U47" s="96">
        <v>1181.6007274549313</v>
      </c>
      <c r="V47" s="96">
        <v>7.9454826714801463</v>
      </c>
      <c r="W47" s="96">
        <v>12137.519328953071</v>
      </c>
      <c r="X47" s="96">
        <v>5.8754290755017227</v>
      </c>
      <c r="Y47" s="96">
        <v>8975.3054557364303</v>
      </c>
      <c r="Z47" s="96">
        <v>3.6620828336392095</v>
      </c>
      <c r="AA47" s="96">
        <v>5594.1977366672563</v>
      </c>
      <c r="AB47" s="96">
        <v>6.8347623721203403</v>
      </c>
      <c r="AC47" s="96">
        <v>10440.782999651032</v>
      </c>
      <c r="AD47" s="96">
        <v>6.2759848266684095</v>
      </c>
      <c r="AE47" s="96">
        <v>9587.1944212186627</v>
      </c>
      <c r="AF47" s="96">
        <v>4.7332866252902388</v>
      </c>
      <c r="AG47" s="96">
        <v>7230.5686487933681</v>
      </c>
      <c r="AH47" s="96">
        <v>9.1026822754313148</v>
      </c>
      <c r="AI47" s="96">
        <v>13905.257443948876</v>
      </c>
      <c r="AJ47" s="96">
        <v>3.897711193956785</v>
      </c>
      <c r="AK47" s="96">
        <v>5954.1436198883848</v>
      </c>
      <c r="AL47" s="96">
        <v>9.7439516814070934</v>
      </c>
      <c r="AM47" s="96">
        <v>14884.860588517475</v>
      </c>
      <c r="AN47" s="96">
        <v>14.592357674372167</v>
      </c>
      <c r="AO47" s="96">
        <v>22291.285583370922</v>
      </c>
      <c r="AP47" s="96">
        <v>10.692738780342021</v>
      </c>
      <c r="AQ47" s="96">
        <v>16334.22776085047</v>
      </c>
      <c r="AR47" s="96">
        <v>5.290158077641018</v>
      </c>
      <c r="AS47" s="96">
        <v>8081.2454794044188</v>
      </c>
      <c r="AT47" s="96">
        <v>4.3012039950319378</v>
      </c>
      <c r="AU47" s="96">
        <v>6570.5192228107881</v>
      </c>
      <c r="AV47" s="96">
        <v>7.0473295264270757</v>
      </c>
      <c r="AW47" s="96">
        <v>10765.50058457</v>
      </c>
      <c r="AX47" s="96">
        <v>5</v>
      </c>
      <c r="AY47" s="96">
        <v>7638</v>
      </c>
      <c r="AZ47" s="96">
        <v>5</v>
      </c>
      <c r="BA47" s="96">
        <v>7638</v>
      </c>
      <c r="BB47" s="96">
        <v>5</v>
      </c>
      <c r="BC47" s="96">
        <v>7638</v>
      </c>
      <c r="BD47" s="96">
        <v>5</v>
      </c>
      <c r="BE47" s="96">
        <v>7638</v>
      </c>
      <c r="BF47" s="96">
        <v>7</v>
      </c>
      <c r="BG47" s="96">
        <v>10693.199999999999</v>
      </c>
      <c r="BH47" s="96">
        <v>6</v>
      </c>
      <c r="BI47" s="96">
        <v>9165.5999999999985</v>
      </c>
      <c r="BJ47" s="96">
        <v>7</v>
      </c>
      <c r="BK47" s="96">
        <v>10693.199999999999</v>
      </c>
      <c r="BL47" s="96">
        <v>4.1485247430148959</v>
      </c>
      <c r="BM47" s="96">
        <v>6337.2863974295542</v>
      </c>
      <c r="BN47" s="96">
        <v>2.590508444076939</v>
      </c>
      <c r="BO47" s="96">
        <v>3957.2606991719317</v>
      </c>
      <c r="BP47" s="96">
        <v>2.7563705970827748</v>
      </c>
      <c r="BQ47" s="96">
        <v>4210.6317241036468</v>
      </c>
      <c r="BR47" s="96">
        <v>5.7917349421403053</v>
      </c>
      <c r="BS47" s="96">
        <v>8847.454297613529</v>
      </c>
      <c r="BT47" s="96">
        <v>3.3084307838951501</v>
      </c>
      <c r="BU47" s="96">
        <v>5053.958865478231</v>
      </c>
      <c r="BV47" s="96">
        <v>3.0428296138333861</v>
      </c>
      <c r="BW47" s="96">
        <v>4648.2265180918803</v>
      </c>
      <c r="BX47" s="96">
        <v>5.495577967781589</v>
      </c>
      <c r="BY47" s="96">
        <v>8395.0449035831552</v>
      </c>
      <c r="BZ47" s="96">
        <v>2.7750193562585674</v>
      </c>
      <c r="CA47" s="96">
        <v>4239.1195686205874</v>
      </c>
      <c r="CB47" s="96">
        <v>1.5999695121951218</v>
      </c>
      <c r="CC47" s="96">
        <v>2444.1134268292681</v>
      </c>
      <c r="CD47" s="96">
        <v>12.636225</v>
      </c>
      <c r="CE47" s="96">
        <v>19303.097309999997</v>
      </c>
      <c r="CF47" s="96">
        <v>13.832580588755897</v>
      </c>
      <c r="CG47" s="96">
        <v>21130.650107383506</v>
      </c>
      <c r="CH47" s="96">
        <v>9.9129168616821364</v>
      </c>
      <c r="CI47" s="96">
        <v>15142.971797905631</v>
      </c>
      <c r="CJ47" s="96">
        <v>4.9157038123998671</v>
      </c>
      <c r="CK47" s="96">
        <v>7509.2291438220363</v>
      </c>
      <c r="CL47" s="96">
        <v>1.12292578125</v>
      </c>
      <c r="CM47" s="96">
        <v>1715.3814234375</v>
      </c>
      <c r="CN47" s="96">
        <v>0.89994767441860468</v>
      </c>
      <c r="CO47" s="96">
        <v>1374.7600674418604</v>
      </c>
      <c r="CP47" s="96">
        <v>4.1471655025553673</v>
      </c>
      <c r="CQ47" s="96">
        <v>6335.2100217035786</v>
      </c>
      <c r="CR47" s="96">
        <v>4.6997796339016276</v>
      </c>
      <c r="CS47" s="96">
        <v>7179.3833687481256</v>
      </c>
      <c r="CT47" s="96">
        <v>6.5832577452404699</v>
      </c>
      <c r="CU47" s="96">
        <v>10056.584531629342</v>
      </c>
    </row>
    <row r="48" spans="2:99">
      <c r="C48" s="95" t="s">
        <v>213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2.1941646191646176</v>
      </c>
      <c r="K48" s="96">
        <v>1903.6572235872222</v>
      </c>
      <c r="L48" s="96">
        <v>1.7847472845487002</v>
      </c>
      <c r="M48" s="96">
        <v>1548.4467440744525</v>
      </c>
      <c r="N48" s="96">
        <v>3.2502700872927721</v>
      </c>
      <c r="O48" s="96">
        <v>2819.9343277352091</v>
      </c>
      <c r="P48" s="96">
        <v>3.1678318965536079</v>
      </c>
      <c r="Q48" s="96">
        <v>2748.4109534499103</v>
      </c>
      <c r="R48" s="96">
        <v>1.9910217703885404</v>
      </c>
      <c r="S48" s="96">
        <v>1727.4104879890976</v>
      </c>
      <c r="T48" s="96">
        <v>0.6875567934915664</v>
      </c>
      <c r="U48" s="96">
        <v>596.52427403328306</v>
      </c>
      <c r="V48" s="96">
        <v>8.5566736462093864</v>
      </c>
      <c r="W48" s="96">
        <v>7423.7700554512639</v>
      </c>
      <c r="X48" s="96">
        <v>6.8546672547520098</v>
      </c>
      <c r="Y48" s="96">
        <v>5947.1093102228442</v>
      </c>
      <c r="Z48" s="96">
        <v>4.0689809262657883</v>
      </c>
      <c r="AA48" s="96">
        <v>3530.2478516281981</v>
      </c>
      <c r="AB48" s="96">
        <v>6.8347623721203403</v>
      </c>
      <c r="AC48" s="96">
        <v>5929.8398340516078</v>
      </c>
      <c r="AD48" s="96">
        <v>6.7989835622241115</v>
      </c>
      <c r="AE48" s="96">
        <v>5898.7981385856392</v>
      </c>
      <c r="AF48" s="96">
        <v>5.5938841935248274</v>
      </c>
      <c r="AG48" s="96">
        <v>4853.2539263021399</v>
      </c>
      <c r="AH48" s="96">
        <v>8.2751657049375602</v>
      </c>
      <c r="AI48" s="96">
        <v>7179.5337656038273</v>
      </c>
      <c r="AJ48" s="96">
        <v>3.5079400745611067</v>
      </c>
      <c r="AK48" s="96">
        <v>3043.4888086892161</v>
      </c>
      <c r="AL48" s="96">
        <v>10.493486426130715</v>
      </c>
      <c r="AM48" s="96">
        <v>9104.1488233110085</v>
      </c>
      <c r="AN48" s="96">
        <v>15.200372577471006</v>
      </c>
      <c r="AO48" s="96">
        <v>13187.843248213845</v>
      </c>
      <c r="AP48" s="96">
        <v>12.749034699638562</v>
      </c>
      <c r="AQ48" s="96">
        <v>11061.062505406417</v>
      </c>
      <c r="AR48" s="96">
        <v>5.290158077641018</v>
      </c>
      <c r="AS48" s="96">
        <v>4589.7411481613472</v>
      </c>
      <c r="AT48" s="96">
        <v>3.7635534956529453</v>
      </c>
      <c r="AU48" s="96">
        <v>3265.2590128284955</v>
      </c>
      <c r="AV48" s="96">
        <v>7.0473295264270757</v>
      </c>
      <c r="AW48" s="96">
        <v>6114.2630971281314</v>
      </c>
      <c r="AX48" s="96">
        <v>5</v>
      </c>
      <c r="AY48" s="96">
        <v>4338</v>
      </c>
      <c r="AZ48" s="96">
        <v>6</v>
      </c>
      <c r="BA48" s="96">
        <v>5205.6000000000004</v>
      </c>
      <c r="BB48" s="96">
        <v>5</v>
      </c>
      <c r="BC48" s="96">
        <v>4338</v>
      </c>
      <c r="BD48" s="96">
        <v>5</v>
      </c>
      <c r="BE48" s="96">
        <v>4338</v>
      </c>
      <c r="BF48" s="96">
        <v>7</v>
      </c>
      <c r="BG48" s="96">
        <v>6073.2</v>
      </c>
      <c r="BH48" s="96">
        <v>6</v>
      </c>
      <c r="BI48" s="96">
        <v>5205.6000000000004</v>
      </c>
      <c r="BJ48" s="96">
        <v>7</v>
      </c>
      <c r="BK48" s="96">
        <v>6073.2</v>
      </c>
      <c r="BL48" s="96">
        <v>4.7411711348741665</v>
      </c>
      <c r="BM48" s="96">
        <v>4113.4400766168274</v>
      </c>
      <c r="BN48" s="96">
        <v>2.590508444076939</v>
      </c>
      <c r="BO48" s="96">
        <v>2247.5251260811524</v>
      </c>
      <c r="BP48" s="96">
        <v>3.0320076567910519</v>
      </c>
      <c r="BQ48" s="96">
        <v>2630.5698430319167</v>
      </c>
      <c r="BR48" s="96">
        <v>5.7917349421403053</v>
      </c>
      <c r="BS48" s="96">
        <v>5024.9092358009293</v>
      </c>
      <c r="BT48" s="96">
        <v>3.053936108210908</v>
      </c>
      <c r="BU48" s="96">
        <v>2649.5949674837839</v>
      </c>
      <c r="BV48" s="96">
        <v>2.6624759121042127</v>
      </c>
      <c r="BW48" s="96">
        <v>2309.9641013416149</v>
      </c>
      <c r="BX48" s="96">
        <v>5.495577967781589</v>
      </c>
      <c r="BY48" s="96">
        <v>4767.9634448473071</v>
      </c>
      <c r="BZ48" s="96">
        <v>2.7750193562585674</v>
      </c>
      <c r="CA48" s="96">
        <v>2407.6067934899334</v>
      </c>
      <c r="CB48" s="96">
        <v>1.5999695121951218</v>
      </c>
      <c r="CC48" s="96">
        <v>1388.1335487804877</v>
      </c>
      <c r="CD48" s="96">
        <v>13.96635394736842</v>
      </c>
      <c r="CE48" s="96">
        <v>12117.208684736841</v>
      </c>
      <c r="CF48" s="96">
        <v>14.939187035856371</v>
      </c>
      <c r="CG48" s="96">
        <v>12961.238672308988</v>
      </c>
      <c r="CH48" s="96">
        <v>9.9129168616821364</v>
      </c>
      <c r="CI48" s="96">
        <v>8600.4466691954221</v>
      </c>
      <c r="CJ48" s="96">
        <v>5.6439562290516996</v>
      </c>
      <c r="CK48" s="96">
        <v>4896.6964243252551</v>
      </c>
      <c r="CL48" s="96">
        <v>1.12292578125</v>
      </c>
      <c r="CM48" s="96">
        <v>974.25040781250004</v>
      </c>
      <c r="CN48" s="96">
        <v>0.99994186046511624</v>
      </c>
      <c r="CO48" s="96">
        <v>867.54955813953484</v>
      </c>
      <c r="CP48" s="96">
        <v>4.6079616695059631</v>
      </c>
      <c r="CQ48" s="96">
        <v>3997.8675444633736</v>
      </c>
      <c r="CR48" s="96">
        <v>4.6997796339016276</v>
      </c>
      <c r="CS48" s="96">
        <v>4077.5288103730522</v>
      </c>
      <c r="CT48" s="96">
        <v>6.5832577452404699</v>
      </c>
      <c r="CU48" s="96">
        <v>5711.6344197706321</v>
      </c>
    </row>
    <row r="49" spans="2:99">
      <c r="B49" s="95" t="s">
        <v>129</v>
      </c>
      <c r="C49" s="95" t="s">
        <v>214</v>
      </c>
      <c r="D49" s="96">
        <v>0</v>
      </c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1.4020401834205591</v>
      </c>
      <c r="K49" s="96">
        <v>1381.2899887059348</v>
      </c>
      <c r="L49" s="96">
        <v>7.2546693989277351</v>
      </c>
      <c r="M49" s="96">
        <v>7147.3002918236043</v>
      </c>
      <c r="N49" s="96">
        <v>15.284566651778382</v>
      </c>
      <c r="O49" s="96">
        <v>15058.355065332062</v>
      </c>
      <c r="P49" s="96">
        <v>12.312785635430565</v>
      </c>
      <c r="Q49" s="96">
        <v>12130.556408026192</v>
      </c>
      <c r="R49" s="96">
        <v>12.865600805954914</v>
      </c>
      <c r="S49" s="96">
        <v>12675.18991402678</v>
      </c>
      <c r="T49" s="96">
        <v>3.3041312920498722</v>
      </c>
      <c r="U49" s="96">
        <v>3255.2301489275337</v>
      </c>
      <c r="V49" s="96">
        <v>11</v>
      </c>
      <c r="W49" s="96">
        <v>10837.199999999999</v>
      </c>
      <c r="X49" s="96">
        <v>6.3112260708753833</v>
      </c>
      <c r="Y49" s="96">
        <v>6217.819925026427</v>
      </c>
      <c r="Z49" s="96">
        <v>11.465368863752683</v>
      </c>
      <c r="AA49" s="96">
        <v>11295.681404569143</v>
      </c>
      <c r="AB49" s="96">
        <v>8.3185294702708319</v>
      </c>
      <c r="AC49" s="96">
        <v>8195.4152341108238</v>
      </c>
      <c r="AD49" s="96">
        <v>3.4893339831853534</v>
      </c>
      <c r="AE49" s="96">
        <v>3437.6918402342098</v>
      </c>
      <c r="AF49" s="96">
        <v>2.6707525885331616</v>
      </c>
      <c r="AG49" s="96">
        <v>2631.2254502228707</v>
      </c>
      <c r="AH49" s="96">
        <v>4.98980025139294</v>
      </c>
      <c r="AI49" s="96">
        <v>4915.951207672324</v>
      </c>
      <c r="AJ49" s="96">
        <v>2.6450287264154033</v>
      </c>
      <c r="AK49" s="96">
        <v>2605.8823012644552</v>
      </c>
      <c r="AL49" s="96">
        <v>2.0693118032880009</v>
      </c>
      <c r="AM49" s="96">
        <v>2038.6859885993383</v>
      </c>
      <c r="AN49" s="96">
        <v>2.2272057715617577</v>
      </c>
      <c r="AO49" s="96">
        <v>2194.2431261426436</v>
      </c>
      <c r="AP49" s="96">
        <v>1.3533963917146785</v>
      </c>
      <c r="AQ49" s="96">
        <v>1333.3661251173012</v>
      </c>
      <c r="AR49" s="96">
        <v>5</v>
      </c>
      <c r="AS49" s="96">
        <v>4926</v>
      </c>
      <c r="AT49" s="96">
        <v>2.9931254367805336</v>
      </c>
      <c r="AU49" s="96">
        <v>2948.8271803161815</v>
      </c>
      <c r="AV49" s="96">
        <v>3.7920294434681732</v>
      </c>
      <c r="AW49" s="96">
        <v>3735.907407704844</v>
      </c>
      <c r="AX49" s="96">
        <v>4</v>
      </c>
      <c r="AY49" s="96">
        <v>3940.7999999999997</v>
      </c>
      <c r="AZ49" s="96">
        <v>6</v>
      </c>
      <c r="BA49" s="96">
        <v>5911.2</v>
      </c>
      <c r="BB49" s="96">
        <v>5</v>
      </c>
      <c r="BC49" s="96">
        <v>4926</v>
      </c>
      <c r="BD49" s="96">
        <v>4</v>
      </c>
      <c r="BE49" s="96">
        <v>3940.7999999999997</v>
      </c>
      <c r="BF49" s="96">
        <v>7</v>
      </c>
      <c r="BG49" s="96">
        <v>6896.4</v>
      </c>
      <c r="BH49" s="96">
        <v>18</v>
      </c>
      <c r="BI49" s="96">
        <v>17733.599999999999</v>
      </c>
      <c r="BJ49" s="96">
        <v>20</v>
      </c>
      <c r="BK49" s="96">
        <v>19704</v>
      </c>
      <c r="BL49" s="96">
        <v>27</v>
      </c>
      <c r="BM49" s="96">
        <v>26600.399999999998</v>
      </c>
      <c r="BN49" s="96">
        <v>13</v>
      </c>
      <c r="BO49" s="96">
        <v>12807.599999999999</v>
      </c>
      <c r="BP49" s="96">
        <v>11</v>
      </c>
      <c r="BQ49" s="96">
        <v>10837.199999999999</v>
      </c>
      <c r="BR49" s="96">
        <v>10</v>
      </c>
      <c r="BS49" s="96">
        <v>9852</v>
      </c>
      <c r="BT49" s="96">
        <v>9</v>
      </c>
      <c r="BU49" s="96">
        <v>8866.7999999999993</v>
      </c>
      <c r="BV49" s="96">
        <v>12</v>
      </c>
      <c r="BW49" s="96">
        <v>11822.4</v>
      </c>
      <c r="BX49" s="96">
        <v>8</v>
      </c>
      <c r="BY49" s="96">
        <v>7881.5999999999995</v>
      </c>
      <c r="BZ49" s="96">
        <v>7</v>
      </c>
      <c r="CA49" s="96">
        <v>6896.4</v>
      </c>
      <c r="CB49" s="96">
        <v>6</v>
      </c>
      <c r="CC49" s="96">
        <v>5911.2</v>
      </c>
      <c r="CD49" s="96">
        <v>8</v>
      </c>
      <c r="CE49" s="96">
        <v>7881.5999999999995</v>
      </c>
      <c r="CF49" s="96">
        <v>1.9054184234856397</v>
      </c>
      <c r="CG49" s="96">
        <v>1877.2182308180522</v>
      </c>
      <c r="CH49" s="96">
        <v>2.1136428058888734</v>
      </c>
      <c r="CI49" s="96">
        <v>2082.360892361718</v>
      </c>
      <c r="CJ49" s="96">
        <v>1.9249695266144342</v>
      </c>
      <c r="CK49" s="96">
        <v>1896.4799776205405</v>
      </c>
      <c r="CL49" s="96">
        <v>0.55336270801815435</v>
      </c>
      <c r="CM49" s="96">
        <v>545.17293993948567</v>
      </c>
      <c r="CN49" s="96">
        <v>0.23514473684210518</v>
      </c>
      <c r="CO49" s="96">
        <v>231.66459473684202</v>
      </c>
      <c r="CP49" s="96">
        <v>1.8663821520264077</v>
      </c>
      <c r="CQ49" s="96">
        <v>1838.7596961764168</v>
      </c>
      <c r="CR49" s="96">
        <v>3.9427322178427997</v>
      </c>
      <c r="CS49" s="96">
        <v>3884.3797810187261</v>
      </c>
      <c r="CT49" s="96">
        <v>5</v>
      </c>
      <c r="CU49" s="96">
        <v>4926</v>
      </c>
    </row>
    <row r="50" spans="2:99">
      <c r="C50" s="95" t="s">
        <v>215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2.1941646191646176</v>
      </c>
      <c r="K50" s="96">
        <v>618.75442260442219</v>
      </c>
      <c r="L50" s="96">
        <v>3.2449950628158186</v>
      </c>
      <c r="M50" s="96">
        <v>915.0886077140608</v>
      </c>
      <c r="N50" s="96">
        <v>6.1393990537752359</v>
      </c>
      <c r="O50" s="96">
        <v>1731.3105331646166</v>
      </c>
      <c r="P50" s="96">
        <v>4.9277385057500567</v>
      </c>
      <c r="Q50" s="96">
        <v>1389.622258621516</v>
      </c>
      <c r="R50" s="96">
        <v>4.6457174642399277</v>
      </c>
      <c r="S50" s="96">
        <v>1310.0923249156597</v>
      </c>
      <c r="T50" s="96">
        <v>0.6875567934915664</v>
      </c>
      <c r="U50" s="96">
        <v>193.89101576462173</v>
      </c>
      <c r="V50" s="96">
        <v>6.1119097472924198</v>
      </c>
      <c r="W50" s="96">
        <v>1723.5585487364624</v>
      </c>
      <c r="X50" s="96">
        <v>4.8961908962514356</v>
      </c>
      <c r="Y50" s="96">
        <v>1380.7258327429049</v>
      </c>
      <c r="Z50" s="96">
        <v>4.4758790188923667</v>
      </c>
      <c r="AA50" s="96">
        <v>1262.1978833276473</v>
      </c>
      <c r="AB50" s="96">
        <v>3.8445538343176917</v>
      </c>
      <c r="AC50" s="96">
        <v>1084.164181277589</v>
      </c>
      <c r="AD50" s="96">
        <v>3.6609911488899058</v>
      </c>
      <c r="AE50" s="96">
        <v>1032.3995039869535</v>
      </c>
      <c r="AF50" s="96">
        <v>3.4423902729383551</v>
      </c>
      <c r="AG50" s="96">
        <v>970.75405696861617</v>
      </c>
      <c r="AH50" s="96">
        <v>2.4825497114812678</v>
      </c>
      <c r="AI50" s="96">
        <v>700.07901863771747</v>
      </c>
      <c r="AJ50" s="96">
        <v>0.64961853232613076</v>
      </c>
      <c r="AK50" s="96">
        <v>183.19242611596889</v>
      </c>
      <c r="AL50" s="96">
        <v>1.4990694894472452</v>
      </c>
      <c r="AM50" s="96">
        <v>422.73759602412315</v>
      </c>
      <c r="AN50" s="96">
        <v>3.0400745154942013</v>
      </c>
      <c r="AO50" s="96">
        <v>857.3010133693648</v>
      </c>
      <c r="AP50" s="96">
        <v>2.8788142870151598</v>
      </c>
      <c r="AQ50" s="96">
        <v>811.82562893827503</v>
      </c>
      <c r="AR50" s="96">
        <v>4.4084650647008479</v>
      </c>
      <c r="AS50" s="96">
        <v>1243.187148245639</v>
      </c>
      <c r="AT50" s="96">
        <v>2.6882524968949606</v>
      </c>
      <c r="AU50" s="96">
        <v>758.0872041243789</v>
      </c>
      <c r="AV50" s="96">
        <v>3.5236647632135378</v>
      </c>
      <c r="AW50" s="96">
        <v>993.67346322621768</v>
      </c>
      <c r="AX50" s="96">
        <v>4</v>
      </c>
      <c r="AY50" s="96">
        <v>1128</v>
      </c>
      <c r="AZ50" s="96">
        <v>5</v>
      </c>
      <c r="BA50" s="96">
        <v>1410</v>
      </c>
      <c r="BB50" s="96">
        <v>6</v>
      </c>
      <c r="BC50" s="96">
        <v>1692</v>
      </c>
      <c r="BD50" s="96">
        <v>5</v>
      </c>
      <c r="BE50" s="96">
        <v>1410</v>
      </c>
      <c r="BF50" s="96">
        <v>8</v>
      </c>
      <c r="BG50" s="96">
        <v>2256</v>
      </c>
      <c r="BH50" s="96">
        <v>22</v>
      </c>
      <c r="BI50" s="96">
        <v>6204</v>
      </c>
      <c r="BJ50" s="96">
        <v>23</v>
      </c>
      <c r="BK50" s="96">
        <v>6486</v>
      </c>
      <c r="BL50" s="96">
        <v>14.81615979648177</v>
      </c>
      <c r="BM50" s="96">
        <v>4178.1570626078592</v>
      </c>
      <c r="BN50" s="96">
        <v>6.0445197028461903</v>
      </c>
      <c r="BO50" s="96">
        <v>1704.5545562026257</v>
      </c>
      <c r="BP50" s="96">
        <v>3.3076447164993295</v>
      </c>
      <c r="BQ50" s="96">
        <v>932.75581005281094</v>
      </c>
      <c r="BR50" s="96">
        <v>6.3709084363543349</v>
      </c>
      <c r="BS50" s="96">
        <v>1796.5961790519225</v>
      </c>
      <c r="BT50" s="96">
        <v>2.2904520811581808</v>
      </c>
      <c r="BU50" s="96">
        <v>645.90748688660699</v>
      </c>
      <c r="BV50" s="96">
        <v>5.3249518242084255</v>
      </c>
      <c r="BW50" s="96">
        <v>1501.6364144267759</v>
      </c>
      <c r="BX50" s="96">
        <v>2.586154337779571</v>
      </c>
      <c r="BY50" s="96">
        <v>729.29552325383906</v>
      </c>
      <c r="BZ50" s="96">
        <v>1.8500129041723783</v>
      </c>
      <c r="CA50" s="96">
        <v>521.7036389766107</v>
      </c>
      <c r="CB50" s="96">
        <v>0.39999237804878046</v>
      </c>
      <c r="CC50" s="96">
        <v>112.7978506097561</v>
      </c>
      <c r="CD50" s="96">
        <v>5.3205157894736841</v>
      </c>
      <c r="CE50" s="96">
        <v>1500.3854526315788</v>
      </c>
      <c r="CF50" s="96">
        <v>3.3198193413014154</v>
      </c>
      <c r="CG50" s="96">
        <v>936.18905424699915</v>
      </c>
      <c r="CH50" s="96">
        <v>2.6086623320216149</v>
      </c>
      <c r="CI50" s="96">
        <v>735.64277763009545</v>
      </c>
      <c r="CJ50" s="96">
        <v>1.0923786249777483</v>
      </c>
      <c r="CK50" s="96">
        <v>308.05077224372502</v>
      </c>
      <c r="CL50" s="96">
        <v>0.29112890624999999</v>
      </c>
      <c r="CM50" s="96">
        <v>82.0983515625</v>
      </c>
      <c r="CN50" s="96">
        <v>0.49997093023255812</v>
      </c>
      <c r="CO50" s="96">
        <v>140.9918023255814</v>
      </c>
      <c r="CP50" s="96">
        <v>2.3039808347529815</v>
      </c>
      <c r="CQ50" s="96">
        <v>649.72259540034077</v>
      </c>
      <c r="CR50" s="96">
        <v>4.6997796339016276</v>
      </c>
      <c r="CS50" s="96">
        <v>1325.337856760259</v>
      </c>
      <c r="CT50" s="96">
        <v>4.7023269608860501</v>
      </c>
      <c r="CU50" s="96">
        <v>1326.056202969866</v>
      </c>
    </row>
    <row r="51" spans="2:99">
      <c r="C51" s="95" t="s">
        <v>216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2.1941646191646176</v>
      </c>
      <c r="K51" s="96">
        <v>1874.6942506142493</v>
      </c>
      <c r="L51" s="96">
        <v>3.2449950628158186</v>
      </c>
      <c r="M51" s="96">
        <v>2772.5237816698354</v>
      </c>
      <c r="N51" s="96">
        <v>5.41711681215462</v>
      </c>
      <c r="O51" s="96">
        <v>4628.384604304907</v>
      </c>
      <c r="P51" s="96">
        <v>5.2797198275893464</v>
      </c>
      <c r="Q51" s="96">
        <v>4510.9926206923374</v>
      </c>
      <c r="R51" s="96">
        <v>3.9820435407770809</v>
      </c>
      <c r="S51" s="96">
        <v>3402.258001239938</v>
      </c>
      <c r="T51" s="96">
        <v>0.77350139267801221</v>
      </c>
      <c r="U51" s="96">
        <v>660.87958990409356</v>
      </c>
      <c r="V51" s="96">
        <v>6.7231007220216608</v>
      </c>
      <c r="W51" s="96">
        <v>5744.2172568953065</v>
      </c>
      <c r="X51" s="96">
        <v>5.8754290755017227</v>
      </c>
      <c r="Y51" s="96">
        <v>5019.9666021086714</v>
      </c>
      <c r="Z51" s="96">
        <v>4.4758790188923667</v>
      </c>
      <c r="AA51" s="96">
        <v>3824.191033741638</v>
      </c>
      <c r="AB51" s="96">
        <v>3.4173811860601702</v>
      </c>
      <c r="AC51" s="96">
        <v>2919.8104853698092</v>
      </c>
      <c r="AD51" s="96">
        <v>3.1379924133342048</v>
      </c>
      <c r="AE51" s="96">
        <v>2681.1007179527446</v>
      </c>
      <c r="AF51" s="96">
        <v>2.5817927047037665</v>
      </c>
      <c r="AG51" s="96">
        <v>2205.8836868988978</v>
      </c>
      <c r="AH51" s="96">
        <v>2.4825497114812678</v>
      </c>
      <c r="AI51" s="96">
        <v>2121.0904734895953</v>
      </c>
      <c r="AJ51" s="96">
        <v>0.64961853232613076</v>
      </c>
      <c r="AK51" s="96">
        <v>555.03407401944605</v>
      </c>
      <c r="AL51" s="96">
        <v>1.4990694894472452</v>
      </c>
      <c r="AM51" s="96">
        <v>1280.8049717837262</v>
      </c>
      <c r="AN51" s="96">
        <v>3.0400745154942013</v>
      </c>
      <c r="AO51" s="96">
        <v>2597.4396660382454</v>
      </c>
      <c r="AP51" s="96">
        <v>2.4675551031558509</v>
      </c>
      <c r="AQ51" s="96">
        <v>2108.279080136359</v>
      </c>
      <c r="AR51" s="96">
        <v>4.4084650647008479</v>
      </c>
      <c r="AS51" s="96">
        <v>3766.5925512804042</v>
      </c>
      <c r="AT51" s="96">
        <v>2.6882524968949606</v>
      </c>
      <c r="AU51" s="96">
        <v>2296.8429333470544</v>
      </c>
      <c r="AV51" s="96">
        <v>3.5236647632135378</v>
      </c>
      <c r="AW51" s="96">
        <v>3010.6191736896467</v>
      </c>
      <c r="AX51" s="96">
        <v>4</v>
      </c>
      <c r="AY51" s="96">
        <v>3417.6</v>
      </c>
      <c r="AZ51" s="96">
        <v>6</v>
      </c>
      <c r="BA51" s="96">
        <v>5126.3999999999996</v>
      </c>
      <c r="BB51" s="96">
        <v>6</v>
      </c>
      <c r="BC51" s="96">
        <v>5126.3999999999996</v>
      </c>
      <c r="BD51" s="96">
        <v>5</v>
      </c>
      <c r="BE51" s="96">
        <v>4272</v>
      </c>
      <c r="BF51" s="96">
        <v>7</v>
      </c>
      <c r="BG51" s="96">
        <v>5980.8</v>
      </c>
      <c r="BH51" s="96">
        <v>21</v>
      </c>
      <c r="BI51" s="96">
        <v>17942.399999999998</v>
      </c>
      <c r="BJ51" s="96">
        <v>20</v>
      </c>
      <c r="BK51" s="96">
        <v>17088</v>
      </c>
      <c r="BL51" s="96">
        <v>16.001452580200315</v>
      </c>
      <c r="BM51" s="96">
        <v>13671.641084523149</v>
      </c>
      <c r="BN51" s="96">
        <v>6.4762711101923465</v>
      </c>
      <c r="BO51" s="96">
        <v>5533.3260365483411</v>
      </c>
      <c r="BP51" s="96">
        <v>3.3076447164993295</v>
      </c>
      <c r="BQ51" s="96">
        <v>2826.0516457770268</v>
      </c>
      <c r="BR51" s="96">
        <v>5.7917349421403053</v>
      </c>
      <c r="BS51" s="96">
        <v>4948.458334564677</v>
      </c>
      <c r="BT51" s="96">
        <v>2.2904520811581808</v>
      </c>
      <c r="BU51" s="96">
        <v>1956.9622581415497</v>
      </c>
      <c r="BV51" s="96">
        <v>4.9445981224792526</v>
      </c>
      <c r="BW51" s="96">
        <v>4224.6646358462731</v>
      </c>
      <c r="BX51" s="96">
        <v>2.586154337779571</v>
      </c>
      <c r="BY51" s="96">
        <v>2209.6102661988652</v>
      </c>
      <c r="BZ51" s="96">
        <v>1.8500129041723783</v>
      </c>
      <c r="CA51" s="96">
        <v>1580.65102532488</v>
      </c>
      <c r="CB51" s="96">
        <v>0.39999237804878046</v>
      </c>
      <c r="CC51" s="96">
        <v>341.75348780487803</v>
      </c>
      <c r="CD51" s="96">
        <v>5.3205157894736841</v>
      </c>
      <c r="CE51" s="96">
        <v>4545.8486905263153</v>
      </c>
      <c r="CF51" s="96">
        <v>3.8731225648516516</v>
      </c>
      <c r="CG51" s="96">
        <v>3309.195919409251</v>
      </c>
      <c r="CH51" s="96">
        <v>2.6086623320216149</v>
      </c>
      <c r="CI51" s="96">
        <v>2228.8410964792679</v>
      </c>
      <c r="CJ51" s="96">
        <v>1.0923786249777483</v>
      </c>
      <c r="CK51" s="96">
        <v>933.3282971809881</v>
      </c>
      <c r="CL51" s="96">
        <v>0.33271874999999995</v>
      </c>
      <c r="CM51" s="96">
        <v>284.27489999999995</v>
      </c>
      <c r="CN51" s="96">
        <v>0.49997093023255812</v>
      </c>
      <c r="CO51" s="96">
        <v>427.17516279069764</v>
      </c>
      <c r="CP51" s="96">
        <v>2.3039808347529815</v>
      </c>
      <c r="CQ51" s="96">
        <v>1968.5212252129475</v>
      </c>
      <c r="CR51" s="96">
        <v>4.6997796339016276</v>
      </c>
      <c r="CS51" s="96">
        <v>4015.4917192055505</v>
      </c>
      <c r="CT51" s="96">
        <v>3.7618615687088397</v>
      </c>
      <c r="CU51" s="96">
        <v>3214.1345243048327</v>
      </c>
    </row>
    <row r="52" spans="2:99">
      <c r="C52" s="95" t="s">
        <v>217</v>
      </c>
      <c r="D52" s="96">
        <v>0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1.8284705159705144</v>
      </c>
      <c r="K52" s="96">
        <v>987.3740786240777</v>
      </c>
      <c r="L52" s="96">
        <v>3.0827453096750275</v>
      </c>
      <c r="M52" s="96">
        <v>1664.6824672245148</v>
      </c>
      <c r="N52" s="96">
        <v>5.7782579329649284</v>
      </c>
      <c r="O52" s="96">
        <v>3120.2592838010614</v>
      </c>
      <c r="P52" s="96">
        <v>5.2797198275893464</v>
      </c>
      <c r="Q52" s="96">
        <v>2851.048706898247</v>
      </c>
      <c r="R52" s="96">
        <v>4.3138805025085043</v>
      </c>
      <c r="S52" s="96">
        <v>2329.4954713545922</v>
      </c>
      <c r="T52" s="96">
        <v>0.77350139267801221</v>
      </c>
      <c r="U52" s="96">
        <v>417.69075204612659</v>
      </c>
      <c r="V52" s="96">
        <v>6.1119097472924198</v>
      </c>
      <c r="W52" s="96">
        <v>3300.4312635379065</v>
      </c>
      <c r="X52" s="96">
        <v>4.8961908962514356</v>
      </c>
      <c r="Y52" s="96">
        <v>2643.9430839757752</v>
      </c>
      <c r="Z52" s="96">
        <v>4.4758790188923667</v>
      </c>
      <c r="AA52" s="96">
        <v>2416.9746702018779</v>
      </c>
      <c r="AB52" s="96">
        <v>3.4173811860601702</v>
      </c>
      <c r="AC52" s="96">
        <v>1845.385840472492</v>
      </c>
      <c r="AD52" s="96">
        <v>3.6609911488899058</v>
      </c>
      <c r="AE52" s="96">
        <v>1976.935220400549</v>
      </c>
      <c r="AF52" s="96">
        <v>2.5817927047037665</v>
      </c>
      <c r="AG52" s="96">
        <v>1394.1680605400338</v>
      </c>
      <c r="AH52" s="96">
        <v>2.4825497114812678</v>
      </c>
      <c r="AI52" s="96">
        <v>1340.5768441998846</v>
      </c>
      <c r="AJ52" s="96">
        <v>0.64961853232613076</v>
      </c>
      <c r="AK52" s="96">
        <v>350.79400745611059</v>
      </c>
      <c r="AL52" s="96">
        <v>1.8738368618090566</v>
      </c>
      <c r="AM52" s="96">
        <v>1011.8719053768906</v>
      </c>
      <c r="AN52" s="96">
        <v>3.0400745154942013</v>
      </c>
      <c r="AO52" s="96">
        <v>1641.6402383668687</v>
      </c>
      <c r="AP52" s="96">
        <v>2.8788142870151598</v>
      </c>
      <c r="AQ52" s="96">
        <v>1554.5597149881862</v>
      </c>
      <c r="AR52" s="96">
        <v>4.4084650647008479</v>
      </c>
      <c r="AS52" s="96">
        <v>2380.5711349384578</v>
      </c>
      <c r="AT52" s="96">
        <v>2.6882524968949606</v>
      </c>
      <c r="AU52" s="96">
        <v>1451.6563483232787</v>
      </c>
      <c r="AV52" s="96">
        <v>3.5236647632135378</v>
      </c>
      <c r="AW52" s="96">
        <v>1902.7789721353104</v>
      </c>
      <c r="AX52" s="96">
        <v>5</v>
      </c>
      <c r="AY52" s="96">
        <v>2700</v>
      </c>
      <c r="AZ52" s="96">
        <v>6</v>
      </c>
      <c r="BA52" s="96">
        <v>3240</v>
      </c>
      <c r="BB52" s="96">
        <v>6</v>
      </c>
      <c r="BC52" s="96">
        <v>3240</v>
      </c>
      <c r="BD52" s="96">
        <v>5</v>
      </c>
      <c r="BE52" s="96">
        <v>2700</v>
      </c>
      <c r="BF52" s="96">
        <v>7</v>
      </c>
      <c r="BG52" s="96">
        <v>3780</v>
      </c>
      <c r="BH52" s="96">
        <v>20</v>
      </c>
      <c r="BI52" s="96">
        <v>10800</v>
      </c>
      <c r="BJ52" s="96">
        <v>20</v>
      </c>
      <c r="BK52" s="96">
        <v>10800</v>
      </c>
      <c r="BL52" s="96">
        <v>16.594098972059584</v>
      </c>
      <c r="BM52" s="96">
        <v>8960.8134449121753</v>
      </c>
      <c r="BN52" s="96">
        <v>5.6127682955000342</v>
      </c>
      <c r="BO52" s="96">
        <v>3030.8948795700185</v>
      </c>
      <c r="BP52" s="96">
        <v>3.3076447164993295</v>
      </c>
      <c r="BQ52" s="96">
        <v>1786.128146909638</v>
      </c>
      <c r="BR52" s="96">
        <v>5.7917349421403053</v>
      </c>
      <c r="BS52" s="96">
        <v>3127.5368687557648</v>
      </c>
      <c r="BT52" s="96">
        <v>2.5449467568424233</v>
      </c>
      <c r="BU52" s="96">
        <v>1374.2712486949085</v>
      </c>
      <c r="BV52" s="96">
        <v>5.3249518242084255</v>
      </c>
      <c r="BW52" s="96">
        <v>2875.4739850725496</v>
      </c>
      <c r="BX52" s="96">
        <v>2.586154337779571</v>
      </c>
      <c r="BY52" s="96">
        <v>1396.5233424009684</v>
      </c>
      <c r="BZ52" s="96">
        <v>1.6187612911508309</v>
      </c>
      <c r="CA52" s="96">
        <v>874.13109722144873</v>
      </c>
      <c r="CB52" s="96">
        <v>0.47999085365853655</v>
      </c>
      <c r="CC52" s="96">
        <v>259.19506097560975</v>
      </c>
      <c r="CD52" s="96">
        <v>5.3205157894736841</v>
      </c>
      <c r="CE52" s="96">
        <v>2873.0785263157895</v>
      </c>
      <c r="CF52" s="96">
        <v>3.8731225648516516</v>
      </c>
      <c r="CG52" s="96">
        <v>2091.4861850198918</v>
      </c>
      <c r="CH52" s="96">
        <v>2.6086623320216149</v>
      </c>
      <c r="CI52" s="96">
        <v>1408.6776592916719</v>
      </c>
      <c r="CJ52" s="96">
        <v>1.2744417291407064</v>
      </c>
      <c r="CK52" s="96">
        <v>688.19853373598141</v>
      </c>
      <c r="CL52" s="96">
        <v>0.29112890624999999</v>
      </c>
      <c r="CM52" s="96">
        <v>157.20960937499999</v>
      </c>
      <c r="CN52" s="96">
        <v>0.49997093023255812</v>
      </c>
      <c r="CO52" s="96">
        <v>269.98430232558138</v>
      </c>
      <c r="CP52" s="96">
        <v>2.3039808347529815</v>
      </c>
      <c r="CQ52" s="96">
        <v>1244.14965076661</v>
      </c>
      <c r="CR52" s="96">
        <v>4.6997796339016276</v>
      </c>
      <c r="CS52" s="96">
        <v>2537.8810023068791</v>
      </c>
      <c r="CT52" s="96">
        <v>4.7023269608860501</v>
      </c>
      <c r="CU52" s="96">
        <v>2539.2565588784669</v>
      </c>
    </row>
    <row r="53" spans="2:99">
      <c r="C53" s="95" t="s">
        <v>218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2.1941646191646176</v>
      </c>
      <c r="K53" s="96">
        <v>892.58616707616648</v>
      </c>
      <c r="L53" s="96">
        <v>3.0827453096750275</v>
      </c>
      <c r="M53" s="96">
        <v>1254.0607919758013</v>
      </c>
      <c r="N53" s="96">
        <v>6.5005401745855442</v>
      </c>
      <c r="O53" s="96">
        <v>2644.4197430213994</v>
      </c>
      <c r="P53" s="96">
        <v>5.2797198275893464</v>
      </c>
      <c r="Q53" s="96">
        <v>2147.7900258633463</v>
      </c>
      <c r="R53" s="96">
        <v>4.6457174642399277</v>
      </c>
      <c r="S53" s="96">
        <v>1889.8778644528027</v>
      </c>
      <c r="T53" s="96">
        <v>0.77350139267801221</v>
      </c>
      <c r="U53" s="96">
        <v>314.66036654141539</v>
      </c>
      <c r="V53" s="96">
        <v>7.3342916967509035</v>
      </c>
      <c r="W53" s="96">
        <v>2983.5898622382674</v>
      </c>
      <c r="X53" s="96">
        <v>5.3858099858765796</v>
      </c>
      <c r="Y53" s="96">
        <v>2190.9475022545926</v>
      </c>
      <c r="Z53" s="96">
        <v>4.4758790188923667</v>
      </c>
      <c r="AA53" s="96">
        <v>1820.7875848854148</v>
      </c>
      <c r="AB53" s="96">
        <v>3.8445538343176917</v>
      </c>
      <c r="AC53" s="96">
        <v>1563.9644998004371</v>
      </c>
      <c r="AD53" s="96">
        <v>3.6609911488899058</v>
      </c>
      <c r="AE53" s="96">
        <v>1489.2911993684138</v>
      </c>
      <c r="AF53" s="96">
        <v>3.4423902729383551</v>
      </c>
      <c r="AG53" s="96">
        <v>1400.3643630313229</v>
      </c>
      <c r="AH53" s="96">
        <v>2.896307996728146</v>
      </c>
      <c r="AI53" s="96">
        <v>1178.2180930690099</v>
      </c>
      <c r="AJ53" s="96">
        <v>0.64961853232613076</v>
      </c>
      <c r="AK53" s="96">
        <v>264.26481895027001</v>
      </c>
      <c r="AL53" s="96">
        <v>1.4990694894472452</v>
      </c>
      <c r="AM53" s="96">
        <v>609.8214683071393</v>
      </c>
      <c r="AN53" s="96">
        <v>2.4320596123953613</v>
      </c>
      <c r="AO53" s="96">
        <v>989.36185032243304</v>
      </c>
      <c r="AP53" s="96">
        <v>2.8788142870151598</v>
      </c>
      <c r="AQ53" s="96">
        <v>1171.101651957767</v>
      </c>
      <c r="AR53" s="96">
        <v>4.4084650647008479</v>
      </c>
      <c r="AS53" s="96">
        <v>1793.3635883203049</v>
      </c>
      <c r="AT53" s="96">
        <v>2.6882524968949606</v>
      </c>
      <c r="AU53" s="96">
        <v>1093.5811157368701</v>
      </c>
      <c r="AV53" s="96">
        <v>3.5236647632135378</v>
      </c>
      <c r="AW53" s="96">
        <v>1433.4268256752673</v>
      </c>
      <c r="AX53" s="96">
        <v>4</v>
      </c>
      <c r="AY53" s="96">
        <v>1627.2</v>
      </c>
      <c r="AZ53" s="96">
        <v>6</v>
      </c>
      <c r="BA53" s="96">
        <v>2440.8000000000002</v>
      </c>
      <c r="BB53" s="96">
        <v>6</v>
      </c>
      <c r="BC53" s="96">
        <v>2440.8000000000002</v>
      </c>
      <c r="BD53" s="96">
        <v>5</v>
      </c>
      <c r="BE53" s="96">
        <v>2034</v>
      </c>
      <c r="BF53" s="96">
        <v>7</v>
      </c>
      <c r="BG53" s="96">
        <v>2847.6</v>
      </c>
      <c r="BH53" s="96">
        <v>21</v>
      </c>
      <c r="BI53" s="96">
        <v>8542.8000000000011</v>
      </c>
      <c r="BJ53" s="96">
        <v>21</v>
      </c>
      <c r="BK53" s="96">
        <v>8542.8000000000011</v>
      </c>
      <c r="BL53" s="96">
        <v>16.594098972059584</v>
      </c>
      <c r="BM53" s="96">
        <v>6750.4794618338392</v>
      </c>
      <c r="BN53" s="96">
        <v>5.6127682955000342</v>
      </c>
      <c r="BO53" s="96">
        <v>2283.274142609414</v>
      </c>
      <c r="BP53" s="96">
        <v>3.3076447164993295</v>
      </c>
      <c r="BQ53" s="96">
        <v>1345.5498706719272</v>
      </c>
      <c r="BR53" s="96">
        <v>5.7917349421403053</v>
      </c>
      <c r="BS53" s="96">
        <v>2356.0777744626762</v>
      </c>
      <c r="BT53" s="96">
        <v>2.2904520811581808</v>
      </c>
      <c r="BU53" s="96">
        <v>931.75590661514798</v>
      </c>
      <c r="BV53" s="96">
        <v>4.9445981224792526</v>
      </c>
      <c r="BW53" s="96">
        <v>2011.46251622456</v>
      </c>
      <c r="BX53" s="96">
        <v>2.586154337779571</v>
      </c>
      <c r="BY53" s="96">
        <v>1052.0475846087295</v>
      </c>
      <c r="BZ53" s="96">
        <v>2.0812645171939255</v>
      </c>
      <c r="CA53" s="96">
        <v>846.65840559448895</v>
      </c>
      <c r="CB53" s="96">
        <v>0.47999085365853655</v>
      </c>
      <c r="CC53" s="96">
        <v>195.26027926829266</v>
      </c>
      <c r="CD53" s="96">
        <v>5.3205157894736841</v>
      </c>
      <c r="CE53" s="96">
        <v>2164.3858231578947</v>
      </c>
      <c r="CF53" s="96">
        <v>3.8731225648516516</v>
      </c>
      <c r="CG53" s="96">
        <v>1575.5862593816519</v>
      </c>
      <c r="CH53" s="96">
        <v>2.6086623320216149</v>
      </c>
      <c r="CI53" s="96">
        <v>1061.203836666393</v>
      </c>
      <c r="CJ53" s="96">
        <v>1.0923786249777483</v>
      </c>
      <c r="CK53" s="96">
        <v>444.37962464094801</v>
      </c>
      <c r="CL53" s="96">
        <v>0.33271874999999995</v>
      </c>
      <c r="CM53" s="96">
        <v>135.3499875</v>
      </c>
      <c r="CN53" s="96">
        <v>0.59996511627906968</v>
      </c>
      <c r="CO53" s="96">
        <v>244.06580930232556</v>
      </c>
      <c r="CP53" s="96">
        <v>2.3039808347529815</v>
      </c>
      <c r="CQ53" s="96">
        <v>937.2594035775129</v>
      </c>
      <c r="CR53" s="96">
        <v>4.6997796339016276</v>
      </c>
      <c r="CS53" s="96">
        <v>1911.8703550711821</v>
      </c>
      <c r="CT53" s="96">
        <v>4.7023269608860501</v>
      </c>
      <c r="CU53" s="96">
        <v>1912.9066076884453</v>
      </c>
    </row>
    <row r="54" spans="2:99">
      <c r="C54" s="95" t="s">
        <v>219</v>
      </c>
      <c r="D54" s="96">
        <v>0</v>
      </c>
      <c r="E54" s="96">
        <v>0</v>
      </c>
      <c r="F54" s="96">
        <v>0</v>
      </c>
      <c r="G54" s="96">
        <v>0</v>
      </c>
      <c r="H54" s="96">
        <v>0</v>
      </c>
      <c r="I54" s="96">
        <v>0</v>
      </c>
      <c r="J54" s="96">
        <v>2.1941646191646176</v>
      </c>
      <c r="K54" s="96">
        <v>734.60631449631398</v>
      </c>
      <c r="L54" s="96">
        <v>3.0827453096750275</v>
      </c>
      <c r="M54" s="96">
        <v>1032.1031296791991</v>
      </c>
      <c r="N54" s="96">
        <v>6.1393990537752359</v>
      </c>
      <c r="O54" s="96">
        <v>2055.4708032039489</v>
      </c>
      <c r="P54" s="96">
        <v>5.2797198275893464</v>
      </c>
      <c r="Q54" s="96">
        <v>1767.6501982769132</v>
      </c>
      <c r="R54" s="96">
        <v>4.3138805025085043</v>
      </c>
      <c r="S54" s="96">
        <v>1444.2871922398474</v>
      </c>
      <c r="T54" s="96">
        <v>0.6875567934915664</v>
      </c>
      <c r="U54" s="96">
        <v>230.19401446097643</v>
      </c>
      <c r="V54" s="96">
        <v>6.7231007220216608</v>
      </c>
      <c r="W54" s="96">
        <v>2250.894121732852</v>
      </c>
      <c r="X54" s="96">
        <v>5.8754290755017227</v>
      </c>
      <c r="Y54" s="96">
        <v>1967.0936544779768</v>
      </c>
      <c r="Z54" s="96">
        <v>4.882777111518946</v>
      </c>
      <c r="AA54" s="96">
        <v>1634.7537769365431</v>
      </c>
      <c r="AB54" s="96">
        <v>3.8445538343176917</v>
      </c>
      <c r="AC54" s="96">
        <v>1287.1566237295633</v>
      </c>
      <c r="AD54" s="96">
        <v>3.6609911488899058</v>
      </c>
      <c r="AE54" s="96">
        <v>1225.6998366483406</v>
      </c>
      <c r="AF54" s="96">
        <v>3.0120914888210608</v>
      </c>
      <c r="AG54" s="96">
        <v>1008.4482304572912</v>
      </c>
      <c r="AH54" s="96">
        <v>2.896307996728146</v>
      </c>
      <c r="AI54" s="96">
        <v>969.68391730458336</v>
      </c>
      <c r="AJ54" s="96">
        <v>0.77954223879135698</v>
      </c>
      <c r="AK54" s="96">
        <v>260.99074154734632</v>
      </c>
      <c r="AL54" s="96">
        <v>1.4990694894472452</v>
      </c>
      <c r="AM54" s="96">
        <v>501.88846506693767</v>
      </c>
      <c r="AN54" s="96">
        <v>3.0400745154942013</v>
      </c>
      <c r="AO54" s="96">
        <v>1017.8169477874586</v>
      </c>
      <c r="AP54" s="96">
        <v>3.2900734708744683</v>
      </c>
      <c r="AQ54" s="96">
        <v>1101.516598048772</v>
      </c>
      <c r="AR54" s="96">
        <v>4.4084650647008479</v>
      </c>
      <c r="AS54" s="96">
        <v>1475.9541036618439</v>
      </c>
      <c r="AT54" s="96">
        <v>2.6882524968949606</v>
      </c>
      <c r="AU54" s="96">
        <v>900.02693596043287</v>
      </c>
      <c r="AV54" s="96">
        <v>4.4045809540169225</v>
      </c>
      <c r="AW54" s="96">
        <v>1474.6537034048656</v>
      </c>
      <c r="AX54" s="96">
        <v>5</v>
      </c>
      <c r="AY54" s="96">
        <v>1674</v>
      </c>
      <c r="AZ54" s="96">
        <v>5</v>
      </c>
      <c r="BA54" s="96">
        <v>1674</v>
      </c>
      <c r="BB54" s="96">
        <v>7</v>
      </c>
      <c r="BC54" s="96">
        <v>2343.6</v>
      </c>
      <c r="BD54" s="96">
        <v>5</v>
      </c>
      <c r="BE54" s="96">
        <v>1674</v>
      </c>
      <c r="BF54" s="96">
        <v>7</v>
      </c>
      <c r="BG54" s="96">
        <v>2343.6</v>
      </c>
      <c r="BH54" s="96">
        <v>19</v>
      </c>
      <c r="BI54" s="96">
        <v>6361.2</v>
      </c>
      <c r="BJ54" s="96">
        <v>19</v>
      </c>
      <c r="BK54" s="96">
        <v>6361.2</v>
      </c>
      <c r="BL54" s="96">
        <v>14.2235134046225</v>
      </c>
      <c r="BM54" s="96">
        <v>4762.0322878676134</v>
      </c>
      <c r="BN54" s="96">
        <v>6.4762711101923465</v>
      </c>
      <c r="BO54" s="96">
        <v>2168.2555676923976</v>
      </c>
      <c r="BP54" s="96">
        <v>3.0320076567910519</v>
      </c>
      <c r="BQ54" s="96">
        <v>1015.1161634936442</v>
      </c>
      <c r="BR54" s="96">
        <v>5.7917349421403053</v>
      </c>
      <c r="BS54" s="96">
        <v>1939.0728586285743</v>
      </c>
      <c r="BT54" s="96">
        <v>2.5449467568424233</v>
      </c>
      <c r="BU54" s="96">
        <v>852.04817419084338</v>
      </c>
      <c r="BV54" s="96">
        <v>5.3249518242084255</v>
      </c>
      <c r="BW54" s="96">
        <v>1782.7938707449809</v>
      </c>
      <c r="BX54" s="96">
        <v>2.586154337779571</v>
      </c>
      <c r="BY54" s="96">
        <v>865.8444722886004</v>
      </c>
      <c r="BZ54" s="96">
        <v>1.6187612911508309</v>
      </c>
      <c r="CA54" s="96">
        <v>541.96128027729821</v>
      </c>
      <c r="CB54" s="96">
        <v>0.39999237804878046</v>
      </c>
      <c r="CC54" s="96">
        <v>133.91744817073172</v>
      </c>
      <c r="CD54" s="96">
        <v>4.655451315789473</v>
      </c>
      <c r="CE54" s="96">
        <v>1558.6451005263157</v>
      </c>
      <c r="CF54" s="96">
        <v>3.8731225648516516</v>
      </c>
      <c r="CG54" s="96">
        <v>1296.7214347123331</v>
      </c>
      <c r="CH54" s="96">
        <v>2.6086623320216149</v>
      </c>
      <c r="CI54" s="96">
        <v>873.38014876083673</v>
      </c>
      <c r="CJ54" s="96">
        <v>1.2744417291407064</v>
      </c>
      <c r="CK54" s="96">
        <v>426.68309091630852</v>
      </c>
      <c r="CL54" s="96">
        <v>0.29112890624999999</v>
      </c>
      <c r="CM54" s="96">
        <v>97.469957812499999</v>
      </c>
      <c r="CN54" s="96">
        <v>0.59996511627906968</v>
      </c>
      <c r="CO54" s="96">
        <v>200.86832093023253</v>
      </c>
      <c r="CP54" s="96">
        <v>2.3039808347529815</v>
      </c>
      <c r="CQ54" s="96">
        <v>771.37278347529821</v>
      </c>
      <c r="CR54" s="96">
        <v>4.6997796339016276</v>
      </c>
      <c r="CS54" s="96">
        <v>1573.486221430265</v>
      </c>
      <c r="CT54" s="96">
        <v>4.7023269608860501</v>
      </c>
      <c r="CU54" s="96">
        <v>1574.3390665046495</v>
      </c>
    </row>
    <row r="55" spans="2:99">
      <c r="C55" s="95" t="s">
        <v>220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>
        <v>1.8284705159705144</v>
      </c>
      <c r="K55" s="96">
        <v>1213.3730343980333</v>
      </c>
      <c r="L55" s="96">
        <v>3.0827453096750275</v>
      </c>
      <c r="M55" s="96">
        <v>2045.7097875003483</v>
      </c>
      <c r="N55" s="96">
        <v>5.41711681215462</v>
      </c>
      <c r="O55" s="96">
        <v>3594.7987165458062</v>
      </c>
      <c r="P55" s="96">
        <v>4.9277385057500567</v>
      </c>
      <c r="Q55" s="96">
        <v>3270.0472724157376</v>
      </c>
      <c r="R55" s="96">
        <v>4.3138805025085043</v>
      </c>
      <c r="S55" s="96">
        <v>2862.6911014646435</v>
      </c>
      <c r="T55" s="96">
        <v>0.6875567934915664</v>
      </c>
      <c r="U55" s="96">
        <v>456.2626881610035</v>
      </c>
      <c r="V55" s="96">
        <v>6.7231007220216608</v>
      </c>
      <c r="W55" s="96">
        <v>4461.4496391335742</v>
      </c>
      <c r="X55" s="96">
        <v>4.8961908962514356</v>
      </c>
      <c r="Y55" s="96">
        <v>3249.1122787524528</v>
      </c>
      <c r="Z55" s="96">
        <v>4.882777111518946</v>
      </c>
      <c r="AA55" s="96">
        <v>3240.2108912039726</v>
      </c>
      <c r="AB55" s="96">
        <v>3.4173811860601702</v>
      </c>
      <c r="AC55" s="96">
        <v>2267.7741550695291</v>
      </c>
      <c r="AD55" s="96">
        <v>3.1379924133342048</v>
      </c>
      <c r="AE55" s="96">
        <v>2082.3717654885781</v>
      </c>
      <c r="AF55" s="96">
        <v>3.0120914888210608</v>
      </c>
      <c r="AG55" s="96">
        <v>1998.823911981656</v>
      </c>
      <c r="AH55" s="96">
        <v>2.4825497114812678</v>
      </c>
      <c r="AI55" s="96">
        <v>1647.4199885389694</v>
      </c>
      <c r="AJ55" s="96">
        <v>0.64961853232613076</v>
      </c>
      <c r="AK55" s="96">
        <v>431.08685805162037</v>
      </c>
      <c r="AL55" s="96">
        <v>1.4990694894472452</v>
      </c>
      <c r="AM55" s="96">
        <v>994.78251319719197</v>
      </c>
      <c r="AN55" s="96">
        <v>3.0400745154942013</v>
      </c>
      <c r="AO55" s="96">
        <v>2017.393448481952</v>
      </c>
      <c r="AP55" s="96">
        <v>2.8788142870151598</v>
      </c>
      <c r="AQ55" s="96">
        <v>1910.3811608632602</v>
      </c>
      <c r="AR55" s="96">
        <v>4.4084650647008479</v>
      </c>
      <c r="AS55" s="96">
        <v>2925.4574169354828</v>
      </c>
      <c r="AT55" s="96">
        <v>2.6882524968949606</v>
      </c>
      <c r="AU55" s="96">
        <v>1783.924356939496</v>
      </c>
      <c r="AV55" s="96">
        <v>3.5236647632135378</v>
      </c>
      <c r="AW55" s="96">
        <v>2338.3039368685036</v>
      </c>
      <c r="AX55" s="96">
        <v>4</v>
      </c>
      <c r="AY55" s="96">
        <v>2654.4</v>
      </c>
      <c r="AZ55" s="96">
        <v>6</v>
      </c>
      <c r="BA55" s="96">
        <v>3981.6000000000004</v>
      </c>
      <c r="BB55" s="96">
        <v>6</v>
      </c>
      <c r="BC55" s="96">
        <v>3981.6000000000004</v>
      </c>
      <c r="BD55" s="96">
        <v>5</v>
      </c>
      <c r="BE55" s="96">
        <v>3318</v>
      </c>
      <c r="BF55" s="96">
        <v>7</v>
      </c>
      <c r="BG55" s="96">
        <v>4645.2</v>
      </c>
      <c r="BH55" s="96">
        <v>20</v>
      </c>
      <c r="BI55" s="96">
        <v>13272</v>
      </c>
      <c r="BJ55" s="96">
        <v>18</v>
      </c>
      <c r="BK55" s="96">
        <v>11944.800000000001</v>
      </c>
      <c r="BL55" s="96">
        <v>14.2235134046225</v>
      </c>
      <c r="BM55" s="96">
        <v>9438.7234953074912</v>
      </c>
      <c r="BN55" s="96">
        <v>5.6127682955000342</v>
      </c>
      <c r="BO55" s="96">
        <v>3724.6330408938229</v>
      </c>
      <c r="BP55" s="96">
        <v>3.0320076567910519</v>
      </c>
      <c r="BQ55" s="96">
        <v>2012.0402810465421</v>
      </c>
      <c r="BR55" s="96">
        <v>5.7917349421403053</v>
      </c>
      <c r="BS55" s="96">
        <v>3843.3953076043067</v>
      </c>
      <c r="BT55" s="96">
        <v>2.2904520811581808</v>
      </c>
      <c r="BU55" s="96">
        <v>1519.9440010565688</v>
      </c>
      <c r="BV55" s="96">
        <v>5.3249518242084255</v>
      </c>
      <c r="BW55" s="96">
        <v>3533.6380305447115</v>
      </c>
      <c r="BX55" s="96">
        <v>2.2628850455571246</v>
      </c>
      <c r="BY55" s="96">
        <v>1501.6505162317078</v>
      </c>
      <c r="BZ55" s="96">
        <v>1.8500129041723783</v>
      </c>
      <c r="CA55" s="96">
        <v>1227.6685632087904</v>
      </c>
      <c r="CB55" s="96">
        <v>0.47999085365853655</v>
      </c>
      <c r="CC55" s="96">
        <v>318.52193048780487</v>
      </c>
      <c r="CD55" s="96">
        <v>5.3205157894736841</v>
      </c>
      <c r="CE55" s="96">
        <v>3530.6942778947368</v>
      </c>
      <c r="CF55" s="96">
        <v>3.8731225648516516</v>
      </c>
      <c r="CG55" s="96">
        <v>2570.2041340355563</v>
      </c>
      <c r="CH55" s="96">
        <v>3.1303947984259377</v>
      </c>
      <c r="CI55" s="96">
        <v>2077.3299882354522</v>
      </c>
      <c r="CJ55" s="96">
        <v>1.0923786249777483</v>
      </c>
      <c r="CK55" s="96">
        <v>724.9024555352338</v>
      </c>
      <c r="CL55" s="96">
        <v>0.29112890624999999</v>
      </c>
      <c r="CM55" s="96">
        <v>193.1931421875</v>
      </c>
      <c r="CN55" s="96">
        <v>0.49997093023255812</v>
      </c>
      <c r="CO55" s="96">
        <v>331.78070930232559</v>
      </c>
      <c r="CP55" s="96">
        <v>2.3039808347529815</v>
      </c>
      <c r="CQ55" s="96">
        <v>1528.9216819420785</v>
      </c>
      <c r="CR55" s="96">
        <v>4.6997796339016276</v>
      </c>
      <c r="CS55" s="96">
        <v>3118.7737650571203</v>
      </c>
      <c r="CT55" s="96">
        <v>4.7023269608860501</v>
      </c>
      <c r="CU55" s="96">
        <v>3120.4641712439829</v>
      </c>
    </row>
    <row r="56" spans="2:99">
      <c r="C56" s="95" t="s">
        <v>221</v>
      </c>
      <c r="D56" s="96">
        <v>0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1.6824482201046709</v>
      </c>
      <c r="K56" s="96">
        <v>1936.1614116964552</v>
      </c>
      <c r="L56" s="96">
        <v>6.8919359289813489</v>
      </c>
      <c r="M56" s="96">
        <v>7931.2398670717357</v>
      </c>
      <c r="N56" s="96">
        <v>16.239852067514533</v>
      </c>
      <c r="O56" s="96">
        <v>18688.821759295723</v>
      </c>
      <c r="P56" s="96">
        <v>13.192270323675606</v>
      </c>
      <c r="Q56" s="96">
        <v>15181.664688485887</v>
      </c>
      <c r="R56" s="96">
        <v>13.855262406412983</v>
      </c>
      <c r="S56" s="96">
        <v>15944.63597730006</v>
      </c>
      <c r="T56" s="96">
        <v>3.3041312920498722</v>
      </c>
      <c r="U56" s="96">
        <v>3802.3942908909926</v>
      </c>
      <c r="V56" s="96">
        <v>12</v>
      </c>
      <c r="W56" s="96">
        <v>13809.599999999999</v>
      </c>
      <c r="X56" s="96">
        <v>6.3112260708753833</v>
      </c>
      <c r="Y56" s="96">
        <v>7262.958962363391</v>
      </c>
      <c r="Z56" s="96">
        <v>10.50992145843996</v>
      </c>
      <c r="AA56" s="96">
        <v>12094.817614372705</v>
      </c>
      <c r="AB56" s="96">
        <v>8.3185294702708319</v>
      </c>
      <c r="AC56" s="96">
        <v>9572.9637143876735</v>
      </c>
      <c r="AD56" s="96">
        <v>3.4893339831853534</v>
      </c>
      <c r="AE56" s="96">
        <v>4015.5255478497047</v>
      </c>
      <c r="AF56" s="96">
        <v>2.6707525885331616</v>
      </c>
      <c r="AG56" s="96">
        <v>3073.502078883962</v>
      </c>
      <c r="AH56" s="96">
        <v>5.8214336266250966</v>
      </c>
      <c r="AI56" s="96">
        <v>6699.3058175201604</v>
      </c>
      <c r="AJ56" s="96">
        <v>2.6450287264154033</v>
      </c>
      <c r="AK56" s="96">
        <v>3043.8990583588461</v>
      </c>
      <c r="AL56" s="96">
        <v>2.0693118032880009</v>
      </c>
      <c r="AM56" s="96">
        <v>2381.3640232238313</v>
      </c>
      <c r="AN56" s="96">
        <v>2.2272057715617577</v>
      </c>
      <c r="AO56" s="96">
        <v>2563.0684019132705</v>
      </c>
      <c r="AP56" s="96">
        <v>1.3533963917146785</v>
      </c>
      <c r="AQ56" s="96">
        <v>1557.488567585252</v>
      </c>
      <c r="AR56" s="96">
        <v>5</v>
      </c>
      <c r="AS56" s="96">
        <v>5754</v>
      </c>
      <c r="AT56" s="96">
        <v>3.7414067959756667</v>
      </c>
      <c r="AU56" s="96">
        <v>4305.6109408087968</v>
      </c>
      <c r="AV56" s="96">
        <v>3.7920294434681732</v>
      </c>
      <c r="AW56" s="96">
        <v>4363.8674835431739</v>
      </c>
      <c r="AX56" s="96">
        <v>5</v>
      </c>
      <c r="AY56" s="96">
        <v>5754</v>
      </c>
      <c r="AZ56" s="96">
        <v>5</v>
      </c>
      <c r="BA56" s="96">
        <v>5754</v>
      </c>
      <c r="BB56" s="96">
        <v>6</v>
      </c>
      <c r="BC56" s="96">
        <v>6904.7999999999993</v>
      </c>
      <c r="BD56" s="96">
        <v>4</v>
      </c>
      <c r="BE56" s="96">
        <v>4603.2</v>
      </c>
      <c r="BF56" s="96">
        <v>7</v>
      </c>
      <c r="BG56" s="96">
        <v>8055.5999999999995</v>
      </c>
      <c r="BH56" s="96">
        <v>18</v>
      </c>
      <c r="BI56" s="96">
        <v>20714.399999999998</v>
      </c>
      <c r="BJ56" s="96">
        <v>20</v>
      </c>
      <c r="BK56" s="96">
        <v>23016</v>
      </c>
      <c r="BL56" s="96">
        <v>22</v>
      </c>
      <c r="BM56" s="96">
        <v>25317.599999999999</v>
      </c>
      <c r="BN56" s="96">
        <v>15</v>
      </c>
      <c r="BO56" s="96">
        <v>17262</v>
      </c>
      <c r="BP56" s="96">
        <v>11</v>
      </c>
      <c r="BQ56" s="96">
        <v>12658.8</v>
      </c>
      <c r="BR56" s="96">
        <v>9</v>
      </c>
      <c r="BS56" s="96">
        <v>10357.199999999999</v>
      </c>
      <c r="BT56" s="96">
        <v>10</v>
      </c>
      <c r="BU56" s="96">
        <v>11508</v>
      </c>
      <c r="BV56" s="96">
        <v>14</v>
      </c>
      <c r="BW56" s="96">
        <v>16111.199999999999</v>
      </c>
      <c r="BX56" s="96">
        <v>7</v>
      </c>
      <c r="BY56" s="96">
        <v>8055.5999999999995</v>
      </c>
      <c r="BZ56" s="96">
        <v>7</v>
      </c>
      <c r="CA56" s="96">
        <v>8055.5999999999995</v>
      </c>
      <c r="CB56" s="96">
        <v>5</v>
      </c>
      <c r="CC56" s="96">
        <v>5754</v>
      </c>
      <c r="CD56" s="96">
        <v>7</v>
      </c>
      <c r="CE56" s="96">
        <v>8055.5999999999995</v>
      </c>
      <c r="CF56" s="96">
        <v>1.6332157915591201</v>
      </c>
      <c r="CG56" s="96">
        <v>1879.5047329262354</v>
      </c>
      <c r="CH56" s="96">
        <v>2.1136428058888734</v>
      </c>
      <c r="CI56" s="96">
        <v>2432.3801410169153</v>
      </c>
      <c r="CJ56" s="96">
        <v>1.9249695266144342</v>
      </c>
      <c r="CK56" s="96">
        <v>2215.2549312278907</v>
      </c>
      <c r="CL56" s="96">
        <v>0.63241452344931937</v>
      </c>
      <c r="CM56" s="96">
        <v>727.78263358547667</v>
      </c>
      <c r="CN56" s="96">
        <v>0.23514473684210518</v>
      </c>
      <c r="CO56" s="96">
        <v>270.60456315789463</v>
      </c>
      <c r="CP56" s="96">
        <v>1.8663821520264077</v>
      </c>
      <c r="CQ56" s="96">
        <v>2147.8325805519898</v>
      </c>
      <c r="CR56" s="96">
        <v>3.9427322178427997</v>
      </c>
      <c r="CS56" s="96">
        <v>4537.2962362934941</v>
      </c>
      <c r="CT56" s="96">
        <v>4</v>
      </c>
      <c r="CU56" s="96">
        <v>4603.2</v>
      </c>
    </row>
    <row r="57" spans="2:99">
      <c r="C57" s="95" t="s">
        <v>222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2.1941646191646176</v>
      </c>
      <c r="K57" s="96">
        <v>3096.4051105651083</v>
      </c>
      <c r="L57" s="96">
        <v>3.0827453096750275</v>
      </c>
      <c r="M57" s="96">
        <v>4350.3701810133989</v>
      </c>
      <c r="N57" s="96">
        <v>5.7782579329649284</v>
      </c>
      <c r="O57" s="96">
        <v>8154.2775950001069</v>
      </c>
      <c r="P57" s="96">
        <v>5.2797198275893464</v>
      </c>
      <c r="Q57" s="96">
        <v>7450.7406206940859</v>
      </c>
      <c r="R57" s="96">
        <v>4.6457174642399277</v>
      </c>
      <c r="S57" s="96">
        <v>6556.0364855353864</v>
      </c>
      <c r="T57" s="96">
        <v>0.6875567934915664</v>
      </c>
      <c r="U57" s="96">
        <v>970.28014697529852</v>
      </c>
      <c r="V57" s="96">
        <v>6.1119097472924198</v>
      </c>
      <c r="W57" s="96">
        <v>8625.1270353790624</v>
      </c>
      <c r="X57" s="96">
        <v>4.8961908962514356</v>
      </c>
      <c r="Y57" s="96">
        <v>6909.5045927900264</v>
      </c>
      <c r="Z57" s="96">
        <v>4.0689809262657883</v>
      </c>
      <c r="AA57" s="96">
        <v>5742.1458831462805</v>
      </c>
      <c r="AB57" s="96">
        <v>3.4173811860601702</v>
      </c>
      <c r="AC57" s="96">
        <v>4822.6083297681125</v>
      </c>
      <c r="AD57" s="96">
        <v>3.1379924133342048</v>
      </c>
      <c r="AE57" s="96">
        <v>4428.3348936972297</v>
      </c>
      <c r="AF57" s="96">
        <v>2.5817927047037665</v>
      </c>
      <c r="AG57" s="96">
        <v>3643.4258648779555</v>
      </c>
      <c r="AH57" s="96">
        <v>2.896307996728146</v>
      </c>
      <c r="AI57" s="96">
        <v>4087.2698449827599</v>
      </c>
      <c r="AJ57" s="96">
        <v>0.64961853232613076</v>
      </c>
      <c r="AK57" s="96">
        <v>916.74167281863572</v>
      </c>
      <c r="AL57" s="96">
        <v>1.4990694894472452</v>
      </c>
      <c r="AM57" s="96">
        <v>2115.4868635079524</v>
      </c>
      <c r="AN57" s="96">
        <v>3.0400745154942013</v>
      </c>
      <c r="AO57" s="96">
        <v>4290.1531562654172</v>
      </c>
      <c r="AP57" s="96">
        <v>2.8788142870151598</v>
      </c>
      <c r="AQ57" s="96">
        <v>4062.5827218357936</v>
      </c>
      <c r="AR57" s="96">
        <v>4.4084650647008479</v>
      </c>
      <c r="AS57" s="96">
        <v>6221.2258993058367</v>
      </c>
      <c r="AT57" s="96">
        <v>2.6882524968949606</v>
      </c>
      <c r="AU57" s="96">
        <v>3793.6619236181687</v>
      </c>
      <c r="AV57" s="96">
        <v>3.5236647632135378</v>
      </c>
      <c r="AW57" s="96">
        <v>4972.5957138469448</v>
      </c>
      <c r="AX57" s="96">
        <v>4</v>
      </c>
      <c r="AY57" s="96">
        <v>5644.8</v>
      </c>
      <c r="AZ57" s="96">
        <v>5</v>
      </c>
      <c r="BA57" s="96">
        <v>7056</v>
      </c>
      <c r="BB57" s="96">
        <v>6</v>
      </c>
      <c r="BC57" s="96">
        <v>8467.2000000000007</v>
      </c>
      <c r="BD57" s="96">
        <v>5</v>
      </c>
      <c r="BE57" s="96">
        <v>7056</v>
      </c>
      <c r="BF57" s="96">
        <v>7</v>
      </c>
      <c r="BG57" s="96">
        <v>9878.4</v>
      </c>
      <c r="BH57" s="96">
        <v>19</v>
      </c>
      <c r="BI57" s="96">
        <v>26812.799999999999</v>
      </c>
      <c r="BJ57" s="96">
        <v>19</v>
      </c>
      <c r="BK57" s="96">
        <v>26812.799999999999</v>
      </c>
      <c r="BL57" s="96">
        <v>14.2235134046225</v>
      </c>
      <c r="BM57" s="96">
        <v>20072.222116603272</v>
      </c>
      <c r="BN57" s="96">
        <v>5.6127682955000342</v>
      </c>
      <c r="BO57" s="96">
        <v>7920.7386186096483</v>
      </c>
      <c r="BP57" s="96">
        <v>3.0320076567910519</v>
      </c>
      <c r="BQ57" s="96">
        <v>4278.769205263533</v>
      </c>
      <c r="BR57" s="96">
        <v>5.7917349421403053</v>
      </c>
      <c r="BS57" s="96">
        <v>8173.2963503483988</v>
      </c>
      <c r="BT57" s="96">
        <v>2.0359574054739382</v>
      </c>
      <c r="BU57" s="96">
        <v>2873.1430906048217</v>
      </c>
      <c r="BV57" s="96">
        <v>4.5642444207500787</v>
      </c>
      <c r="BW57" s="96">
        <v>6441.0617265625115</v>
      </c>
      <c r="BX57" s="96">
        <v>2.2628850455571246</v>
      </c>
      <c r="BY57" s="96">
        <v>3193.3833762902141</v>
      </c>
      <c r="BZ57" s="96">
        <v>1.8500129041723783</v>
      </c>
      <c r="CA57" s="96">
        <v>2610.7382103680602</v>
      </c>
      <c r="CB57" s="96">
        <v>0.39999237804878046</v>
      </c>
      <c r="CC57" s="96">
        <v>564.46924390243896</v>
      </c>
      <c r="CD57" s="96">
        <v>5.3205157894736841</v>
      </c>
      <c r="CE57" s="96">
        <v>7508.3118821052631</v>
      </c>
      <c r="CF57" s="96">
        <v>3.3198193413014154</v>
      </c>
      <c r="CG57" s="96">
        <v>4684.9290544445576</v>
      </c>
      <c r="CH57" s="96">
        <v>2.6086623320216149</v>
      </c>
      <c r="CI57" s="96">
        <v>3681.3442829489031</v>
      </c>
      <c r="CJ57" s="96">
        <v>1.2744417291407064</v>
      </c>
      <c r="CK57" s="96">
        <v>1798.492168163365</v>
      </c>
      <c r="CL57" s="96">
        <v>0.33271874999999995</v>
      </c>
      <c r="CM57" s="96">
        <v>469.53269999999992</v>
      </c>
      <c r="CN57" s="96">
        <v>0.49997093023255812</v>
      </c>
      <c r="CO57" s="96">
        <v>705.558976744186</v>
      </c>
      <c r="CP57" s="96">
        <v>2.3039808347529815</v>
      </c>
      <c r="CQ57" s="96">
        <v>3251.3777540034075</v>
      </c>
      <c r="CR57" s="96">
        <v>4.6997796339016276</v>
      </c>
      <c r="CS57" s="96">
        <v>6632.3290193619769</v>
      </c>
      <c r="CT57" s="96">
        <v>4.7023269608860501</v>
      </c>
      <c r="CU57" s="96">
        <v>6635.9238072023936</v>
      </c>
    </row>
    <row r="58" spans="2:99">
      <c r="C58" s="95" t="s">
        <v>223</v>
      </c>
      <c r="D58" s="96">
        <v>0</v>
      </c>
      <c r="E58" s="96">
        <v>0</v>
      </c>
      <c r="F58" s="96">
        <v>0</v>
      </c>
      <c r="G58" s="96">
        <v>0</v>
      </c>
      <c r="H58" s="96">
        <v>0</v>
      </c>
      <c r="I58" s="96">
        <v>0</v>
      </c>
      <c r="J58" s="96">
        <v>1.4020401834205591</v>
      </c>
      <c r="K58" s="96">
        <v>1650.4817039226823</v>
      </c>
      <c r="L58" s="96">
        <v>7.2546693989277351</v>
      </c>
      <c r="M58" s="96">
        <v>8540.1968164177306</v>
      </c>
      <c r="N58" s="96">
        <v>14.329281236042235</v>
      </c>
      <c r="O58" s="96">
        <v>16868.429871068918</v>
      </c>
      <c r="P58" s="96">
        <v>13.192270323675606</v>
      </c>
      <c r="Q58" s="96">
        <v>15529.940625030924</v>
      </c>
      <c r="R58" s="96">
        <v>13.855262406412983</v>
      </c>
      <c r="S58" s="96">
        <v>16310.414904829364</v>
      </c>
      <c r="T58" s="96">
        <v>3.3041312920498722</v>
      </c>
      <c r="U58" s="96">
        <v>3889.6233570011095</v>
      </c>
      <c r="V58" s="96">
        <v>11</v>
      </c>
      <c r="W58" s="96">
        <v>12949.2</v>
      </c>
      <c r="X58" s="96">
        <v>6.9423486779629213</v>
      </c>
      <c r="Y58" s="96">
        <v>8172.5328636979511</v>
      </c>
      <c r="Z58" s="96">
        <v>9.5544740531272367</v>
      </c>
      <c r="AA58" s="96">
        <v>11247.526855341384</v>
      </c>
      <c r="AB58" s="96">
        <v>7.3942484180185168</v>
      </c>
      <c r="AC58" s="96">
        <v>8704.5092376913981</v>
      </c>
      <c r="AD58" s="96">
        <v>2.9908576998731604</v>
      </c>
      <c r="AE58" s="96">
        <v>3520.8376842906846</v>
      </c>
      <c r="AF58" s="96">
        <v>2.6707525885331616</v>
      </c>
      <c r="AG58" s="96">
        <v>3144.0099472212378</v>
      </c>
      <c r="AH58" s="96">
        <v>4.98980025139294</v>
      </c>
      <c r="AI58" s="96">
        <v>5873.9928559397695</v>
      </c>
      <c r="AJ58" s="96">
        <v>2.6450287264154033</v>
      </c>
      <c r="AK58" s="96">
        <v>3113.7278167362128</v>
      </c>
      <c r="AL58" s="96">
        <v>2.0693118032880009</v>
      </c>
      <c r="AM58" s="96">
        <v>2435.993854830635</v>
      </c>
      <c r="AN58" s="96">
        <v>2.2272057715617577</v>
      </c>
      <c r="AO58" s="96">
        <v>2621.8666342825013</v>
      </c>
      <c r="AP58" s="96">
        <v>1.1600540500411531</v>
      </c>
      <c r="AQ58" s="96">
        <v>1365.6156277084456</v>
      </c>
      <c r="AR58" s="96">
        <v>5</v>
      </c>
      <c r="AS58" s="96">
        <v>5886</v>
      </c>
      <c r="AT58" s="96">
        <v>3.7414067959756667</v>
      </c>
      <c r="AU58" s="96">
        <v>4404.384080222555</v>
      </c>
      <c r="AV58" s="96">
        <v>3.7920294434681732</v>
      </c>
      <c r="AW58" s="96">
        <v>4463.9770608507333</v>
      </c>
      <c r="AX58" s="96">
        <v>4</v>
      </c>
      <c r="AY58" s="96">
        <v>4708.8</v>
      </c>
      <c r="AZ58" s="96">
        <v>5</v>
      </c>
      <c r="BA58" s="96">
        <v>5886</v>
      </c>
      <c r="BB58" s="96">
        <v>6</v>
      </c>
      <c r="BC58" s="96">
        <v>7063.2000000000007</v>
      </c>
      <c r="BD58" s="96">
        <v>5</v>
      </c>
      <c r="BE58" s="96">
        <v>5886</v>
      </c>
      <c r="BF58" s="96">
        <v>7</v>
      </c>
      <c r="BG58" s="96">
        <v>8240.4</v>
      </c>
      <c r="BH58" s="96">
        <v>20</v>
      </c>
      <c r="BI58" s="96">
        <v>23544</v>
      </c>
      <c r="BJ58" s="96">
        <v>17</v>
      </c>
      <c r="BK58" s="96">
        <v>20012.400000000001</v>
      </c>
      <c r="BL58" s="96">
        <v>22</v>
      </c>
      <c r="BM58" s="96">
        <v>25898.400000000001</v>
      </c>
      <c r="BN58" s="96">
        <v>13</v>
      </c>
      <c r="BO58" s="96">
        <v>15303.6</v>
      </c>
      <c r="BP58" s="96">
        <v>10</v>
      </c>
      <c r="BQ58" s="96">
        <v>11772</v>
      </c>
      <c r="BR58" s="96">
        <v>9</v>
      </c>
      <c r="BS58" s="96">
        <v>10594.800000000001</v>
      </c>
      <c r="BT58" s="96">
        <v>8</v>
      </c>
      <c r="BU58" s="96">
        <v>9417.6</v>
      </c>
      <c r="BV58" s="96">
        <v>12</v>
      </c>
      <c r="BW58" s="96">
        <v>14126.400000000001</v>
      </c>
      <c r="BX58" s="96">
        <v>7</v>
      </c>
      <c r="BY58" s="96">
        <v>8240.4</v>
      </c>
      <c r="BZ58" s="96">
        <v>8</v>
      </c>
      <c r="CA58" s="96">
        <v>9417.6</v>
      </c>
      <c r="CB58" s="96">
        <v>6</v>
      </c>
      <c r="CC58" s="96">
        <v>7063.2000000000007</v>
      </c>
      <c r="CD58" s="96">
        <v>7</v>
      </c>
      <c r="CE58" s="96">
        <v>8240.4</v>
      </c>
      <c r="CF58" s="96">
        <v>1.6332157915591201</v>
      </c>
      <c r="CG58" s="96">
        <v>1922.6216298233962</v>
      </c>
      <c r="CH58" s="96">
        <v>2.1136428058888734</v>
      </c>
      <c r="CI58" s="96">
        <v>2488.180311092382</v>
      </c>
      <c r="CJ58" s="96">
        <v>1.9249695266144342</v>
      </c>
      <c r="CK58" s="96">
        <v>2266.074126730512</v>
      </c>
      <c r="CL58" s="96">
        <v>0.63241452344931937</v>
      </c>
      <c r="CM58" s="96">
        <v>744.47837700453874</v>
      </c>
      <c r="CN58" s="96">
        <v>0.23514473684210518</v>
      </c>
      <c r="CO58" s="96">
        <v>276.81238421052626</v>
      </c>
      <c r="CP58" s="96">
        <v>1.8663821520264077</v>
      </c>
      <c r="CQ58" s="96">
        <v>2197.105069365487</v>
      </c>
      <c r="CR58" s="96">
        <v>3.9427322178427997</v>
      </c>
      <c r="CS58" s="96">
        <v>4641.3843668445443</v>
      </c>
      <c r="CT58" s="96">
        <v>5</v>
      </c>
      <c r="CU58" s="96">
        <v>5886</v>
      </c>
    </row>
    <row r="59" spans="2:99">
      <c r="C59" s="95" t="s">
        <v>224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2.1941646191646176</v>
      </c>
      <c r="K59" s="96">
        <v>666.14837837837786</v>
      </c>
      <c r="L59" s="96">
        <v>3.0827453096750275</v>
      </c>
      <c r="M59" s="96">
        <v>935.92147601733825</v>
      </c>
      <c r="N59" s="96">
        <v>5.7782579329649284</v>
      </c>
      <c r="O59" s="96">
        <v>1754.2791084481521</v>
      </c>
      <c r="P59" s="96">
        <v>4.9277385057500567</v>
      </c>
      <c r="Q59" s="96">
        <v>1496.0614103457171</v>
      </c>
      <c r="R59" s="96">
        <v>4.9775544259713511</v>
      </c>
      <c r="S59" s="96">
        <v>1511.1855237249019</v>
      </c>
      <c r="T59" s="96">
        <v>0.77350139267801221</v>
      </c>
      <c r="U59" s="96">
        <v>234.83502281704449</v>
      </c>
      <c r="V59" s="96">
        <v>6.7231007220216608</v>
      </c>
      <c r="W59" s="96">
        <v>2041.133379205776</v>
      </c>
      <c r="X59" s="96">
        <v>4.8961908962514356</v>
      </c>
      <c r="Y59" s="96">
        <v>1486.4835561019356</v>
      </c>
      <c r="Z59" s="96">
        <v>4.4758790188923667</v>
      </c>
      <c r="AA59" s="96">
        <v>1358.8768701357224</v>
      </c>
      <c r="AB59" s="96">
        <v>3.8445538343176917</v>
      </c>
      <c r="AC59" s="96">
        <v>1167.2065440988511</v>
      </c>
      <c r="AD59" s="96">
        <v>3.6609911488899058</v>
      </c>
      <c r="AE59" s="96">
        <v>1111.4769128029752</v>
      </c>
      <c r="AF59" s="96">
        <v>3.0120914888210608</v>
      </c>
      <c r="AG59" s="96">
        <v>914.47097600607401</v>
      </c>
      <c r="AH59" s="96">
        <v>2.4825497114812678</v>
      </c>
      <c r="AI59" s="96">
        <v>753.70209240571285</v>
      </c>
      <c r="AJ59" s="96">
        <v>0.64961853232613076</v>
      </c>
      <c r="AK59" s="96">
        <v>197.22418641421328</v>
      </c>
      <c r="AL59" s="96">
        <v>1.8738368618090566</v>
      </c>
      <c r="AM59" s="96">
        <v>568.89687124522948</v>
      </c>
      <c r="AN59" s="96">
        <v>3.0400745154942013</v>
      </c>
      <c r="AO59" s="96">
        <v>922.96662290403935</v>
      </c>
      <c r="AP59" s="96">
        <v>3.2900734708744683</v>
      </c>
      <c r="AQ59" s="96">
        <v>998.86630575748848</v>
      </c>
      <c r="AR59" s="96">
        <v>4.4084650647008479</v>
      </c>
      <c r="AS59" s="96">
        <v>1338.4099936431774</v>
      </c>
      <c r="AT59" s="96">
        <v>2.6882524968949606</v>
      </c>
      <c r="AU59" s="96">
        <v>816.15345805730999</v>
      </c>
      <c r="AV59" s="96">
        <v>3.5236647632135378</v>
      </c>
      <c r="AW59" s="96">
        <v>1069.7846221116299</v>
      </c>
      <c r="AX59" s="96">
        <v>4</v>
      </c>
      <c r="AY59" s="96">
        <v>1214.3999999999999</v>
      </c>
      <c r="AZ59" s="96">
        <v>6</v>
      </c>
      <c r="BA59" s="96">
        <v>1821.6</v>
      </c>
      <c r="BB59" s="96">
        <v>6</v>
      </c>
      <c r="BC59" s="96">
        <v>1821.6</v>
      </c>
      <c r="BD59" s="96">
        <v>5</v>
      </c>
      <c r="BE59" s="96">
        <v>1517.9999999999998</v>
      </c>
      <c r="BF59" s="96">
        <v>7</v>
      </c>
      <c r="BG59" s="96">
        <v>2125.1999999999998</v>
      </c>
      <c r="BH59" s="96">
        <v>19</v>
      </c>
      <c r="BI59" s="96">
        <v>5768.4</v>
      </c>
      <c r="BJ59" s="96">
        <v>22</v>
      </c>
      <c r="BK59" s="96">
        <v>6679.1999999999989</v>
      </c>
      <c r="BL59" s="96">
        <v>14.2235134046225</v>
      </c>
      <c r="BM59" s="96">
        <v>4318.25866964339</v>
      </c>
      <c r="BN59" s="96">
        <v>6.0445197028461903</v>
      </c>
      <c r="BO59" s="96">
        <v>1835.1161817841032</v>
      </c>
      <c r="BP59" s="96">
        <v>3.3076447164993295</v>
      </c>
      <c r="BQ59" s="96">
        <v>1004.2009359291964</v>
      </c>
      <c r="BR59" s="96">
        <v>5.7917349421403053</v>
      </c>
      <c r="BS59" s="96">
        <v>1758.3707284337966</v>
      </c>
      <c r="BT59" s="96">
        <v>2.2904520811581808</v>
      </c>
      <c r="BU59" s="96">
        <v>695.38125183962359</v>
      </c>
      <c r="BV59" s="96">
        <v>5.3249518242084255</v>
      </c>
      <c r="BW59" s="96">
        <v>1616.6553738296777</v>
      </c>
      <c r="BX59" s="96">
        <v>2.586154337779571</v>
      </c>
      <c r="BY59" s="96">
        <v>785.15645694987768</v>
      </c>
      <c r="BZ59" s="96">
        <v>1.8500129041723783</v>
      </c>
      <c r="CA59" s="96">
        <v>561.66391770673397</v>
      </c>
      <c r="CB59" s="96">
        <v>0.47999085365853655</v>
      </c>
      <c r="CC59" s="96">
        <v>145.72522317073168</v>
      </c>
      <c r="CD59" s="96">
        <v>5.3205157894736841</v>
      </c>
      <c r="CE59" s="96">
        <v>1615.3085936842103</v>
      </c>
      <c r="CF59" s="96">
        <v>3.8731225648516516</v>
      </c>
      <c r="CG59" s="96">
        <v>1175.8800106889612</v>
      </c>
      <c r="CH59" s="96">
        <v>2.6086623320216149</v>
      </c>
      <c r="CI59" s="96">
        <v>791.98988400176222</v>
      </c>
      <c r="CJ59" s="96">
        <v>1.0923786249777483</v>
      </c>
      <c r="CK59" s="96">
        <v>331.64615054324435</v>
      </c>
      <c r="CL59" s="96">
        <v>0.29112890624999999</v>
      </c>
      <c r="CM59" s="96">
        <v>88.386735937499992</v>
      </c>
      <c r="CN59" s="96">
        <v>0.49997093023255812</v>
      </c>
      <c r="CO59" s="96">
        <v>151.79117441860464</v>
      </c>
      <c r="CP59" s="96">
        <v>2.3039808347529815</v>
      </c>
      <c r="CQ59" s="96">
        <v>699.48858143100517</v>
      </c>
      <c r="CR59" s="96">
        <v>5.6397355606819533</v>
      </c>
      <c r="CS59" s="96">
        <v>1712.2237162230408</v>
      </c>
      <c r="CT59" s="96">
        <v>4.7023269608860501</v>
      </c>
      <c r="CU59" s="96">
        <v>1427.6264653250046</v>
      </c>
    </row>
    <row r="60" spans="2:99">
      <c r="C60" s="95" t="s">
        <v>225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1.8284705159705144</v>
      </c>
      <c r="K60" s="96">
        <v>1191.4313882063873</v>
      </c>
      <c r="L60" s="96">
        <v>3.0827453096750275</v>
      </c>
      <c r="M60" s="96">
        <v>2008.7168437842479</v>
      </c>
      <c r="N60" s="96">
        <v>6.1393990537752359</v>
      </c>
      <c r="O60" s="96">
        <v>4000.4324234399437</v>
      </c>
      <c r="P60" s="96">
        <v>5.2797198275893464</v>
      </c>
      <c r="Q60" s="96">
        <v>3440.2654396572184</v>
      </c>
      <c r="R60" s="96">
        <v>4.9775544259713511</v>
      </c>
      <c r="S60" s="96">
        <v>3243.3744639629326</v>
      </c>
      <c r="T60" s="96">
        <v>0.6875567934915664</v>
      </c>
      <c r="U60" s="96">
        <v>448.0120066391047</v>
      </c>
      <c r="V60" s="96">
        <v>6.1119097472924198</v>
      </c>
      <c r="W60" s="96">
        <v>3982.5203913357409</v>
      </c>
      <c r="X60" s="96">
        <v>5.3858099858765796</v>
      </c>
      <c r="Y60" s="96">
        <v>3509.3937867971795</v>
      </c>
      <c r="Z60" s="96">
        <v>4.882777111518946</v>
      </c>
      <c r="AA60" s="96">
        <v>3181.6175658657453</v>
      </c>
      <c r="AB60" s="96">
        <v>3.8445538343176917</v>
      </c>
      <c r="AC60" s="96">
        <v>2505.1112784414081</v>
      </c>
      <c r="AD60" s="96">
        <v>3.6609911488899058</v>
      </c>
      <c r="AE60" s="96">
        <v>2385.5018326166628</v>
      </c>
      <c r="AF60" s="96">
        <v>2.5817927047037665</v>
      </c>
      <c r="AG60" s="96">
        <v>1682.2961263849743</v>
      </c>
      <c r="AH60" s="96">
        <v>2.896307996728146</v>
      </c>
      <c r="AI60" s="96">
        <v>1887.2342906680599</v>
      </c>
      <c r="AJ60" s="96">
        <v>0.77954223879135698</v>
      </c>
      <c r="AK60" s="96">
        <v>507.94972279644821</v>
      </c>
      <c r="AL60" s="96">
        <v>1.4990694894472452</v>
      </c>
      <c r="AM60" s="96">
        <v>976.79367932382502</v>
      </c>
      <c r="AN60" s="96">
        <v>2.4320596123953613</v>
      </c>
      <c r="AO60" s="96">
        <v>1584.7300434368174</v>
      </c>
      <c r="AP60" s="96">
        <v>2.8788142870151598</v>
      </c>
      <c r="AQ60" s="96">
        <v>1875.8353894190782</v>
      </c>
      <c r="AR60" s="96">
        <v>5.290158077641018</v>
      </c>
      <c r="AS60" s="96">
        <v>3447.0670033908873</v>
      </c>
      <c r="AT60" s="96">
        <v>2.1506019975159689</v>
      </c>
      <c r="AU60" s="96">
        <v>1401.3322615814054</v>
      </c>
      <c r="AV60" s="96">
        <v>3.5236647632135378</v>
      </c>
      <c r="AW60" s="96">
        <v>2296.0199597099413</v>
      </c>
      <c r="AX60" s="96">
        <v>4</v>
      </c>
      <c r="AY60" s="96">
        <v>2606.4</v>
      </c>
      <c r="AZ60" s="96">
        <v>5</v>
      </c>
      <c r="BA60" s="96">
        <v>3258</v>
      </c>
      <c r="BB60" s="96">
        <v>6</v>
      </c>
      <c r="BC60" s="96">
        <v>3909.6000000000004</v>
      </c>
      <c r="BD60" s="96">
        <v>4</v>
      </c>
      <c r="BE60" s="96">
        <v>2606.4</v>
      </c>
      <c r="BF60" s="96">
        <v>7</v>
      </c>
      <c r="BG60" s="96">
        <v>4561.2</v>
      </c>
      <c r="BH60" s="96">
        <v>21</v>
      </c>
      <c r="BI60" s="96">
        <v>13683.6</v>
      </c>
      <c r="BJ60" s="96">
        <v>20</v>
      </c>
      <c r="BK60" s="96">
        <v>13032</v>
      </c>
      <c r="BL60" s="96">
        <v>14.2235134046225</v>
      </c>
      <c r="BM60" s="96">
        <v>9268.0413344520202</v>
      </c>
      <c r="BN60" s="96">
        <v>6.0445197028461903</v>
      </c>
      <c r="BO60" s="96">
        <v>3938.6090383745777</v>
      </c>
      <c r="BP60" s="96">
        <v>2.7563705970827748</v>
      </c>
      <c r="BQ60" s="96">
        <v>1796.0510810591361</v>
      </c>
      <c r="BR60" s="96">
        <v>5.2125614479262747</v>
      </c>
      <c r="BS60" s="96">
        <v>3396.5050394687605</v>
      </c>
      <c r="BT60" s="96">
        <v>2.5449467568424233</v>
      </c>
      <c r="BU60" s="96">
        <v>1658.2873067585231</v>
      </c>
      <c r="BV60" s="96">
        <v>5.3249518242084255</v>
      </c>
      <c r="BW60" s="96">
        <v>3469.7386086542101</v>
      </c>
      <c r="BX60" s="96">
        <v>2.586154337779571</v>
      </c>
      <c r="BY60" s="96">
        <v>1685.1381664971686</v>
      </c>
      <c r="BZ60" s="96">
        <v>1.8500129041723783</v>
      </c>
      <c r="CA60" s="96">
        <v>1205.4684083587217</v>
      </c>
      <c r="CB60" s="96">
        <v>0.39999237804878046</v>
      </c>
      <c r="CC60" s="96">
        <v>260.63503353658535</v>
      </c>
      <c r="CD60" s="96">
        <v>4.655451315789473</v>
      </c>
      <c r="CE60" s="96">
        <v>3033.4920773684207</v>
      </c>
      <c r="CF60" s="96">
        <v>3.8731225648516516</v>
      </c>
      <c r="CG60" s="96">
        <v>2523.7266632573364</v>
      </c>
      <c r="CH60" s="96">
        <v>2.6086623320216149</v>
      </c>
      <c r="CI60" s="96">
        <v>1699.8043755452843</v>
      </c>
      <c r="CJ60" s="96">
        <v>1.2744417291407064</v>
      </c>
      <c r="CK60" s="96">
        <v>830.42623070808429</v>
      </c>
      <c r="CL60" s="96">
        <v>0.29112890624999999</v>
      </c>
      <c r="CM60" s="96">
        <v>189.69959531250001</v>
      </c>
      <c r="CN60" s="96">
        <v>0.49997093023255812</v>
      </c>
      <c r="CO60" s="96">
        <v>325.78105813953488</v>
      </c>
      <c r="CP60" s="96">
        <v>2.3039808347529815</v>
      </c>
      <c r="CQ60" s="96">
        <v>1501.2739119250427</v>
      </c>
      <c r="CR60" s="96">
        <v>5.6397355606819533</v>
      </c>
      <c r="CS60" s="96">
        <v>3674.851691340361</v>
      </c>
      <c r="CT60" s="96">
        <v>4.7023269608860501</v>
      </c>
      <c r="CU60" s="96">
        <v>3064.0362477133503</v>
      </c>
    </row>
    <row r="61" spans="2:99">
      <c r="C61" s="95" t="s">
        <v>226</v>
      </c>
      <c r="D61" s="96">
        <v>0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1.8284705159705144</v>
      </c>
      <c r="K61" s="96">
        <v>1739.9725429975413</v>
      </c>
      <c r="L61" s="96">
        <v>3.0827453096750275</v>
      </c>
      <c r="M61" s="96">
        <v>2933.540436686756</v>
      </c>
      <c r="N61" s="96">
        <v>5.0559756913443117</v>
      </c>
      <c r="O61" s="96">
        <v>4811.2664678832462</v>
      </c>
      <c r="P61" s="96">
        <v>5.2797198275893464</v>
      </c>
      <c r="Q61" s="96">
        <v>5024.1813879340216</v>
      </c>
      <c r="R61" s="96">
        <v>4.3138805025085043</v>
      </c>
      <c r="S61" s="96">
        <v>4105.0886861870922</v>
      </c>
      <c r="T61" s="96">
        <v>0.6875567934915664</v>
      </c>
      <c r="U61" s="96">
        <v>654.27904468657448</v>
      </c>
      <c r="V61" s="96">
        <v>6.7231007220216608</v>
      </c>
      <c r="W61" s="96">
        <v>6397.7026470758119</v>
      </c>
      <c r="X61" s="96">
        <v>5.3858099858765796</v>
      </c>
      <c r="Y61" s="96">
        <v>5125.1367825601528</v>
      </c>
      <c r="Z61" s="96">
        <v>4.4758790188923667</v>
      </c>
      <c r="AA61" s="96">
        <v>4259.2464743779756</v>
      </c>
      <c r="AB61" s="96">
        <v>3.4173811860601702</v>
      </c>
      <c r="AC61" s="96">
        <v>3251.9799366548577</v>
      </c>
      <c r="AD61" s="96">
        <v>3.1379924133342048</v>
      </c>
      <c r="AE61" s="96">
        <v>2986.1135805288291</v>
      </c>
      <c r="AF61" s="96">
        <v>3.0120914888210608</v>
      </c>
      <c r="AG61" s="96">
        <v>2866.3062607621214</v>
      </c>
      <c r="AH61" s="96">
        <v>2.4825497114812678</v>
      </c>
      <c r="AI61" s="96">
        <v>2362.394305445574</v>
      </c>
      <c r="AJ61" s="96">
        <v>0.64961853232613076</v>
      </c>
      <c r="AK61" s="96">
        <v>618.17699536154601</v>
      </c>
      <c r="AL61" s="96">
        <v>1.4990694894472452</v>
      </c>
      <c r="AM61" s="96">
        <v>1426.5145261579983</v>
      </c>
      <c r="AN61" s="96">
        <v>2.4320596123953613</v>
      </c>
      <c r="AO61" s="96">
        <v>2314.3479271554256</v>
      </c>
      <c r="AP61" s="96">
        <v>2.4675551031558509</v>
      </c>
      <c r="AQ61" s="96">
        <v>2348.1254361631077</v>
      </c>
      <c r="AR61" s="96">
        <v>4.4084650647008479</v>
      </c>
      <c r="AS61" s="96">
        <v>4195.0953555693268</v>
      </c>
      <c r="AT61" s="96">
        <v>2.6882524968949606</v>
      </c>
      <c r="AU61" s="96">
        <v>2558.1410760452441</v>
      </c>
      <c r="AV61" s="96">
        <v>3.5236647632135378</v>
      </c>
      <c r="AW61" s="96">
        <v>3353.1193886740025</v>
      </c>
      <c r="AX61" s="96">
        <v>5</v>
      </c>
      <c r="AY61" s="96">
        <v>4758</v>
      </c>
      <c r="AZ61" s="96">
        <v>5</v>
      </c>
      <c r="BA61" s="96">
        <v>4758</v>
      </c>
      <c r="BB61" s="96">
        <v>6</v>
      </c>
      <c r="BC61" s="96">
        <v>5709.5999999999995</v>
      </c>
      <c r="BD61" s="96">
        <v>5</v>
      </c>
      <c r="BE61" s="96">
        <v>4758</v>
      </c>
      <c r="BF61" s="96">
        <v>7</v>
      </c>
      <c r="BG61" s="96">
        <v>6661.1999999999989</v>
      </c>
      <c r="BH61" s="96">
        <v>18</v>
      </c>
      <c r="BI61" s="96">
        <v>17128.8</v>
      </c>
      <c r="BJ61" s="96">
        <v>18</v>
      </c>
      <c r="BK61" s="96">
        <v>17128.8</v>
      </c>
      <c r="BL61" s="96">
        <v>14.81615979648177</v>
      </c>
      <c r="BM61" s="96">
        <v>14099.05766233205</v>
      </c>
      <c r="BN61" s="96">
        <v>6.0445197028461903</v>
      </c>
      <c r="BO61" s="96">
        <v>5751.9649492284343</v>
      </c>
      <c r="BP61" s="96">
        <v>3.0320076567910519</v>
      </c>
      <c r="BQ61" s="96">
        <v>2885.2584862023646</v>
      </c>
      <c r="BR61" s="96">
        <v>5.2125614479262747</v>
      </c>
      <c r="BS61" s="96">
        <v>4960.2734738466424</v>
      </c>
      <c r="BT61" s="96">
        <v>2.0359574054739382</v>
      </c>
      <c r="BU61" s="96">
        <v>1937.4170670489993</v>
      </c>
      <c r="BV61" s="96">
        <v>4.5642444207500787</v>
      </c>
      <c r="BW61" s="96">
        <v>4343.3349907857746</v>
      </c>
      <c r="BX61" s="96">
        <v>2.586154337779571</v>
      </c>
      <c r="BY61" s="96">
        <v>2460.9844678310396</v>
      </c>
      <c r="BZ61" s="96">
        <v>1.6187612911508309</v>
      </c>
      <c r="CA61" s="96">
        <v>1540.4132446591304</v>
      </c>
      <c r="CB61" s="96">
        <v>0.39999237804878046</v>
      </c>
      <c r="CC61" s="96">
        <v>380.63274695121947</v>
      </c>
      <c r="CD61" s="96">
        <v>4.655451315789473</v>
      </c>
      <c r="CE61" s="96">
        <v>4430.1274721052623</v>
      </c>
      <c r="CF61" s="96">
        <v>3.8731225648516516</v>
      </c>
      <c r="CG61" s="96">
        <v>3685.6634327128313</v>
      </c>
      <c r="CH61" s="96">
        <v>2.6086623320216149</v>
      </c>
      <c r="CI61" s="96">
        <v>2482.4030751517685</v>
      </c>
      <c r="CJ61" s="96">
        <v>1.2744417291407064</v>
      </c>
      <c r="CK61" s="96">
        <v>1212.7587494502961</v>
      </c>
      <c r="CL61" s="96">
        <v>0.29112890624999999</v>
      </c>
      <c r="CM61" s="96">
        <v>277.03826718749997</v>
      </c>
      <c r="CN61" s="96">
        <v>0.59996511627906968</v>
      </c>
      <c r="CO61" s="96">
        <v>570.92680465116268</v>
      </c>
      <c r="CP61" s="96">
        <v>2.3039808347529815</v>
      </c>
      <c r="CQ61" s="96">
        <v>2192.4681623509368</v>
      </c>
      <c r="CR61" s="96">
        <v>4.6997796339016276</v>
      </c>
      <c r="CS61" s="96">
        <v>4472.3102996207881</v>
      </c>
      <c r="CT61" s="96">
        <v>4.7023269608860501</v>
      </c>
      <c r="CU61" s="96">
        <v>4474.7343359791648</v>
      </c>
    </row>
    <row r="62" spans="2:99">
      <c r="C62" s="95" t="s">
        <v>227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1.8284705159705144</v>
      </c>
      <c r="K62" s="96">
        <v>3117.9079238329214</v>
      </c>
      <c r="L62" s="96">
        <v>2.9204955565342368</v>
      </c>
      <c r="M62" s="96">
        <v>4980.029023002181</v>
      </c>
      <c r="N62" s="96">
        <v>5.0559756913443117</v>
      </c>
      <c r="O62" s="96">
        <v>8621.4497488803208</v>
      </c>
      <c r="P62" s="96">
        <v>4.9277385057500567</v>
      </c>
      <c r="Q62" s="96">
        <v>8402.7797000049977</v>
      </c>
      <c r="R62" s="96">
        <v>4.3138805025085043</v>
      </c>
      <c r="S62" s="96">
        <v>7356.0290328775018</v>
      </c>
      <c r="T62" s="96">
        <v>0.6875567934915664</v>
      </c>
      <c r="U62" s="96">
        <v>1172.4218442618192</v>
      </c>
      <c r="V62" s="96">
        <v>6.7231007220216608</v>
      </c>
      <c r="W62" s="96">
        <v>11464.231351191336</v>
      </c>
      <c r="X62" s="96">
        <v>4.4065718066262916</v>
      </c>
      <c r="Y62" s="96">
        <v>7514.0862446591527</v>
      </c>
      <c r="Z62" s="96">
        <v>4.4758790188923667</v>
      </c>
      <c r="AA62" s="96">
        <v>7632.2689030152642</v>
      </c>
      <c r="AB62" s="96">
        <v>3.8445538343176917</v>
      </c>
      <c r="AC62" s="96">
        <v>6555.7331982785281</v>
      </c>
      <c r="AD62" s="96">
        <v>3.6609911488899058</v>
      </c>
      <c r="AE62" s="96">
        <v>6242.7221070870673</v>
      </c>
      <c r="AF62" s="96">
        <v>2.5817927047037665</v>
      </c>
      <c r="AG62" s="96">
        <v>4402.4729200608626</v>
      </c>
      <c r="AH62" s="96">
        <v>2.896307996728146</v>
      </c>
      <c r="AI62" s="96">
        <v>4938.7843960208347</v>
      </c>
      <c r="AJ62" s="96">
        <v>0.64961853232613076</v>
      </c>
      <c r="AK62" s="96">
        <v>1107.7295213225182</v>
      </c>
      <c r="AL62" s="96">
        <v>1.4990694894472452</v>
      </c>
      <c r="AM62" s="96">
        <v>2556.2132934054425</v>
      </c>
      <c r="AN62" s="96">
        <v>2.4320596123953613</v>
      </c>
      <c r="AO62" s="96">
        <v>4147.1480510565698</v>
      </c>
      <c r="AP62" s="96">
        <v>2.4675551031558509</v>
      </c>
      <c r="AQ62" s="96">
        <v>4207.6749619013572</v>
      </c>
      <c r="AR62" s="96">
        <v>4.4084650647008479</v>
      </c>
      <c r="AS62" s="96">
        <v>7517.3146283278857</v>
      </c>
      <c r="AT62" s="96">
        <v>2.6882524968949606</v>
      </c>
      <c r="AU62" s="96">
        <v>4584.008157705287</v>
      </c>
      <c r="AV62" s="96">
        <v>3.5236647632135378</v>
      </c>
      <c r="AW62" s="96">
        <v>6008.5531542317249</v>
      </c>
      <c r="AX62" s="96">
        <v>4</v>
      </c>
      <c r="AY62" s="96">
        <v>6820.8</v>
      </c>
      <c r="AZ62" s="96">
        <v>6</v>
      </c>
      <c r="BA62" s="96">
        <v>10231.200000000001</v>
      </c>
      <c r="BB62" s="96">
        <v>5</v>
      </c>
      <c r="BC62" s="96">
        <v>8526</v>
      </c>
      <c r="BD62" s="96">
        <v>5</v>
      </c>
      <c r="BE62" s="96">
        <v>8526</v>
      </c>
      <c r="BF62" s="96">
        <v>6</v>
      </c>
      <c r="BG62" s="96">
        <v>10231.200000000001</v>
      </c>
      <c r="BH62" s="96">
        <v>16</v>
      </c>
      <c r="BI62" s="96">
        <v>27283.200000000001</v>
      </c>
      <c r="BJ62" s="96">
        <v>19</v>
      </c>
      <c r="BK62" s="96">
        <v>32398.799999999999</v>
      </c>
      <c r="BL62" s="96">
        <v>14.81615979648177</v>
      </c>
      <c r="BM62" s="96">
        <v>25264.515684960716</v>
      </c>
      <c r="BN62" s="96">
        <v>4.749265480807721</v>
      </c>
      <c r="BO62" s="96">
        <v>8098.447497873326</v>
      </c>
      <c r="BP62" s="96">
        <v>3.0320076567910519</v>
      </c>
      <c r="BQ62" s="96">
        <v>5170.1794563601015</v>
      </c>
      <c r="BR62" s="96">
        <v>5.7917349421403053</v>
      </c>
      <c r="BS62" s="96">
        <v>9876.0664233376483</v>
      </c>
      <c r="BT62" s="96">
        <v>2.2904520811581808</v>
      </c>
      <c r="BU62" s="96">
        <v>3905.6788887909302</v>
      </c>
      <c r="BV62" s="96">
        <v>4.5642444207500787</v>
      </c>
      <c r="BW62" s="96">
        <v>7782.9495862630347</v>
      </c>
      <c r="BX62" s="96">
        <v>2.2628850455571246</v>
      </c>
      <c r="BY62" s="96">
        <v>3858.671579684009</v>
      </c>
      <c r="BZ62" s="96">
        <v>1.8500129041723783</v>
      </c>
      <c r="CA62" s="96">
        <v>3154.6420041947395</v>
      </c>
      <c r="CB62" s="96">
        <v>0.39999237804878046</v>
      </c>
      <c r="CC62" s="96">
        <v>682.06700304878041</v>
      </c>
      <c r="CD62" s="96">
        <v>4.655451315789473</v>
      </c>
      <c r="CE62" s="96">
        <v>7938.4755836842096</v>
      </c>
      <c r="CF62" s="96">
        <v>3.3198193413014154</v>
      </c>
      <c r="CG62" s="96">
        <v>5660.9559407871739</v>
      </c>
      <c r="CH62" s="96">
        <v>2.6086623320216149</v>
      </c>
      <c r="CI62" s="96">
        <v>4448.2910085632575</v>
      </c>
      <c r="CJ62" s="96">
        <v>1.2744417291407064</v>
      </c>
      <c r="CK62" s="96">
        <v>2173.1780365307327</v>
      </c>
      <c r="CL62" s="96">
        <v>0.29112890624999999</v>
      </c>
      <c r="CM62" s="96">
        <v>496.4330109375</v>
      </c>
      <c r="CN62" s="96">
        <v>0.49997093023255812</v>
      </c>
      <c r="CO62" s="96">
        <v>852.55043023255814</v>
      </c>
      <c r="CP62" s="96">
        <v>1.8431846678023853</v>
      </c>
      <c r="CQ62" s="96">
        <v>3142.9984955366276</v>
      </c>
      <c r="CR62" s="96">
        <v>4.6997796339016276</v>
      </c>
      <c r="CS62" s="96">
        <v>8014.0642317290558</v>
      </c>
      <c r="CT62" s="96">
        <v>3.7618615687088397</v>
      </c>
      <c r="CU62" s="96">
        <v>6414.726346962314</v>
      </c>
    </row>
    <row r="63" spans="2:99">
      <c r="C63" s="95" t="s">
        <v>228</v>
      </c>
      <c r="D63" s="96">
        <v>0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>
        <v>1.8284705159705144</v>
      </c>
      <c r="K63" s="96">
        <v>1454.7311425061412</v>
      </c>
      <c r="L63" s="96">
        <v>3.0827453096750275</v>
      </c>
      <c r="M63" s="96">
        <v>2452.6321683774518</v>
      </c>
      <c r="N63" s="96">
        <v>5.41711681215462</v>
      </c>
      <c r="O63" s="96">
        <v>4309.8581357502162</v>
      </c>
      <c r="P63" s="96">
        <v>4.9277385057500567</v>
      </c>
      <c r="Q63" s="96">
        <v>3920.5087551747451</v>
      </c>
      <c r="R63" s="96">
        <v>4.9775544259713511</v>
      </c>
      <c r="S63" s="96">
        <v>3960.142301302807</v>
      </c>
      <c r="T63" s="96">
        <v>0.77350139267801221</v>
      </c>
      <c r="U63" s="96">
        <v>615.39770801462657</v>
      </c>
      <c r="V63" s="96">
        <v>6.7231007220216608</v>
      </c>
      <c r="W63" s="96">
        <v>5348.8989344404335</v>
      </c>
      <c r="X63" s="96">
        <v>5.3858099858765796</v>
      </c>
      <c r="Y63" s="96">
        <v>4284.9504247634068</v>
      </c>
      <c r="Z63" s="96">
        <v>4.4758790188923667</v>
      </c>
      <c r="AA63" s="96">
        <v>3561.0093474307669</v>
      </c>
      <c r="AB63" s="96">
        <v>3.4173811860601702</v>
      </c>
      <c r="AC63" s="96">
        <v>2718.8684716294715</v>
      </c>
      <c r="AD63" s="96">
        <v>3.6609911488899058</v>
      </c>
      <c r="AE63" s="96">
        <v>2912.6845580568092</v>
      </c>
      <c r="AF63" s="96">
        <v>2.5817927047037665</v>
      </c>
      <c r="AG63" s="96">
        <v>2054.0742758623169</v>
      </c>
      <c r="AH63" s="96">
        <v>2.4825497114812678</v>
      </c>
      <c r="AI63" s="96">
        <v>1975.1165504544967</v>
      </c>
      <c r="AJ63" s="96">
        <v>0.64961853232613076</v>
      </c>
      <c r="AK63" s="96">
        <v>516.83650431866965</v>
      </c>
      <c r="AL63" s="96">
        <v>1.4990694894472452</v>
      </c>
      <c r="AM63" s="96">
        <v>1192.6596858042283</v>
      </c>
      <c r="AN63" s="96">
        <v>3.0400745154942013</v>
      </c>
      <c r="AO63" s="96">
        <v>2418.6832845271865</v>
      </c>
      <c r="AP63" s="96">
        <v>2.4675551031558509</v>
      </c>
      <c r="AQ63" s="96">
        <v>1963.1868400707951</v>
      </c>
      <c r="AR63" s="96">
        <v>4.4084650647008479</v>
      </c>
      <c r="AS63" s="96">
        <v>3507.3748054759949</v>
      </c>
      <c r="AT63" s="96">
        <v>2.1506019975159689</v>
      </c>
      <c r="AU63" s="96">
        <v>1711.018949223705</v>
      </c>
      <c r="AV63" s="96">
        <v>3.5236647632135378</v>
      </c>
      <c r="AW63" s="96">
        <v>2803.4276856126908</v>
      </c>
      <c r="AX63" s="96">
        <v>4</v>
      </c>
      <c r="AY63" s="96">
        <v>3182.4</v>
      </c>
      <c r="AZ63" s="96">
        <v>6</v>
      </c>
      <c r="BA63" s="96">
        <v>4773.6000000000004</v>
      </c>
      <c r="BB63" s="96">
        <v>6</v>
      </c>
      <c r="BC63" s="96">
        <v>4773.6000000000004</v>
      </c>
      <c r="BD63" s="96">
        <v>5</v>
      </c>
      <c r="BE63" s="96">
        <v>3978</v>
      </c>
      <c r="BF63" s="96">
        <v>7</v>
      </c>
      <c r="BG63" s="96">
        <v>5569.2</v>
      </c>
      <c r="BH63" s="96">
        <v>20</v>
      </c>
      <c r="BI63" s="96">
        <v>15912</v>
      </c>
      <c r="BJ63" s="96">
        <v>18</v>
      </c>
      <c r="BK63" s="96">
        <v>14320.800000000001</v>
      </c>
      <c r="BL63" s="96">
        <v>15.408806188341041</v>
      </c>
      <c r="BM63" s="96">
        <v>12259.246203444132</v>
      </c>
      <c r="BN63" s="96">
        <v>6.4762711101923465</v>
      </c>
      <c r="BO63" s="96">
        <v>5152.5212952690308</v>
      </c>
      <c r="BP63" s="96">
        <v>3.0320076567910519</v>
      </c>
      <c r="BQ63" s="96">
        <v>2412.2652917429609</v>
      </c>
      <c r="BR63" s="96">
        <v>5.2125614479262747</v>
      </c>
      <c r="BS63" s="96">
        <v>4147.1138879701439</v>
      </c>
      <c r="BT63" s="96">
        <v>2.5449467568424233</v>
      </c>
      <c r="BU63" s="96">
        <v>2024.7596397438322</v>
      </c>
      <c r="BV63" s="96">
        <v>4.5642444207500787</v>
      </c>
      <c r="BW63" s="96">
        <v>3631.3128611487627</v>
      </c>
      <c r="BX63" s="96">
        <v>2.2628850455571246</v>
      </c>
      <c r="BY63" s="96">
        <v>1800.3513422452484</v>
      </c>
      <c r="BZ63" s="96">
        <v>1.8500129041723783</v>
      </c>
      <c r="CA63" s="96">
        <v>1471.8702665595442</v>
      </c>
      <c r="CB63" s="96">
        <v>0.47999085365853655</v>
      </c>
      <c r="CC63" s="96">
        <v>381.8807231707317</v>
      </c>
      <c r="CD63" s="96">
        <v>5.3205157894736841</v>
      </c>
      <c r="CE63" s="96">
        <v>4233.0023621052633</v>
      </c>
      <c r="CF63" s="96">
        <v>3.3198193413014154</v>
      </c>
      <c r="CG63" s="96">
        <v>2641.2482679394061</v>
      </c>
      <c r="CH63" s="96">
        <v>2.6086623320216149</v>
      </c>
      <c r="CI63" s="96">
        <v>2075.4517513563969</v>
      </c>
      <c r="CJ63" s="96">
        <v>1.2744417291407064</v>
      </c>
      <c r="CK63" s="96">
        <v>1013.9458397043461</v>
      </c>
      <c r="CL63" s="96">
        <v>0.29112890624999999</v>
      </c>
      <c r="CM63" s="96">
        <v>231.62215781250001</v>
      </c>
      <c r="CN63" s="96">
        <v>0.49997093023255812</v>
      </c>
      <c r="CO63" s="96">
        <v>397.77687209302326</v>
      </c>
      <c r="CP63" s="96">
        <v>2.3039808347529815</v>
      </c>
      <c r="CQ63" s="96">
        <v>1833.0471521294721</v>
      </c>
      <c r="CR63" s="96">
        <v>5.6397355606819533</v>
      </c>
      <c r="CS63" s="96">
        <v>4486.9736120785619</v>
      </c>
      <c r="CT63" s="96">
        <v>3.7618615687088397</v>
      </c>
      <c r="CU63" s="96">
        <v>2992.937064064753</v>
      </c>
    </row>
    <row r="64" spans="2:99">
      <c r="C64" s="95" t="s">
        <v>229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1.8284705159705144</v>
      </c>
      <c r="K64" s="96">
        <v>1845.2924447174428</v>
      </c>
      <c r="L64" s="96">
        <v>3.2449950628158186</v>
      </c>
      <c r="M64" s="96">
        <v>3274.8490173937234</v>
      </c>
      <c r="N64" s="96">
        <v>5.41711681215462</v>
      </c>
      <c r="O64" s="96">
        <v>5466.9542868264416</v>
      </c>
      <c r="P64" s="96">
        <v>5.2797198275893464</v>
      </c>
      <c r="Q64" s="96">
        <v>5328.2932500031675</v>
      </c>
      <c r="R64" s="96">
        <v>3.9820435407770809</v>
      </c>
      <c r="S64" s="96">
        <v>4018.6783413522294</v>
      </c>
      <c r="T64" s="96">
        <v>0.77350139267801221</v>
      </c>
      <c r="U64" s="96">
        <v>780.61760549064979</v>
      </c>
      <c r="V64" s="96">
        <v>6.1119097472924198</v>
      </c>
      <c r="W64" s="96">
        <v>6168.1393169675093</v>
      </c>
      <c r="X64" s="96">
        <v>4.8961908962514356</v>
      </c>
      <c r="Y64" s="96">
        <v>4941.2358524969477</v>
      </c>
      <c r="Z64" s="96">
        <v>4.4758790188923667</v>
      </c>
      <c r="AA64" s="96">
        <v>4517.0571058661753</v>
      </c>
      <c r="AB64" s="96">
        <v>3.8445538343176917</v>
      </c>
      <c r="AC64" s="96">
        <v>3879.9237295934136</v>
      </c>
      <c r="AD64" s="96">
        <v>3.1379924133342048</v>
      </c>
      <c r="AE64" s="96">
        <v>3166.8619435368787</v>
      </c>
      <c r="AF64" s="96">
        <v>3.0120914888210608</v>
      </c>
      <c r="AG64" s="96">
        <v>3039.802730518214</v>
      </c>
      <c r="AH64" s="96">
        <v>2.4825497114812678</v>
      </c>
      <c r="AI64" s="96">
        <v>2505.389168826895</v>
      </c>
      <c r="AJ64" s="96">
        <v>0.64961853232613076</v>
      </c>
      <c r="AK64" s="96">
        <v>655.59502282353105</v>
      </c>
      <c r="AL64" s="96">
        <v>1.4990694894472452</v>
      </c>
      <c r="AM64" s="96">
        <v>1512.8609287501595</v>
      </c>
      <c r="AN64" s="96">
        <v>2.4320596123953613</v>
      </c>
      <c r="AO64" s="96">
        <v>2454.4345608293984</v>
      </c>
      <c r="AP64" s="96">
        <v>2.4675551031558509</v>
      </c>
      <c r="AQ64" s="96">
        <v>2490.2566101048842</v>
      </c>
      <c r="AR64" s="96">
        <v>4.4084650647008479</v>
      </c>
      <c r="AS64" s="96">
        <v>4449.022943296095</v>
      </c>
      <c r="AT64" s="96">
        <v>2.1506019975159689</v>
      </c>
      <c r="AU64" s="96">
        <v>2170.3875358931155</v>
      </c>
      <c r="AV64" s="96">
        <v>3.5236647632135378</v>
      </c>
      <c r="AW64" s="96">
        <v>3556.0824790351016</v>
      </c>
      <c r="AX64" s="96">
        <v>4</v>
      </c>
      <c r="AY64" s="96">
        <v>4036.7999999999993</v>
      </c>
      <c r="AZ64" s="96">
        <v>6</v>
      </c>
      <c r="BA64" s="96">
        <v>6055.1999999999989</v>
      </c>
      <c r="BB64" s="96">
        <v>6</v>
      </c>
      <c r="BC64" s="96">
        <v>6055.1999999999989</v>
      </c>
      <c r="BD64" s="96">
        <v>5</v>
      </c>
      <c r="BE64" s="96">
        <v>5045.9999999999991</v>
      </c>
      <c r="BF64" s="96">
        <v>7</v>
      </c>
      <c r="BG64" s="96">
        <v>7064.3999999999987</v>
      </c>
      <c r="BH64" s="96">
        <v>17</v>
      </c>
      <c r="BI64" s="96">
        <v>17156.399999999998</v>
      </c>
      <c r="BJ64" s="96">
        <v>18</v>
      </c>
      <c r="BK64" s="96">
        <v>18165.599999999999</v>
      </c>
      <c r="BL64" s="96">
        <v>16.001452580200315</v>
      </c>
      <c r="BM64" s="96">
        <v>16148.665943938155</v>
      </c>
      <c r="BN64" s="96">
        <v>5.6127682955000342</v>
      </c>
      <c r="BO64" s="96">
        <v>5664.4057638186332</v>
      </c>
      <c r="BP64" s="96">
        <v>2.7563705970827748</v>
      </c>
      <c r="BQ64" s="96">
        <v>2781.7292065759357</v>
      </c>
      <c r="BR64" s="96">
        <v>5.7917349421403053</v>
      </c>
      <c r="BS64" s="96">
        <v>5845.0189036079946</v>
      </c>
      <c r="BT64" s="96">
        <v>2.2904520811581808</v>
      </c>
      <c r="BU64" s="96">
        <v>2311.5242403048355</v>
      </c>
      <c r="BV64" s="96">
        <v>4.9445981224792526</v>
      </c>
      <c r="BW64" s="96">
        <v>4990.0884252060605</v>
      </c>
      <c r="BX64" s="96">
        <v>2.586154337779571</v>
      </c>
      <c r="BY64" s="96">
        <v>2609.9469576871425</v>
      </c>
      <c r="BZ64" s="96">
        <v>1.6187612911508309</v>
      </c>
      <c r="CA64" s="96">
        <v>1633.6538950294182</v>
      </c>
      <c r="CB64" s="96">
        <v>0.39999237804878046</v>
      </c>
      <c r="CC64" s="96">
        <v>403.67230792682915</v>
      </c>
      <c r="CD64" s="96">
        <v>5.3205157894736841</v>
      </c>
      <c r="CE64" s="96">
        <v>5369.4645347368414</v>
      </c>
      <c r="CF64" s="96">
        <v>3.8731225648516516</v>
      </c>
      <c r="CG64" s="96">
        <v>3908.7552924482861</v>
      </c>
      <c r="CH64" s="96">
        <v>3.1303947984259377</v>
      </c>
      <c r="CI64" s="96">
        <v>3159.1944305714555</v>
      </c>
      <c r="CJ64" s="96">
        <v>1.2744417291407064</v>
      </c>
      <c r="CK64" s="96">
        <v>1286.1665930488007</v>
      </c>
      <c r="CL64" s="96">
        <v>0.29112890624999999</v>
      </c>
      <c r="CM64" s="96">
        <v>293.80729218749991</v>
      </c>
      <c r="CN64" s="96">
        <v>0.49997093023255812</v>
      </c>
      <c r="CO64" s="96">
        <v>504.57066279069755</v>
      </c>
      <c r="CP64" s="96">
        <v>2.3039808347529815</v>
      </c>
      <c r="CQ64" s="96">
        <v>2325.1774584327086</v>
      </c>
      <c r="CR64" s="96">
        <v>4.6997796339016276</v>
      </c>
      <c r="CS64" s="96">
        <v>4743.0176065335218</v>
      </c>
      <c r="CT64" s="96">
        <v>3.7618615687088397</v>
      </c>
      <c r="CU64" s="96">
        <v>3796.4706951409603</v>
      </c>
    </row>
    <row r="65" spans="2:99">
      <c r="C65" s="95" t="s">
        <v>230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0</v>
      </c>
      <c r="J65" s="96">
        <v>1.8284705159705144</v>
      </c>
      <c r="K65" s="96">
        <v>1876.0107493857477</v>
      </c>
      <c r="L65" s="96">
        <v>2.758245803393446</v>
      </c>
      <c r="M65" s="96">
        <v>2829.9601942816757</v>
      </c>
      <c r="N65" s="96">
        <v>5.0559756913443117</v>
      </c>
      <c r="O65" s="96">
        <v>5187.431059319264</v>
      </c>
      <c r="P65" s="96">
        <v>4.5757571839107669</v>
      </c>
      <c r="Q65" s="96">
        <v>4694.7268706924469</v>
      </c>
      <c r="R65" s="96">
        <v>4.6457174642399277</v>
      </c>
      <c r="S65" s="96">
        <v>4766.5061183101661</v>
      </c>
      <c r="T65" s="96">
        <v>0.77350139267801221</v>
      </c>
      <c r="U65" s="96">
        <v>793.61242888764048</v>
      </c>
      <c r="V65" s="96">
        <v>6.1119097472924198</v>
      </c>
      <c r="W65" s="96">
        <v>6270.8194007220227</v>
      </c>
      <c r="X65" s="96">
        <v>4.8961908962514356</v>
      </c>
      <c r="Y65" s="96">
        <v>5023.491859553973</v>
      </c>
      <c r="Z65" s="96">
        <v>4.4758790188923667</v>
      </c>
      <c r="AA65" s="96">
        <v>4592.2518733835686</v>
      </c>
      <c r="AB65" s="96">
        <v>3.4173811860601702</v>
      </c>
      <c r="AC65" s="96">
        <v>3506.2330968977344</v>
      </c>
      <c r="AD65" s="96">
        <v>3.6609911488899058</v>
      </c>
      <c r="AE65" s="96">
        <v>3756.1769187610435</v>
      </c>
      <c r="AF65" s="96">
        <v>3.0120914888210608</v>
      </c>
      <c r="AG65" s="96">
        <v>3090.4058675304086</v>
      </c>
      <c r="AH65" s="96">
        <v>2.896307996728146</v>
      </c>
      <c r="AI65" s="96">
        <v>2971.6120046430779</v>
      </c>
      <c r="AJ65" s="96">
        <v>0.64961853232613076</v>
      </c>
      <c r="AK65" s="96">
        <v>666.50861416661019</v>
      </c>
      <c r="AL65" s="96">
        <v>1.4990694894472452</v>
      </c>
      <c r="AM65" s="96">
        <v>1538.0452961728736</v>
      </c>
      <c r="AN65" s="96">
        <v>3.0400745154942013</v>
      </c>
      <c r="AO65" s="96">
        <v>3119.1164528970503</v>
      </c>
      <c r="AP65" s="96">
        <v>2.4675551031558509</v>
      </c>
      <c r="AQ65" s="96">
        <v>2531.7115358379028</v>
      </c>
      <c r="AR65" s="96">
        <v>4.4084650647008479</v>
      </c>
      <c r="AS65" s="96">
        <v>4523.0851563830702</v>
      </c>
      <c r="AT65" s="96">
        <v>2.1506019975159689</v>
      </c>
      <c r="AU65" s="96">
        <v>2206.5176494513839</v>
      </c>
      <c r="AV65" s="96">
        <v>3.5236647632135378</v>
      </c>
      <c r="AW65" s="96">
        <v>3615.2800470570896</v>
      </c>
      <c r="AX65" s="96">
        <v>5</v>
      </c>
      <c r="AY65" s="96">
        <v>5130</v>
      </c>
      <c r="AZ65" s="96">
        <v>5</v>
      </c>
      <c r="BA65" s="96">
        <v>5130</v>
      </c>
      <c r="BB65" s="96">
        <v>6</v>
      </c>
      <c r="BC65" s="96">
        <v>6156</v>
      </c>
      <c r="BD65" s="96">
        <v>5</v>
      </c>
      <c r="BE65" s="96">
        <v>5130</v>
      </c>
      <c r="BF65" s="96">
        <v>7</v>
      </c>
      <c r="BG65" s="96">
        <v>7182</v>
      </c>
      <c r="BH65" s="96">
        <v>18</v>
      </c>
      <c r="BI65" s="96">
        <v>18468</v>
      </c>
      <c r="BJ65" s="96">
        <v>18</v>
      </c>
      <c r="BK65" s="96">
        <v>18468</v>
      </c>
      <c r="BL65" s="96">
        <v>16.001452580200315</v>
      </c>
      <c r="BM65" s="96">
        <v>16417.490347285522</v>
      </c>
      <c r="BN65" s="96">
        <v>5.6127682955000342</v>
      </c>
      <c r="BO65" s="96">
        <v>5758.7002711830355</v>
      </c>
      <c r="BP65" s="96">
        <v>2.7563705970827748</v>
      </c>
      <c r="BQ65" s="96">
        <v>2828.0362326069271</v>
      </c>
      <c r="BR65" s="96">
        <v>5.2125614479262747</v>
      </c>
      <c r="BS65" s="96">
        <v>5348.0880455723582</v>
      </c>
      <c r="BT65" s="96">
        <v>2.5449467568424233</v>
      </c>
      <c r="BU65" s="96">
        <v>2611.1153725203262</v>
      </c>
      <c r="BV65" s="96">
        <v>4.5642444207500787</v>
      </c>
      <c r="BW65" s="96">
        <v>4682.9147756895809</v>
      </c>
      <c r="BX65" s="96">
        <v>2.2628850455571246</v>
      </c>
      <c r="BY65" s="96">
        <v>2321.7200567416098</v>
      </c>
      <c r="BZ65" s="96">
        <v>1.8500129041723783</v>
      </c>
      <c r="CA65" s="96">
        <v>1898.11323968086</v>
      </c>
      <c r="CB65" s="96">
        <v>0.39999237804878046</v>
      </c>
      <c r="CC65" s="96">
        <v>410.39217987804875</v>
      </c>
      <c r="CD65" s="96">
        <v>4.655451315789473</v>
      </c>
      <c r="CE65" s="96">
        <v>4776.4930499999991</v>
      </c>
      <c r="CF65" s="96">
        <v>3.8731225648516516</v>
      </c>
      <c r="CG65" s="96">
        <v>3973.8237515377946</v>
      </c>
      <c r="CH65" s="96">
        <v>2.6086623320216149</v>
      </c>
      <c r="CI65" s="96">
        <v>2676.4875526541769</v>
      </c>
      <c r="CJ65" s="96">
        <v>1.2744417291407064</v>
      </c>
      <c r="CK65" s="96">
        <v>1307.5772140983647</v>
      </c>
      <c r="CL65" s="96">
        <v>0.29112890624999999</v>
      </c>
      <c r="CM65" s="96">
        <v>298.6982578125</v>
      </c>
      <c r="CN65" s="96">
        <v>0.49997093023255812</v>
      </c>
      <c r="CO65" s="96">
        <v>512.97017441860464</v>
      </c>
      <c r="CP65" s="96">
        <v>2.3039808347529815</v>
      </c>
      <c r="CQ65" s="96">
        <v>2363.8843364565591</v>
      </c>
      <c r="CR65" s="96">
        <v>5.6397355606819533</v>
      </c>
      <c r="CS65" s="96">
        <v>5786.3686852596838</v>
      </c>
      <c r="CT65" s="96">
        <v>4.7023269608860501</v>
      </c>
      <c r="CU65" s="96">
        <v>4824.5874618690877</v>
      </c>
    </row>
    <row r="66" spans="2:99">
      <c r="C66" s="95" t="s">
        <v>231</v>
      </c>
      <c r="D66" s="96">
        <v>0</v>
      </c>
      <c r="E66" s="96">
        <v>0</v>
      </c>
      <c r="F66" s="96">
        <v>0</v>
      </c>
      <c r="G66" s="96">
        <v>0</v>
      </c>
      <c r="H66" s="96">
        <v>0</v>
      </c>
      <c r="I66" s="96">
        <v>0</v>
      </c>
      <c r="J66" s="96">
        <v>1.8284705159705144</v>
      </c>
      <c r="K66" s="96">
        <v>2176.6113022113</v>
      </c>
      <c r="L66" s="96">
        <v>3.2449950628158186</v>
      </c>
      <c r="M66" s="96">
        <v>3862.84212277595</v>
      </c>
      <c r="N66" s="96">
        <v>5.7782579329649284</v>
      </c>
      <c r="O66" s="96">
        <v>6878.4382434014497</v>
      </c>
      <c r="P66" s="96">
        <v>4.9277385057500567</v>
      </c>
      <c r="Q66" s="96">
        <v>5865.9799172448666</v>
      </c>
      <c r="R66" s="96">
        <v>3.9820435407770809</v>
      </c>
      <c r="S66" s="96">
        <v>4740.2246309410366</v>
      </c>
      <c r="T66" s="96">
        <v>0.77350139267801221</v>
      </c>
      <c r="U66" s="96">
        <v>920.77605784390562</v>
      </c>
      <c r="V66" s="96">
        <v>6.1119097472924198</v>
      </c>
      <c r="W66" s="96">
        <v>7275.6173631768952</v>
      </c>
      <c r="X66" s="96">
        <v>5.3858099858765796</v>
      </c>
      <c r="Y66" s="96">
        <v>6411.2682071874797</v>
      </c>
      <c r="Z66" s="96">
        <v>4.4758790188923667</v>
      </c>
      <c r="AA66" s="96">
        <v>5328.0863840894726</v>
      </c>
      <c r="AB66" s="96">
        <v>3.4173811860601702</v>
      </c>
      <c r="AC66" s="96">
        <v>4068.0505638860259</v>
      </c>
      <c r="AD66" s="96">
        <v>3.1379924133342048</v>
      </c>
      <c r="AE66" s="96">
        <v>3735.466168833037</v>
      </c>
      <c r="AF66" s="96">
        <v>2.5817927047037665</v>
      </c>
      <c r="AG66" s="96">
        <v>3073.3660356793634</v>
      </c>
      <c r="AH66" s="96">
        <v>2.896307996728146</v>
      </c>
      <c r="AI66" s="96">
        <v>3447.7650393051845</v>
      </c>
      <c r="AJ66" s="96">
        <v>0.64961853232613076</v>
      </c>
      <c r="AK66" s="96">
        <v>773.30590088102599</v>
      </c>
      <c r="AL66" s="96">
        <v>1.4990694894472452</v>
      </c>
      <c r="AM66" s="96">
        <v>1784.4923202380005</v>
      </c>
      <c r="AN66" s="96">
        <v>3.0400745154942013</v>
      </c>
      <c r="AO66" s="96">
        <v>3618.9047032442968</v>
      </c>
      <c r="AP66" s="96">
        <v>2.4675551031558509</v>
      </c>
      <c r="AQ66" s="96">
        <v>2937.3775947967247</v>
      </c>
      <c r="AR66" s="96">
        <v>4.4084650647008479</v>
      </c>
      <c r="AS66" s="96">
        <v>5247.8368130198887</v>
      </c>
      <c r="AT66" s="96">
        <v>2.6882524968949606</v>
      </c>
      <c r="AU66" s="96">
        <v>3200.0957723037609</v>
      </c>
      <c r="AV66" s="96">
        <v>3.5236647632135378</v>
      </c>
      <c r="AW66" s="96">
        <v>4194.5705341293951</v>
      </c>
      <c r="AX66" s="96">
        <v>4</v>
      </c>
      <c r="AY66" s="96">
        <v>4761.5999999999995</v>
      </c>
      <c r="AZ66" s="96">
        <v>5</v>
      </c>
      <c r="BA66" s="96">
        <v>5951.9999999999991</v>
      </c>
      <c r="BB66" s="96">
        <v>6</v>
      </c>
      <c r="BC66" s="96">
        <v>7142.4</v>
      </c>
      <c r="BD66" s="96">
        <v>5</v>
      </c>
      <c r="BE66" s="96">
        <v>5951.9999999999991</v>
      </c>
      <c r="BF66" s="96">
        <v>7</v>
      </c>
      <c r="BG66" s="96">
        <v>8332.7999999999993</v>
      </c>
      <c r="BH66" s="96">
        <v>20</v>
      </c>
      <c r="BI66" s="96">
        <v>23807.999999999996</v>
      </c>
      <c r="BJ66" s="96">
        <v>19</v>
      </c>
      <c r="BK66" s="96">
        <v>22617.599999999999</v>
      </c>
      <c r="BL66" s="96">
        <v>14.81615979648177</v>
      </c>
      <c r="BM66" s="96">
        <v>17637.156621731898</v>
      </c>
      <c r="BN66" s="96">
        <v>6.0445197028461903</v>
      </c>
      <c r="BO66" s="96">
        <v>7195.3962542681038</v>
      </c>
      <c r="BP66" s="96">
        <v>3.3076447164993295</v>
      </c>
      <c r="BQ66" s="96">
        <v>3937.4202705208013</v>
      </c>
      <c r="BR66" s="96">
        <v>5.7917349421403053</v>
      </c>
      <c r="BS66" s="96">
        <v>6894.4812751238187</v>
      </c>
      <c r="BT66" s="96">
        <v>2.0359574054739382</v>
      </c>
      <c r="BU66" s="96">
        <v>2423.6036954761757</v>
      </c>
      <c r="BV66" s="96">
        <v>4.5642444207500787</v>
      </c>
      <c r="BW66" s="96">
        <v>5433.2765584608933</v>
      </c>
      <c r="BX66" s="96">
        <v>2.2628850455571246</v>
      </c>
      <c r="BY66" s="96">
        <v>2693.7383582312009</v>
      </c>
      <c r="BZ66" s="96">
        <v>1.8500129041723783</v>
      </c>
      <c r="CA66" s="96">
        <v>2202.255361126799</v>
      </c>
      <c r="CB66" s="96">
        <v>0.47999085365853655</v>
      </c>
      <c r="CC66" s="96">
        <v>571.38111219512189</v>
      </c>
      <c r="CD66" s="96">
        <v>4.655451315789473</v>
      </c>
      <c r="CE66" s="96">
        <v>5541.8492463157882</v>
      </c>
      <c r="CF66" s="96">
        <v>3.3198193413014154</v>
      </c>
      <c r="CG66" s="96">
        <v>3951.9129438852046</v>
      </c>
      <c r="CH66" s="96">
        <v>2.6086623320216149</v>
      </c>
      <c r="CI66" s="96">
        <v>3105.3516400385301</v>
      </c>
      <c r="CJ66" s="96">
        <v>1.2744417291407064</v>
      </c>
      <c r="CK66" s="96">
        <v>1517.0954343690967</v>
      </c>
      <c r="CL66" s="96">
        <v>0.29112890624999999</v>
      </c>
      <c r="CM66" s="96">
        <v>346.55984999999993</v>
      </c>
      <c r="CN66" s="96">
        <v>0.49997093023255812</v>
      </c>
      <c r="CO66" s="96">
        <v>595.16539534883714</v>
      </c>
      <c r="CP66" s="96">
        <v>1.8431846678023853</v>
      </c>
      <c r="CQ66" s="96">
        <v>2194.127028551959</v>
      </c>
      <c r="CR66" s="96">
        <v>5.6397355606819533</v>
      </c>
      <c r="CS66" s="96">
        <v>6713.541211435796</v>
      </c>
      <c r="CT66" s="96">
        <v>3.7618615687088397</v>
      </c>
      <c r="CU66" s="96">
        <v>4478.1200113910027</v>
      </c>
    </row>
    <row r="67" spans="2:99">
      <c r="C67" s="95" t="s">
        <v>232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1.8284705159705144</v>
      </c>
      <c r="K67" s="96">
        <v>2053.7380835380818</v>
      </c>
      <c r="L67" s="96">
        <v>3.2449950628158186</v>
      </c>
      <c r="M67" s="96">
        <v>3644.7784545547274</v>
      </c>
      <c r="N67" s="96">
        <v>5.7782579329649284</v>
      </c>
      <c r="O67" s="96">
        <v>6490.1393103062082</v>
      </c>
      <c r="P67" s="96">
        <v>5.2797198275893464</v>
      </c>
      <c r="Q67" s="96">
        <v>5930.1813103483546</v>
      </c>
      <c r="R67" s="96">
        <v>4.3138805025085043</v>
      </c>
      <c r="S67" s="96">
        <v>4845.350580417552</v>
      </c>
      <c r="T67" s="96">
        <v>0.6875567934915664</v>
      </c>
      <c r="U67" s="96">
        <v>772.26379044972737</v>
      </c>
      <c r="V67" s="96">
        <v>6.1119097472924198</v>
      </c>
      <c r="W67" s="96">
        <v>6864.8970281588463</v>
      </c>
      <c r="X67" s="96">
        <v>5.3858099858765796</v>
      </c>
      <c r="Y67" s="96">
        <v>6049.3417761365745</v>
      </c>
      <c r="Z67" s="96">
        <v>4.4758790188923667</v>
      </c>
      <c r="AA67" s="96">
        <v>5027.3073140199067</v>
      </c>
      <c r="AB67" s="96">
        <v>3.4173811860601702</v>
      </c>
      <c r="AC67" s="96">
        <v>3838.4025481827834</v>
      </c>
      <c r="AD67" s="96">
        <v>3.1379924133342048</v>
      </c>
      <c r="AE67" s="96">
        <v>3524.5930786569788</v>
      </c>
      <c r="AF67" s="96">
        <v>3.0120914888210608</v>
      </c>
      <c r="AG67" s="96">
        <v>3383.1811602438156</v>
      </c>
      <c r="AH67" s="96">
        <v>2.4825497114812678</v>
      </c>
      <c r="AI67" s="96">
        <v>2788.3998359357602</v>
      </c>
      <c r="AJ67" s="96">
        <v>0.64961853232613076</v>
      </c>
      <c r="AK67" s="96">
        <v>729.65153550871014</v>
      </c>
      <c r="AL67" s="96">
        <v>1.4990694894472452</v>
      </c>
      <c r="AM67" s="96">
        <v>1683.7548505471459</v>
      </c>
      <c r="AN67" s="96">
        <v>2.4320596123953613</v>
      </c>
      <c r="AO67" s="96">
        <v>2731.6893566424701</v>
      </c>
      <c r="AP67" s="96">
        <v>2.8788142870151598</v>
      </c>
      <c r="AQ67" s="96">
        <v>3233.4842071754279</v>
      </c>
      <c r="AR67" s="96">
        <v>4.4084650647008479</v>
      </c>
      <c r="AS67" s="96">
        <v>4951.5879606719927</v>
      </c>
      <c r="AT67" s="96">
        <v>2.6882524968949606</v>
      </c>
      <c r="AU67" s="96">
        <v>3019.4452045124199</v>
      </c>
      <c r="AV67" s="96">
        <v>3.5236647632135378</v>
      </c>
      <c r="AW67" s="96">
        <v>3957.7802620414459</v>
      </c>
      <c r="AX67" s="96">
        <v>4</v>
      </c>
      <c r="AY67" s="96">
        <v>4492.8</v>
      </c>
      <c r="AZ67" s="96">
        <v>5</v>
      </c>
      <c r="BA67" s="96">
        <v>5616</v>
      </c>
      <c r="BB67" s="96">
        <v>6</v>
      </c>
      <c r="BC67" s="96">
        <v>6739.2000000000007</v>
      </c>
      <c r="BD67" s="96">
        <v>5</v>
      </c>
      <c r="BE67" s="96">
        <v>5616</v>
      </c>
      <c r="BF67" s="96">
        <v>7</v>
      </c>
      <c r="BG67" s="96">
        <v>7862.4000000000005</v>
      </c>
      <c r="BH67" s="96">
        <v>20</v>
      </c>
      <c r="BI67" s="96">
        <v>22464</v>
      </c>
      <c r="BJ67" s="96">
        <v>19</v>
      </c>
      <c r="BK67" s="96">
        <v>21340.799999999999</v>
      </c>
      <c r="BL67" s="96">
        <v>14.81615979648177</v>
      </c>
      <c r="BM67" s="96">
        <v>16641.510683408324</v>
      </c>
      <c r="BN67" s="96">
        <v>6.0445197028461903</v>
      </c>
      <c r="BO67" s="96">
        <v>6789.2045302368415</v>
      </c>
      <c r="BP67" s="96">
        <v>3.0320076567910519</v>
      </c>
      <c r="BQ67" s="96">
        <v>3405.5510001077096</v>
      </c>
      <c r="BR67" s="96">
        <v>5.2125614479262747</v>
      </c>
      <c r="BS67" s="96">
        <v>5854.7490183107921</v>
      </c>
      <c r="BT67" s="96">
        <v>2.5449467568424233</v>
      </c>
      <c r="BU67" s="96">
        <v>2858.4841972854101</v>
      </c>
      <c r="BV67" s="96">
        <v>4.5642444207500787</v>
      </c>
      <c r="BW67" s="96">
        <v>5126.559333386489</v>
      </c>
      <c r="BX67" s="96">
        <v>2.2628850455571246</v>
      </c>
      <c r="BY67" s="96">
        <v>2541.6724831697625</v>
      </c>
      <c r="BZ67" s="96">
        <v>1.8500129041723783</v>
      </c>
      <c r="CA67" s="96">
        <v>2077.9344939664152</v>
      </c>
      <c r="CB67" s="96">
        <v>0.47999085365853655</v>
      </c>
      <c r="CC67" s="96">
        <v>539.12572682926827</v>
      </c>
      <c r="CD67" s="96">
        <v>5.3205157894736841</v>
      </c>
      <c r="CE67" s="96">
        <v>5976.0033347368426</v>
      </c>
      <c r="CF67" s="96">
        <v>3.3198193413014154</v>
      </c>
      <c r="CG67" s="96">
        <v>3728.8210841497498</v>
      </c>
      <c r="CH67" s="96">
        <v>2.6086623320216149</v>
      </c>
      <c r="CI67" s="96">
        <v>2930.0495313266779</v>
      </c>
      <c r="CJ67" s="96">
        <v>1.2744417291407064</v>
      </c>
      <c r="CK67" s="96">
        <v>1431.4529501708414</v>
      </c>
      <c r="CL67" s="96">
        <v>0.29112890624999999</v>
      </c>
      <c r="CM67" s="96">
        <v>326.99598750000001</v>
      </c>
      <c r="CN67" s="96">
        <v>0.49997093023255812</v>
      </c>
      <c r="CO67" s="96">
        <v>561.56734883720935</v>
      </c>
      <c r="CP67" s="96">
        <v>2.3039808347529815</v>
      </c>
      <c r="CQ67" s="96">
        <v>2587.8312735945487</v>
      </c>
      <c r="CR67" s="96">
        <v>4.6997796339016276</v>
      </c>
      <c r="CS67" s="96">
        <v>5278.7924847983086</v>
      </c>
      <c r="CT67" s="96">
        <v>4.7023269608860501</v>
      </c>
      <c r="CU67" s="96">
        <v>5281.6536424672113</v>
      </c>
    </row>
    <row r="68" spans="2:99">
      <c r="C68" s="95" t="s">
        <v>233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1.8284705159705144</v>
      </c>
      <c r="K68" s="96">
        <v>1889.1757371007354</v>
      </c>
      <c r="L68" s="96">
        <v>3.4072448159566093</v>
      </c>
      <c r="M68" s="96">
        <v>3520.3653438463689</v>
      </c>
      <c r="N68" s="96">
        <v>5.41711681215462</v>
      </c>
      <c r="O68" s="96">
        <v>5596.9650903181537</v>
      </c>
      <c r="P68" s="96">
        <v>4.9277385057500567</v>
      </c>
      <c r="Q68" s="96">
        <v>5091.3394241409587</v>
      </c>
      <c r="R68" s="96">
        <v>4.3138805025085043</v>
      </c>
      <c r="S68" s="96">
        <v>4457.1013351917873</v>
      </c>
      <c r="T68" s="96">
        <v>0.77350139267801221</v>
      </c>
      <c r="U68" s="96">
        <v>799.18163891492225</v>
      </c>
      <c r="V68" s="96">
        <v>6.1119097472924198</v>
      </c>
      <c r="W68" s="96">
        <v>6314.8251509025285</v>
      </c>
      <c r="X68" s="96">
        <v>4.8961908962514356</v>
      </c>
      <c r="Y68" s="96">
        <v>5058.7444340069833</v>
      </c>
      <c r="Z68" s="96">
        <v>4.4758790188923667</v>
      </c>
      <c r="AA68" s="96">
        <v>4624.4782023195939</v>
      </c>
      <c r="AB68" s="96">
        <v>3.4173811860601702</v>
      </c>
      <c r="AC68" s="96">
        <v>3530.8382414373677</v>
      </c>
      <c r="AD68" s="96">
        <v>3.1379924133342048</v>
      </c>
      <c r="AE68" s="96">
        <v>3242.1737614569006</v>
      </c>
      <c r="AF68" s="96">
        <v>2.5817927047037665</v>
      </c>
      <c r="AG68" s="96">
        <v>2667.5082224999319</v>
      </c>
      <c r="AH68" s="96">
        <v>2.4825497114812678</v>
      </c>
      <c r="AI68" s="96">
        <v>2564.9703619024458</v>
      </c>
      <c r="AJ68" s="96">
        <v>0.77954223879135698</v>
      </c>
      <c r="AK68" s="96">
        <v>805.42304111923011</v>
      </c>
      <c r="AL68" s="96">
        <v>1.4990694894472452</v>
      </c>
      <c r="AM68" s="96">
        <v>1548.8385964968938</v>
      </c>
      <c r="AN68" s="96">
        <v>3.0400745154942013</v>
      </c>
      <c r="AO68" s="96">
        <v>3141.0049894086087</v>
      </c>
      <c r="AP68" s="96">
        <v>2.8788142870151598</v>
      </c>
      <c r="AQ68" s="96">
        <v>2974.3909213440634</v>
      </c>
      <c r="AR68" s="96">
        <v>4.4084650647008479</v>
      </c>
      <c r="AS68" s="96">
        <v>4554.8261048489167</v>
      </c>
      <c r="AT68" s="96">
        <v>2.6882524968949606</v>
      </c>
      <c r="AU68" s="96">
        <v>2777.5024797918736</v>
      </c>
      <c r="AV68" s="96">
        <v>3.5236647632135378</v>
      </c>
      <c r="AW68" s="96">
        <v>3640.6504333522275</v>
      </c>
      <c r="AX68" s="96">
        <v>4</v>
      </c>
      <c r="AY68" s="96">
        <v>4132.8</v>
      </c>
      <c r="AZ68" s="96">
        <v>6</v>
      </c>
      <c r="BA68" s="96">
        <v>6199.2000000000007</v>
      </c>
      <c r="BB68" s="96">
        <v>6</v>
      </c>
      <c r="BC68" s="96">
        <v>6199.2000000000007</v>
      </c>
      <c r="BD68" s="96">
        <v>5</v>
      </c>
      <c r="BE68" s="96">
        <v>5166</v>
      </c>
      <c r="BF68" s="96">
        <v>7</v>
      </c>
      <c r="BG68" s="96">
        <v>7232.4000000000005</v>
      </c>
      <c r="BH68" s="96">
        <v>20</v>
      </c>
      <c r="BI68" s="96">
        <v>20664</v>
      </c>
      <c r="BJ68" s="96">
        <v>18</v>
      </c>
      <c r="BK68" s="96">
        <v>18597.600000000002</v>
      </c>
      <c r="BL68" s="96">
        <v>14.2235134046225</v>
      </c>
      <c r="BM68" s="96">
        <v>14695.734049655966</v>
      </c>
      <c r="BN68" s="96">
        <v>6.0445197028461903</v>
      </c>
      <c r="BO68" s="96">
        <v>6245.1977569806841</v>
      </c>
      <c r="BP68" s="96">
        <v>3.0320076567910519</v>
      </c>
      <c r="BQ68" s="96">
        <v>3132.6703109965151</v>
      </c>
      <c r="BR68" s="96">
        <v>5.2125614479262747</v>
      </c>
      <c r="BS68" s="96">
        <v>5385.6184879974271</v>
      </c>
      <c r="BT68" s="96">
        <v>2.5449467568424233</v>
      </c>
      <c r="BU68" s="96">
        <v>2629.4389891695919</v>
      </c>
      <c r="BV68" s="96">
        <v>4.5642444207500787</v>
      </c>
      <c r="BW68" s="96">
        <v>4715.777335518982</v>
      </c>
      <c r="BX68" s="96">
        <v>2.2628850455571246</v>
      </c>
      <c r="BY68" s="96">
        <v>2338.0128290696211</v>
      </c>
      <c r="BZ68" s="96">
        <v>1.8500129041723783</v>
      </c>
      <c r="CA68" s="96">
        <v>1911.4333325909013</v>
      </c>
      <c r="CB68" s="96">
        <v>0.39999237804878046</v>
      </c>
      <c r="CC68" s="96">
        <v>413.27212500000002</v>
      </c>
      <c r="CD68" s="96">
        <v>5.3205157894736841</v>
      </c>
      <c r="CE68" s="96">
        <v>5497.1569136842108</v>
      </c>
      <c r="CF68" s="96">
        <v>3.8731225648516516</v>
      </c>
      <c r="CG68" s="96">
        <v>4001.7102340047268</v>
      </c>
      <c r="CH68" s="96">
        <v>2.6086623320216149</v>
      </c>
      <c r="CI68" s="96">
        <v>2695.2699214447325</v>
      </c>
      <c r="CJ68" s="96">
        <v>1.2744417291407064</v>
      </c>
      <c r="CK68" s="96">
        <v>1316.7531945481778</v>
      </c>
      <c r="CL68" s="96">
        <v>0.29112890624999999</v>
      </c>
      <c r="CM68" s="96">
        <v>300.79438593750001</v>
      </c>
      <c r="CN68" s="96">
        <v>0.49997093023255812</v>
      </c>
      <c r="CO68" s="96">
        <v>516.56996511627904</v>
      </c>
      <c r="CP68" s="96">
        <v>2.3039808347529815</v>
      </c>
      <c r="CQ68" s="96">
        <v>2380.4729984667806</v>
      </c>
      <c r="CR68" s="96">
        <v>4.6997796339016276</v>
      </c>
      <c r="CS68" s="96">
        <v>4855.8123177471616</v>
      </c>
      <c r="CT68" s="96">
        <v>4.7023269608860501</v>
      </c>
      <c r="CU68" s="96">
        <v>4858.444215987467</v>
      </c>
    </row>
    <row r="69" spans="2:99">
      <c r="C69" s="95" t="s">
        <v>234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0</v>
      </c>
      <c r="J69" s="96">
        <v>1.8284705159705144</v>
      </c>
      <c r="K69" s="96">
        <v>1386.7120393120381</v>
      </c>
      <c r="L69" s="96">
        <v>3.0827453096750275</v>
      </c>
      <c r="M69" s="96">
        <v>2337.9540428575406</v>
      </c>
      <c r="N69" s="96">
        <v>5.0559756913443117</v>
      </c>
      <c r="O69" s="96">
        <v>3834.4519643155259</v>
      </c>
      <c r="P69" s="96">
        <v>5.6317011494286362</v>
      </c>
      <c r="Q69" s="96">
        <v>4271.0821517266777</v>
      </c>
      <c r="R69" s="96">
        <v>4.3138805025085043</v>
      </c>
      <c r="S69" s="96">
        <v>3271.6469731024495</v>
      </c>
      <c r="T69" s="96">
        <v>0.85944599186445803</v>
      </c>
      <c r="U69" s="96">
        <v>651.80384023000499</v>
      </c>
      <c r="V69" s="96">
        <v>6.1119097472924198</v>
      </c>
      <c r="W69" s="96">
        <v>4635.2723523465711</v>
      </c>
      <c r="X69" s="96">
        <v>5.8754290755017227</v>
      </c>
      <c r="Y69" s="96">
        <v>4455.9254108605064</v>
      </c>
      <c r="Z69" s="96">
        <v>4.4758790188923667</v>
      </c>
      <c r="AA69" s="96">
        <v>3394.5066479279708</v>
      </c>
      <c r="AB69" s="96">
        <v>3.8445538343176917</v>
      </c>
      <c r="AC69" s="96">
        <v>2915.7096279465372</v>
      </c>
      <c r="AD69" s="96">
        <v>3.6609911488899058</v>
      </c>
      <c r="AE69" s="96">
        <v>2776.4956873181045</v>
      </c>
      <c r="AF69" s="96">
        <v>3.0120914888210608</v>
      </c>
      <c r="AG69" s="96">
        <v>2284.3701851218925</v>
      </c>
      <c r="AH69" s="96">
        <v>2.4825497114812678</v>
      </c>
      <c r="AI69" s="96">
        <v>1882.7657011873935</v>
      </c>
      <c r="AJ69" s="96">
        <v>0.64961853232613076</v>
      </c>
      <c r="AK69" s="96">
        <v>492.67069491613756</v>
      </c>
      <c r="AL69" s="96">
        <v>1.4990694894472452</v>
      </c>
      <c r="AM69" s="96">
        <v>1136.8943007967907</v>
      </c>
      <c r="AN69" s="96">
        <v>2.4320596123953613</v>
      </c>
      <c r="AO69" s="96">
        <v>1844.474010040642</v>
      </c>
      <c r="AP69" s="96">
        <v>2.4675551031558509</v>
      </c>
      <c r="AQ69" s="96">
        <v>1871.3937902333973</v>
      </c>
      <c r="AR69" s="96">
        <v>4.4084650647008479</v>
      </c>
      <c r="AS69" s="96">
        <v>3343.3799050691227</v>
      </c>
      <c r="AT69" s="96">
        <v>2.1506019975159689</v>
      </c>
      <c r="AU69" s="96">
        <v>1631.0165549161109</v>
      </c>
      <c r="AV69" s="96">
        <v>3.5236647632135378</v>
      </c>
      <c r="AW69" s="96">
        <v>2672.3473564211472</v>
      </c>
      <c r="AX69" s="96">
        <v>4</v>
      </c>
      <c r="AY69" s="96">
        <v>3033.6</v>
      </c>
      <c r="AZ69" s="96">
        <v>5</v>
      </c>
      <c r="BA69" s="96">
        <v>3792</v>
      </c>
      <c r="BB69" s="96">
        <v>5</v>
      </c>
      <c r="BC69" s="96">
        <v>3792</v>
      </c>
      <c r="BD69" s="96">
        <v>5</v>
      </c>
      <c r="BE69" s="96">
        <v>3792</v>
      </c>
      <c r="BF69" s="96">
        <v>6</v>
      </c>
      <c r="BG69" s="96">
        <v>4550.3999999999996</v>
      </c>
      <c r="BH69" s="96">
        <v>20</v>
      </c>
      <c r="BI69" s="96">
        <v>15168</v>
      </c>
      <c r="BJ69" s="96">
        <v>18</v>
      </c>
      <c r="BK69" s="96">
        <v>13651.199999999999</v>
      </c>
      <c r="BL69" s="96">
        <v>14.81615979648177</v>
      </c>
      <c r="BM69" s="96">
        <v>11236.575589651775</v>
      </c>
      <c r="BN69" s="96">
        <v>6.0445197028461903</v>
      </c>
      <c r="BO69" s="96">
        <v>4584.1637426385505</v>
      </c>
      <c r="BP69" s="96">
        <v>2.7563705970827748</v>
      </c>
      <c r="BQ69" s="96">
        <v>2090.4314608275763</v>
      </c>
      <c r="BR69" s="96">
        <v>5.7917349421403053</v>
      </c>
      <c r="BS69" s="96">
        <v>4392.4517801192078</v>
      </c>
      <c r="BT69" s="96">
        <v>2.2904520811581808</v>
      </c>
      <c r="BU69" s="96">
        <v>1737.0788583503643</v>
      </c>
      <c r="BV69" s="96">
        <v>4.9445981224792526</v>
      </c>
      <c r="BW69" s="96">
        <v>3749.9832160882652</v>
      </c>
      <c r="BX69" s="96">
        <v>2.586154337779571</v>
      </c>
      <c r="BY69" s="96">
        <v>1961.3394497720267</v>
      </c>
      <c r="BZ69" s="96">
        <v>1.8500129041723783</v>
      </c>
      <c r="CA69" s="96">
        <v>1403.0497865243317</v>
      </c>
      <c r="CB69" s="96">
        <v>0.47999085365853655</v>
      </c>
      <c r="CC69" s="96">
        <v>364.02506341463413</v>
      </c>
      <c r="CD69" s="96">
        <v>5.3205157894736841</v>
      </c>
      <c r="CE69" s="96">
        <v>4035.0791747368421</v>
      </c>
      <c r="CF69" s="96">
        <v>3.3198193413014154</v>
      </c>
      <c r="CG69" s="96">
        <v>2517.7509884429933</v>
      </c>
      <c r="CH69" s="96">
        <v>2.6086623320216149</v>
      </c>
      <c r="CI69" s="96">
        <v>1978.4095126051927</v>
      </c>
      <c r="CJ69" s="96">
        <v>1.2744417291407064</v>
      </c>
      <c r="CK69" s="96">
        <v>966.53660738031169</v>
      </c>
      <c r="CL69" s="96">
        <v>0.33271874999999995</v>
      </c>
      <c r="CM69" s="96">
        <v>252.33389999999994</v>
      </c>
      <c r="CN69" s="96">
        <v>0.59996511627906968</v>
      </c>
      <c r="CO69" s="96">
        <v>455.01354418604643</v>
      </c>
      <c r="CP69" s="96">
        <v>2.3039808347529815</v>
      </c>
      <c r="CQ69" s="96">
        <v>1747.3390650766612</v>
      </c>
      <c r="CR69" s="96">
        <v>4.6997796339016276</v>
      </c>
      <c r="CS69" s="96">
        <v>3564.3128743509942</v>
      </c>
      <c r="CT69" s="96">
        <v>3.7618615687088397</v>
      </c>
      <c r="CU69" s="96">
        <v>2852.9958137087838</v>
      </c>
    </row>
    <row r="70" spans="2:99">
      <c r="C70" s="95" t="s">
        <v>235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1.8284705159705144</v>
      </c>
      <c r="K70" s="96">
        <v>978.59742014741914</v>
      </c>
      <c r="L70" s="96">
        <v>2.9204955565342368</v>
      </c>
      <c r="M70" s="96">
        <v>1563.0492218571233</v>
      </c>
      <c r="N70" s="96">
        <v>6.1393990537752359</v>
      </c>
      <c r="O70" s="96">
        <v>3285.8063735805058</v>
      </c>
      <c r="P70" s="96">
        <v>5.6317011494286362</v>
      </c>
      <c r="Q70" s="96">
        <v>3014.0864551742056</v>
      </c>
      <c r="R70" s="96">
        <v>4.9775544259713511</v>
      </c>
      <c r="S70" s="96">
        <v>2663.9871287798669</v>
      </c>
      <c r="T70" s="96">
        <v>0.6875567934915664</v>
      </c>
      <c r="U70" s="96">
        <v>367.98039587668632</v>
      </c>
      <c r="V70" s="96">
        <v>6.1119097472924198</v>
      </c>
      <c r="W70" s="96">
        <v>3271.0940967509027</v>
      </c>
      <c r="X70" s="96">
        <v>4.8961908962514356</v>
      </c>
      <c r="Y70" s="96">
        <v>2620.4413676737681</v>
      </c>
      <c r="Z70" s="96">
        <v>5.2896752041455244</v>
      </c>
      <c r="AA70" s="96">
        <v>2831.0341692586844</v>
      </c>
      <c r="AB70" s="96">
        <v>3.8445538343176917</v>
      </c>
      <c r="AC70" s="96">
        <v>2057.6052121268285</v>
      </c>
      <c r="AD70" s="96">
        <v>3.6609911488899058</v>
      </c>
      <c r="AE70" s="96">
        <v>1959.3624628858774</v>
      </c>
      <c r="AF70" s="96">
        <v>3.0120914888210608</v>
      </c>
      <c r="AG70" s="96">
        <v>1612.0713648170315</v>
      </c>
      <c r="AH70" s="96">
        <v>2.896307996728146</v>
      </c>
      <c r="AI70" s="96">
        <v>1550.1040398489035</v>
      </c>
      <c r="AJ70" s="96">
        <v>0.64961853232613076</v>
      </c>
      <c r="AK70" s="96">
        <v>347.67583850094513</v>
      </c>
      <c r="AL70" s="96">
        <v>1.8738368618090566</v>
      </c>
      <c r="AM70" s="96">
        <v>1002.877488440207</v>
      </c>
      <c r="AN70" s="96">
        <v>2.4320596123953613</v>
      </c>
      <c r="AO70" s="96">
        <v>1301.6383045539972</v>
      </c>
      <c r="AP70" s="96">
        <v>2.8788142870151598</v>
      </c>
      <c r="AQ70" s="96">
        <v>1540.7414064105133</v>
      </c>
      <c r="AR70" s="96">
        <v>5.290158077641018</v>
      </c>
      <c r="AS70" s="96">
        <v>2831.2926031534726</v>
      </c>
      <c r="AT70" s="96">
        <v>2.6882524968949606</v>
      </c>
      <c r="AU70" s="96">
        <v>1438.7527363381828</v>
      </c>
      <c r="AV70" s="96">
        <v>3.5236647632135378</v>
      </c>
      <c r="AW70" s="96">
        <v>1885.8653812718851</v>
      </c>
      <c r="AX70" s="96">
        <v>4</v>
      </c>
      <c r="AY70" s="96">
        <v>2140.7999999999997</v>
      </c>
      <c r="AZ70" s="96">
        <v>5</v>
      </c>
      <c r="BA70" s="96">
        <v>2675.9999999999995</v>
      </c>
      <c r="BB70" s="96">
        <v>6</v>
      </c>
      <c r="BC70" s="96">
        <v>3211.2</v>
      </c>
      <c r="BD70" s="96">
        <v>5</v>
      </c>
      <c r="BE70" s="96">
        <v>2675.9999999999995</v>
      </c>
      <c r="BF70" s="96">
        <v>7</v>
      </c>
      <c r="BG70" s="96">
        <v>3746.3999999999996</v>
      </c>
      <c r="BH70" s="96">
        <v>20</v>
      </c>
      <c r="BI70" s="96">
        <v>10703.999999999998</v>
      </c>
      <c r="BJ70" s="96">
        <v>19</v>
      </c>
      <c r="BK70" s="96">
        <v>10168.799999999999</v>
      </c>
      <c r="BL70" s="96">
        <v>14.81615979648177</v>
      </c>
      <c r="BM70" s="96">
        <v>7929.6087230770427</v>
      </c>
      <c r="BN70" s="96">
        <v>5.6127682955000342</v>
      </c>
      <c r="BO70" s="96">
        <v>3003.9535917516178</v>
      </c>
      <c r="BP70" s="96">
        <v>3.0320076567910519</v>
      </c>
      <c r="BQ70" s="96">
        <v>1622.7304979145708</v>
      </c>
      <c r="BR70" s="96">
        <v>5.7917349421403053</v>
      </c>
      <c r="BS70" s="96">
        <v>3099.736541033491</v>
      </c>
      <c r="BT70" s="96">
        <v>2.2904520811581808</v>
      </c>
      <c r="BU70" s="96">
        <v>1225.8499538358583</v>
      </c>
      <c r="BV70" s="96">
        <v>4.9445981224792526</v>
      </c>
      <c r="BW70" s="96">
        <v>2646.3489151508957</v>
      </c>
      <c r="BX70" s="96">
        <v>2.586154337779571</v>
      </c>
      <c r="BY70" s="96">
        <v>1384.1098015796263</v>
      </c>
      <c r="BZ70" s="96">
        <v>1.8500129041723783</v>
      </c>
      <c r="CA70" s="96">
        <v>990.12690631305668</v>
      </c>
      <c r="CB70" s="96">
        <v>0.47999085365853655</v>
      </c>
      <c r="CC70" s="96">
        <v>256.89110487804874</v>
      </c>
      <c r="CD70" s="96">
        <v>5.3205157894736841</v>
      </c>
      <c r="CE70" s="96">
        <v>2847.5400505263156</v>
      </c>
      <c r="CF70" s="96">
        <v>3.3198193413014154</v>
      </c>
      <c r="CG70" s="96">
        <v>1776.7673114645172</v>
      </c>
      <c r="CH70" s="96">
        <v>2.6086623320216149</v>
      </c>
      <c r="CI70" s="96">
        <v>1396.156080097968</v>
      </c>
      <c r="CJ70" s="96">
        <v>1.2744417291407064</v>
      </c>
      <c r="CK70" s="96">
        <v>682.08121343610594</v>
      </c>
      <c r="CL70" s="96">
        <v>0.29112890624999999</v>
      </c>
      <c r="CM70" s="96">
        <v>155.81219062499997</v>
      </c>
      <c r="CN70" s="96">
        <v>0.59996511627906968</v>
      </c>
      <c r="CO70" s="96">
        <v>321.10133023255804</v>
      </c>
      <c r="CP70" s="96">
        <v>2.3039808347529815</v>
      </c>
      <c r="CQ70" s="96">
        <v>1233.0905427597957</v>
      </c>
      <c r="CR70" s="96">
        <v>4.6997796339016276</v>
      </c>
      <c r="CS70" s="96">
        <v>2515.3220600641507</v>
      </c>
      <c r="CT70" s="96">
        <v>4.7023269608860501</v>
      </c>
      <c r="CU70" s="96">
        <v>2516.6853894662136</v>
      </c>
    </row>
    <row r="71" spans="2:99">
      <c r="B71" s="95" t="s">
        <v>130</v>
      </c>
      <c r="C71" s="95" t="s">
        <v>236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0</v>
      </c>
      <c r="J71" s="96">
        <v>0.84122411005233544</v>
      </c>
      <c r="K71" s="96">
        <v>474.45039806951718</v>
      </c>
      <c r="L71" s="96">
        <v>1.8136673497319338</v>
      </c>
      <c r="M71" s="96">
        <v>1022.9083852488106</v>
      </c>
      <c r="N71" s="96">
        <v>6.6869979101530417</v>
      </c>
      <c r="O71" s="96">
        <v>3771.4668213263153</v>
      </c>
      <c r="P71" s="96">
        <v>6.1563928177152825</v>
      </c>
      <c r="Q71" s="96">
        <v>3472.2055491914193</v>
      </c>
      <c r="R71" s="96">
        <v>5.9379696027484208</v>
      </c>
      <c r="S71" s="96">
        <v>3349.0148559501094</v>
      </c>
      <c r="T71" s="96">
        <v>3.7171477035561065</v>
      </c>
      <c r="U71" s="96">
        <v>2096.4713048056442</v>
      </c>
      <c r="V71" s="96">
        <v>9</v>
      </c>
      <c r="W71" s="96">
        <v>5076</v>
      </c>
      <c r="X71" s="96">
        <v>3.1556130354376917</v>
      </c>
      <c r="Y71" s="96">
        <v>1779.765751986858</v>
      </c>
      <c r="Z71" s="96">
        <v>6.688131837189065</v>
      </c>
      <c r="AA71" s="96">
        <v>3772.1063561746328</v>
      </c>
      <c r="AB71" s="96">
        <v>9.2428105225231469</v>
      </c>
      <c r="AC71" s="96">
        <v>5212.9451347030545</v>
      </c>
      <c r="AD71" s="96">
        <v>5.4832391164341274</v>
      </c>
      <c r="AE71" s="96">
        <v>3092.5468616688477</v>
      </c>
      <c r="AF71" s="96">
        <v>5.3415051770663231</v>
      </c>
      <c r="AG71" s="96">
        <v>3012.6089198654063</v>
      </c>
      <c r="AH71" s="96">
        <v>5.8214336266250966</v>
      </c>
      <c r="AI71" s="96">
        <v>3283.2885654165543</v>
      </c>
      <c r="AJ71" s="96">
        <v>9.5221034150954527</v>
      </c>
      <c r="AK71" s="96">
        <v>5370.4663261138357</v>
      </c>
      <c r="AL71" s="96">
        <v>7.2425913115080025</v>
      </c>
      <c r="AM71" s="96">
        <v>4084.8214996905135</v>
      </c>
      <c r="AN71" s="96">
        <v>8.4633819319346788</v>
      </c>
      <c r="AO71" s="96">
        <v>4773.3474096111586</v>
      </c>
      <c r="AP71" s="96">
        <v>3.8668468334705102</v>
      </c>
      <c r="AQ71" s="96">
        <v>2180.9016140773679</v>
      </c>
      <c r="AR71" s="96">
        <v>6</v>
      </c>
      <c r="AS71" s="96">
        <v>3384</v>
      </c>
      <c r="AT71" s="96">
        <v>2.9931254367805336</v>
      </c>
      <c r="AU71" s="96">
        <v>1688.122746344221</v>
      </c>
      <c r="AV71" s="96">
        <v>3.7920294434681732</v>
      </c>
      <c r="AW71" s="96">
        <v>2138.7046061160495</v>
      </c>
      <c r="AX71" s="96">
        <v>6</v>
      </c>
      <c r="AY71" s="96">
        <v>3384</v>
      </c>
      <c r="AZ71" s="96">
        <v>3</v>
      </c>
      <c r="BA71" s="96">
        <v>1692</v>
      </c>
      <c r="BB71" s="96">
        <v>3</v>
      </c>
      <c r="BC71" s="96">
        <v>1692</v>
      </c>
      <c r="BD71" s="96">
        <v>5</v>
      </c>
      <c r="BE71" s="96">
        <v>2820</v>
      </c>
      <c r="BF71" s="96">
        <v>5</v>
      </c>
      <c r="BG71" s="96">
        <v>2820</v>
      </c>
      <c r="BH71" s="96">
        <v>6</v>
      </c>
      <c r="BI71" s="96">
        <v>3384</v>
      </c>
      <c r="BJ71" s="96">
        <v>5</v>
      </c>
      <c r="BK71" s="96">
        <v>2820</v>
      </c>
      <c r="BL71" s="96">
        <v>3</v>
      </c>
      <c r="BM71" s="96">
        <v>1692</v>
      </c>
      <c r="BN71" s="96">
        <v>4</v>
      </c>
      <c r="BO71" s="96">
        <v>2256</v>
      </c>
      <c r="BP71" s="96">
        <v>6</v>
      </c>
      <c r="BQ71" s="96">
        <v>3384</v>
      </c>
      <c r="BR71" s="96">
        <v>8</v>
      </c>
      <c r="BS71" s="96">
        <v>4512</v>
      </c>
      <c r="BT71" s="96">
        <v>9</v>
      </c>
      <c r="BU71" s="96">
        <v>5076</v>
      </c>
      <c r="BV71" s="96">
        <v>5</v>
      </c>
      <c r="BW71" s="96">
        <v>2820</v>
      </c>
      <c r="BX71" s="96">
        <v>10</v>
      </c>
      <c r="BY71" s="96">
        <v>5640</v>
      </c>
      <c r="BZ71" s="96">
        <v>15</v>
      </c>
      <c r="CA71" s="96">
        <v>8460</v>
      </c>
      <c r="CB71" s="96">
        <v>14</v>
      </c>
      <c r="CC71" s="96">
        <v>7896</v>
      </c>
      <c r="CD71" s="96">
        <v>13</v>
      </c>
      <c r="CE71" s="96">
        <v>7332</v>
      </c>
      <c r="CF71" s="96">
        <v>6.2606605343099604</v>
      </c>
      <c r="CG71" s="96">
        <v>3531.0125413508176</v>
      </c>
      <c r="CH71" s="96">
        <v>6.3409284176666203</v>
      </c>
      <c r="CI71" s="96">
        <v>3576.2836275639738</v>
      </c>
      <c r="CJ71" s="96">
        <v>3.5749434065696635</v>
      </c>
      <c r="CK71" s="96">
        <v>2016.2680813052903</v>
      </c>
      <c r="CL71" s="96">
        <v>1.1067254160363087</v>
      </c>
      <c r="CM71" s="96">
        <v>624.19313464447805</v>
      </c>
      <c r="CN71" s="96">
        <v>0.28217368421052624</v>
      </c>
      <c r="CO71" s="96">
        <v>159.1459578947368</v>
      </c>
      <c r="CP71" s="96">
        <v>1.4931057216211261</v>
      </c>
      <c r="CQ71" s="96">
        <v>842.11162699431509</v>
      </c>
      <c r="CR71" s="96">
        <v>2.36563933070568</v>
      </c>
      <c r="CS71" s="96">
        <v>1334.2205825180035</v>
      </c>
      <c r="CT71" s="96">
        <v>5</v>
      </c>
      <c r="CU71" s="96">
        <v>2820</v>
      </c>
    </row>
    <row r="72" spans="2:99">
      <c r="C72" s="95" t="s">
        <v>237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1.1216321467364474</v>
      </c>
      <c r="K72" s="96">
        <v>83.449431717191672</v>
      </c>
      <c r="L72" s="96">
        <v>1.8136673497319338</v>
      </c>
      <c r="M72" s="96">
        <v>134.93685082005587</v>
      </c>
      <c r="N72" s="96">
        <v>5.7317124944168931</v>
      </c>
      <c r="O72" s="96">
        <v>426.43940958461678</v>
      </c>
      <c r="P72" s="96">
        <v>6.1563928177152825</v>
      </c>
      <c r="Q72" s="96">
        <v>458.03562563801694</v>
      </c>
      <c r="R72" s="96">
        <v>5.9379696027484208</v>
      </c>
      <c r="S72" s="96">
        <v>441.78493844448246</v>
      </c>
      <c r="T72" s="96">
        <v>4.1301641150623407</v>
      </c>
      <c r="U72" s="96">
        <v>307.28421016063811</v>
      </c>
      <c r="V72" s="96">
        <v>9</v>
      </c>
      <c r="W72" s="96">
        <v>669.59999999999991</v>
      </c>
      <c r="X72" s="96">
        <v>3.1556130354376917</v>
      </c>
      <c r="Y72" s="96">
        <v>234.77760983656424</v>
      </c>
      <c r="Z72" s="96">
        <v>7.6435792425017892</v>
      </c>
      <c r="AA72" s="96">
        <v>568.682295642133</v>
      </c>
      <c r="AB72" s="96">
        <v>9.2428105225231469</v>
      </c>
      <c r="AC72" s="96">
        <v>687.66510287572203</v>
      </c>
      <c r="AD72" s="96">
        <v>5.9817153997463208</v>
      </c>
      <c r="AE72" s="96">
        <v>445.0396257411262</v>
      </c>
      <c r="AF72" s="96">
        <v>4.9599690929901579</v>
      </c>
      <c r="AG72" s="96">
        <v>369.0217005184677</v>
      </c>
      <c r="AH72" s="96">
        <v>5.8214336266250966</v>
      </c>
      <c r="AI72" s="96">
        <v>433.11466182090714</v>
      </c>
      <c r="AJ72" s="96">
        <v>9.5221034150954527</v>
      </c>
      <c r="AK72" s="96">
        <v>708.44449408310163</v>
      </c>
      <c r="AL72" s="96">
        <v>7.2425913115080025</v>
      </c>
      <c r="AM72" s="96">
        <v>538.84879357619536</v>
      </c>
      <c r="AN72" s="96">
        <v>8.0179407776223286</v>
      </c>
      <c r="AO72" s="96">
        <v>596.53479385510116</v>
      </c>
      <c r="AP72" s="96">
        <v>3.6735044917969848</v>
      </c>
      <c r="AQ72" s="96">
        <v>273.30873418969566</v>
      </c>
      <c r="AR72" s="96">
        <v>5</v>
      </c>
      <c r="AS72" s="96">
        <v>371.99999999999994</v>
      </c>
      <c r="AT72" s="96">
        <v>2.9931254367805336</v>
      </c>
      <c r="AU72" s="96">
        <v>222.68853249647168</v>
      </c>
      <c r="AV72" s="96">
        <v>3.7920294434681732</v>
      </c>
      <c r="AW72" s="96">
        <v>282.12699059403207</v>
      </c>
      <c r="AX72" s="96">
        <v>6</v>
      </c>
      <c r="AY72" s="96">
        <v>446.4</v>
      </c>
      <c r="AZ72" s="96">
        <v>3</v>
      </c>
      <c r="BA72" s="96">
        <v>223.2</v>
      </c>
      <c r="BB72" s="96">
        <v>3</v>
      </c>
      <c r="BC72" s="96">
        <v>223.2</v>
      </c>
      <c r="BD72" s="96">
        <v>5</v>
      </c>
      <c r="BE72" s="96">
        <v>371.99999999999994</v>
      </c>
      <c r="BF72" s="96">
        <v>5</v>
      </c>
      <c r="BG72" s="96">
        <v>371.99999999999994</v>
      </c>
      <c r="BH72" s="96">
        <v>6</v>
      </c>
      <c r="BI72" s="96">
        <v>446.4</v>
      </c>
      <c r="BJ72" s="96">
        <v>6</v>
      </c>
      <c r="BK72" s="96">
        <v>446.4</v>
      </c>
      <c r="BL72" s="96">
        <v>4</v>
      </c>
      <c r="BM72" s="96">
        <v>297.59999999999997</v>
      </c>
      <c r="BN72" s="96">
        <v>4</v>
      </c>
      <c r="BO72" s="96">
        <v>297.59999999999997</v>
      </c>
      <c r="BP72" s="96">
        <v>6</v>
      </c>
      <c r="BQ72" s="96">
        <v>446.4</v>
      </c>
      <c r="BR72" s="96">
        <v>8</v>
      </c>
      <c r="BS72" s="96">
        <v>595.19999999999993</v>
      </c>
      <c r="BT72" s="96">
        <v>10</v>
      </c>
      <c r="BU72" s="96">
        <v>743.99999999999989</v>
      </c>
      <c r="BV72" s="96">
        <v>6</v>
      </c>
      <c r="BW72" s="96">
        <v>446.4</v>
      </c>
      <c r="BX72" s="96">
        <v>12</v>
      </c>
      <c r="BY72" s="96">
        <v>892.8</v>
      </c>
      <c r="BZ72" s="96">
        <v>15</v>
      </c>
      <c r="CA72" s="96">
        <v>1115.9999999999998</v>
      </c>
      <c r="CB72" s="96">
        <v>14</v>
      </c>
      <c r="CC72" s="96">
        <v>1041.5999999999999</v>
      </c>
      <c r="CD72" s="96">
        <v>12</v>
      </c>
      <c r="CE72" s="96">
        <v>892.8</v>
      </c>
      <c r="CF72" s="96">
        <v>6.5328631662364804</v>
      </c>
      <c r="CG72" s="96">
        <v>486.04501956799407</v>
      </c>
      <c r="CH72" s="96">
        <v>6.3409284176666203</v>
      </c>
      <c r="CI72" s="96">
        <v>471.76507427439651</v>
      </c>
      <c r="CJ72" s="96">
        <v>3.2999477599104585</v>
      </c>
      <c r="CK72" s="96">
        <v>245.51611333733808</v>
      </c>
      <c r="CL72" s="96">
        <v>1.1857772314674737</v>
      </c>
      <c r="CM72" s="96">
        <v>88.221826021180036</v>
      </c>
      <c r="CN72" s="96">
        <v>0.3292026315789473</v>
      </c>
      <c r="CO72" s="96">
        <v>24.492675789473676</v>
      </c>
      <c r="CP72" s="96">
        <v>1.4931057216211261</v>
      </c>
      <c r="CQ72" s="96">
        <v>111.08706568861177</v>
      </c>
      <c r="CR72" s="96">
        <v>3.1541857742742399</v>
      </c>
      <c r="CS72" s="96">
        <v>234.67142160600341</v>
      </c>
      <c r="CT72" s="96">
        <v>5</v>
      </c>
      <c r="CU72" s="96">
        <v>371.99999999999994</v>
      </c>
    </row>
    <row r="73" spans="2:99">
      <c r="C73" s="95" t="s">
        <v>238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1.1216321467364474</v>
      </c>
      <c r="K73" s="96">
        <v>627.21669645502129</v>
      </c>
      <c r="L73" s="96">
        <v>1.4509338797855469</v>
      </c>
      <c r="M73" s="96">
        <v>811.36222557607778</v>
      </c>
      <c r="N73" s="96">
        <v>6.6869979101530417</v>
      </c>
      <c r="O73" s="96">
        <v>3739.3692313575802</v>
      </c>
      <c r="P73" s="96">
        <v>6.1563928177152825</v>
      </c>
      <c r="Q73" s="96">
        <v>3442.6548636663856</v>
      </c>
      <c r="R73" s="96">
        <v>4.9483080022903509</v>
      </c>
      <c r="S73" s="96">
        <v>2767.093834880764</v>
      </c>
      <c r="T73" s="96">
        <v>3.7171477035561065</v>
      </c>
      <c r="U73" s="96">
        <v>2078.6289958285743</v>
      </c>
      <c r="V73" s="96">
        <v>9</v>
      </c>
      <c r="W73" s="96">
        <v>5032.7999999999993</v>
      </c>
      <c r="X73" s="96">
        <v>3.1556130354376917</v>
      </c>
      <c r="Y73" s="96">
        <v>1764.6188094167569</v>
      </c>
      <c r="Z73" s="96">
        <v>7.6435792425017892</v>
      </c>
      <c r="AA73" s="96">
        <v>4274.2895124070001</v>
      </c>
      <c r="AB73" s="96">
        <v>8.3185294702708319</v>
      </c>
      <c r="AC73" s="96">
        <v>4651.721679775449</v>
      </c>
      <c r="AD73" s="96">
        <v>5.9817153997463208</v>
      </c>
      <c r="AE73" s="96">
        <v>3344.9752515381424</v>
      </c>
      <c r="AF73" s="96">
        <v>4.9599690929901579</v>
      </c>
      <c r="AG73" s="96">
        <v>2773.6147168000957</v>
      </c>
      <c r="AH73" s="96">
        <v>5.8214336266250966</v>
      </c>
      <c r="AI73" s="96">
        <v>3255.3456840087538</v>
      </c>
      <c r="AJ73" s="96">
        <v>10.051109160378532</v>
      </c>
      <c r="AK73" s="96">
        <v>5620.5802424836747</v>
      </c>
      <c r="AL73" s="96">
        <v>7.7599192623300031</v>
      </c>
      <c r="AM73" s="96">
        <v>4339.3468514949373</v>
      </c>
      <c r="AN73" s="96">
        <v>7.5724996233099757</v>
      </c>
      <c r="AO73" s="96">
        <v>4234.5417893549375</v>
      </c>
      <c r="AP73" s="96">
        <v>3.4801621501234594</v>
      </c>
      <c r="AQ73" s="96">
        <v>1946.1066743490383</v>
      </c>
      <c r="AR73" s="96">
        <v>6</v>
      </c>
      <c r="AS73" s="96">
        <v>3355.2</v>
      </c>
      <c r="AT73" s="96">
        <v>2.2448440775853999</v>
      </c>
      <c r="AU73" s="96">
        <v>1255.3168081857555</v>
      </c>
      <c r="AV73" s="96">
        <v>3.7920294434681732</v>
      </c>
      <c r="AW73" s="96">
        <v>2120.5028647874024</v>
      </c>
      <c r="AX73" s="96">
        <v>5</v>
      </c>
      <c r="AY73" s="96">
        <v>2795.9999999999995</v>
      </c>
      <c r="AZ73" s="96">
        <v>3</v>
      </c>
      <c r="BA73" s="96">
        <v>1677.6</v>
      </c>
      <c r="BB73" s="96">
        <v>3</v>
      </c>
      <c r="BC73" s="96">
        <v>1677.6</v>
      </c>
      <c r="BD73" s="96">
        <v>5</v>
      </c>
      <c r="BE73" s="96">
        <v>2795.9999999999995</v>
      </c>
      <c r="BF73" s="96">
        <v>4</v>
      </c>
      <c r="BG73" s="96">
        <v>2236.7999999999997</v>
      </c>
      <c r="BH73" s="96">
        <v>5</v>
      </c>
      <c r="BI73" s="96">
        <v>2795.9999999999995</v>
      </c>
      <c r="BJ73" s="96">
        <v>5</v>
      </c>
      <c r="BK73" s="96">
        <v>2795.9999999999995</v>
      </c>
      <c r="BL73" s="96">
        <v>4</v>
      </c>
      <c r="BM73" s="96">
        <v>2236.7999999999997</v>
      </c>
      <c r="BN73" s="96">
        <v>4</v>
      </c>
      <c r="BO73" s="96">
        <v>2236.7999999999997</v>
      </c>
      <c r="BP73" s="96">
        <v>7</v>
      </c>
      <c r="BQ73" s="96">
        <v>3914.3999999999996</v>
      </c>
      <c r="BR73" s="96">
        <v>8</v>
      </c>
      <c r="BS73" s="96">
        <v>4473.5999999999995</v>
      </c>
      <c r="BT73" s="96">
        <v>10</v>
      </c>
      <c r="BU73" s="96">
        <v>5591.9999999999991</v>
      </c>
      <c r="BV73" s="96">
        <v>5</v>
      </c>
      <c r="BW73" s="96">
        <v>2795.9999999999995</v>
      </c>
      <c r="BX73" s="96">
        <v>10</v>
      </c>
      <c r="BY73" s="96">
        <v>5591.9999999999991</v>
      </c>
      <c r="BZ73" s="96">
        <v>15</v>
      </c>
      <c r="CA73" s="96">
        <v>8387.9999999999982</v>
      </c>
      <c r="CB73" s="96">
        <v>14</v>
      </c>
      <c r="CC73" s="96">
        <v>7828.7999999999993</v>
      </c>
      <c r="CD73" s="96">
        <v>13</v>
      </c>
      <c r="CE73" s="96">
        <v>7269.5999999999995</v>
      </c>
      <c r="CF73" s="96">
        <v>5.7162552704569203</v>
      </c>
      <c r="CG73" s="96">
        <v>3196.5299472395095</v>
      </c>
      <c r="CH73" s="96">
        <v>5.9181998564888456</v>
      </c>
      <c r="CI73" s="96">
        <v>3309.4573597485619</v>
      </c>
      <c r="CJ73" s="96">
        <v>3.2999477599104585</v>
      </c>
      <c r="CK73" s="96">
        <v>1845.3307873419283</v>
      </c>
      <c r="CL73" s="96">
        <v>1.0276736006051439</v>
      </c>
      <c r="CM73" s="96">
        <v>574.67507745839634</v>
      </c>
      <c r="CN73" s="96">
        <v>0.28217368421052624</v>
      </c>
      <c r="CO73" s="96">
        <v>157.79152421052626</v>
      </c>
      <c r="CP73" s="96">
        <v>1.4931057216211261</v>
      </c>
      <c r="CQ73" s="96">
        <v>834.94471953053358</v>
      </c>
      <c r="CR73" s="96">
        <v>2.36563933070568</v>
      </c>
      <c r="CS73" s="96">
        <v>1322.8655137306162</v>
      </c>
      <c r="CT73" s="96">
        <v>5</v>
      </c>
      <c r="CU73" s="96">
        <v>2795.9999999999995</v>
      </c>
    </row>
    <row r="74" spans="2:99">
      <c r="C74" s="95" t="s">
        <v>239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0.84122411005233544</v>
      </c>
      <c r="K74" s="96">
        <v>339.18156117310161</v>
      </c>
      <c r="L74" s="96">
        <v>1.8136673497319338</v>
      </c>
      <c r="M74" s="96">
        <v>731.2706754119157</v>
      </c>
      <c r="N74" s="96">
        <v>6.6869979101530417</v>
      </c>
      <c r="O74" s="96">
        <v>2696.1975573737063</v>
      </c>
      <c r="P74" s="96">
        <v>6.1563928177152825</v>
      </c>
      <c r="Q74" s="96">
        <v>2482.257584102802</v>
      </c>
      <c r="R74" s="96">
        <v>5.9379696027484208</v>
      </c>
      <c r="S74" s="96">
        <v>2394.1893438281631</v>
      </c>
      <c r="T74" s="96">
        <v>4.1301641150623407</v>
      </c>
      <c r="U74" s="96">
        <v>1665.2821711931358</v>
      </c>
      <c r="V74" s="96">
        <v>9</v>
      </c>
      <c r="W74" s="96">
        <v>3628.7999999999997</v>
      </c>
      <c r="X74" s="96">
        <v>3.1556130354376917</v>
      </c>
      <c r="Y74" s="96">
        <v>1272.3431758884772</v>
      </c>
      <c r="Z74" s="96">
        <v>6.688131837189065</v>
      </c>
      <c r="AA74" s="96">
        <v>2696.6547567546309</v>
      </c>
      <c r="AB74" s="96">
        <v>9.2428105225231469</v>
      </c>
      <c r="AC74" s="96">
        <v>3726.7012026813327</v>
      </c>
      <c r="AD74" s="96">
        <v>5.4832391164341274</v>
      </c>
      <c r="AE74" s="96">
        <v>2210.8420117462401</v>
      </c>
      <c r="AF74" s="96">
        <v>4.9599690929901579</v>
      </c>
      <c r="AG74" s="96">
        <v>1999.8595382936317</v>
      </c>
      <c r="AH74" s="96">
        <v>5.8214336266250966</v>
      </c>
      <c r="AI74" s="96">
        <v>2347.2020382552387</v>
      </c>
      <c r="AJ74" s="96">
        <v>8.9930976698123715</v>
      </c>
      <c r="AK74" s="96">
        <v>3626.0169804683483</v>
      </c>
      <c r="AL74" s="96">
        <v>7.2425913115080025</v>
      </c>
      <c r="AM74" s="96">
        <v>2920.2128168000263</v>
      </c>
      <c r="AN74" s="96">
        <v>7.1270584689976246</v>
      </c>
      <c r="AO74" s="96">
        <v>2873.629974699842</v>
      </c>
      <c r="AP74" s="96">
        <v>3.6735044917969848</v>
      </c>
      <c r="AQ74" s="96">
        <v>1481.1570110925443</v>
      </c>
      <c r="AR74" s="96">
        <v>6</v>
      </c>
      <c r="AS74" s="96">
        <v>2419.1999999999998</v>
      </c>
      <c r="AT74" s="96">
        <v>2.2448440775853999</v>
      </c>
      <c r="AU74" s="96">
        <v>905.12113208243318</v>
      </c>
      <c r="AV74" s="96">
        <v>3.7920294434681732</v>
      </c>
      <c r="AW74" s="96">
        <v>1528.9462716063674</v>
      </c>
      <c r="AX74" s="96">
        <v>6</v>
      </c>
      <c r="AY74" s="96">
        <v>2419.1999999999998</v>
      </c>
      <c r="AZ74" s="96">
        <v>3</v>
      </c>
      <c r="BA74" s="96">
        <v>1209.5999999999999</v>
      </c>
      <c r="BB74" s="96">
        <v>3</v>
      </c>
      <c r="BC74" s="96">
        <v>1209.5999999999999</v>
      </c>
      <c r="BD74" s="96">
        <v>5</v>
      </c>
      <c r="BE74" s="96">
        <v>2016</v>
      </c>
      <c r="BF74" s="96">
        <v>5</v>
      </c>
      <c r="BG74" s="96">
        <v>2016</v>
      </c>
      <c r="BH74" s="96">
        <v>5</v>
      </c>
      <c r="BI74" s="96">
        <v>2016</v>
      </c>
      <c r="BJ74" s="96">
        <v>6</v>
      </c>
      <c r="BK74" s="96">
        <v>2419.1999999999998</v>
      </c>
      <c r="BL74" s="96">
        <v>4</v>
      </c>
      <c r="BM74" s="96">
        <v>1612.8</v>
      </c>
      <c r="BN74" s="96">
        <v>5</v>
      </c>
      <c r="BO74" s="96">
        <v>2016</v>
      </c>
      <c r="BP74" s="96">
        <v>6</v>
      </c>
      <c r="BQ74" s="96">
        <v>2419.1999999999998</v>
      </c>
      <c r="BR74" s="96">
        <v>8</v>
      </c>
      <c r="BS74" s="96">
        <v>3225.6</v>
      </c>
      <c r="BT74" s="96">
        <v>9</v>
      </c>
      <c r="BU74" s="96">
        <v>3628.7999999999997</v>
      </c>
      <c r="BV74" s="96">
        <v>5</v>
      </c>
      <c r="BW74" s="96">
        <v>2016</v>
      </c>
      <c r="BX74" s="96">
        <v>10</v>
      </c>
      <c r="BY74" s="96">
        <v>4032</v>
      </c>
      <c r="BZ74" s="96">
        <v>15</v>
      </c>
      <c r="CA74" s="96">
        <v>6048</v>
      </c>
      <c r="CB74" s="96">
        <v>13</v>
      </c>
      <c r="CC74" s="96">
        <v>5241.5999999999995</v>
      </c>
      <c r="CD74" s="96">
        <v>12</v>
      </c>
      <c r="CE74" s="96">
        <v>4838.3999999999996</v>
      </c>
      <c r="CF74" s="96">
        <v>5.4440526385303993</v>
      </c>
      <c r="CG74" s="96">
        <v>2195.042023855457</v>
      </c>
      <c r="CH74" s="96">
        <v>6.3409284176666203</v>
      </c>
      <c r="CI74" s="96">
        <v>2556.662338003181</v>
      </c>
      <c r="CJ74" s="96">
        <v>3.5749434065696635</v>
      </c>
      <c r="CK74" s="96">
        <v>1441.4171815288882</v>
      </c>
      <c r="CL74" s="96">
        <v>1.0276736006051439</v>
      </c>
      <c r="CM74" s="96">
        <v>414.35799576399398</v>
      </c>
      <c r="CN74" s="96">
        <v>0.28217368421052624</v>
      </c>
      <c r="CO74" s="96">
        <v>113.77242947368418</v>
      </c>
      <c r="CP74" s="96">
        <v>1.4931057216211261</v>
      </c>
      <c r="CQ74" s="96">
        <v>602.02022695763799</v>
      </c>
      <c r="CR74" s="96">
        <v>2.36563933070568</v>
      </c>
      <c r="CS74" s="96">
        <v>953.82577814053013</v>
      </c>
      <c r="CT74" s="96">
        <v>5</v>
      </c>
      <c r="CU74" s="96">
        <v>2016</v>
      </c>
    </row>
    <row r="75" spans="2:99">
      <c r="C75" s="95" t="s">
        <v>240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1.1216321467364474</v>
      </c>
      <c r="K75" s="96">
        <v>721.43379678088286</v>
      </c>
      <c r="L75" s="96">
        <v>1.8136673497319338</v>
      </c>
      <c r="M75" s="96">
        <v>1166.5508393475798</v>
      </c>
      <c r="N75" s="96">
        <v>5.7317124944168931</v>
      </c>
      <c r="O75" s="96">
        <v>3686.6374764089451</v>
      </c>
      <c r="P75" s="96">
        <v>6.1563928177152825</v>
      </c>
      <c r="Q75" s="96">
        <v>3959.7918603544695</v>
      </c>
      <c r="R75" s="96">
        <v>5.9379696027484208</v>
      </c>
      <c r="S75" s="96">
        <v>3819.3020484877838</v>
      </c>
      <c r="T75" s="96">
        <v>3.7171477035561065</v>
      </c>
      <c r="U75" s="96">
        <v>2390.8694029272874</v>
      </c>
      <c r="V75" s="96">
        <v>8</v>
      </c>
      <c r="W75" s="96">
        <v>5145.5999999999995</v>
      </c>
      <c r="X75" s="96">
        <v>3.1556130354376917</v>
      </c>
      <c r="Y75" s="96">
        <v>2029.6903043935231</v>
      </c>
      <c r="Z75" s="96">
        <v>7.6435792425017892</v>
      </c>
      <c r="AA75" s="96">
        <v>4916.3501687771504</v>
      </c>
      <c r="AB75" s="96">
        <v>8.3185294702708319</v>
      </c>
      <c r="AC75" s="96">
        <v>5350.4781552781988</v>
      </c>
      <c r="AD75" s="96">
        <v>5.9817153997463208</v>
      </c>
      <c r="AE75" s="96">
        <v>3847.439345116833</v>
      </c>
      <c r="AF75" s="96">
        <v>4.5784330089139917</v>
      </c>
      <c r="AG75" s="96">
        <v>2944.8481113334792</v>
      </c>
      <c r="AH75" s="96">
        <v>6.653067001857254</v>
      </c>
      <c r="AI75" s="96">
        <v>4279.252695594585</v>
      </c>
      <c r="AJ75" s="96">
        <v>9.5221034150954527</v>
      </c>
      <c r="AK75" s="96">
        <v>6124.6169165893944</v>
      </c>
      <c r="AL75" s="96">
        <v>7.7599192623300031</v>
      </c>
      <c r="AM75" s="96">
        <v>4991.1800695306574</v>
      </c>
      <c r="AN75" s="96">
        <v>7.1270584689976246</v>
      </c>
      <c r="AO75" s="96">
        <v>4584.1240072592718</v>
      </c>
      <c r="AP75" s="96">
        <v>3.8668468334705102</v>
      </c>
      <c r="AQ75" s="96">
        <v>2487.155883288232</v>
      </c>
      <c r="AR75" s="96">
        <v>5</v>
      </c>
      <c r="AS75" s="96">
        <v>3215.9999999999995</v>
      </c>
      <c r="AT75" s="96">
        <v>2.9931254367805336</v>
      </c>
      <c r="AU75" s="96">
        <v>1925.1782809372389</v>
      </c>
      <c r="AV75" s="96">
        <v>3.7920294434681732</v>
      </c>
      <c r="AW75" s="96">
        <v>2439.0333380387287</v>
      </c>
      <c r="AX75" s="96">
        <v>6</v>
      </c>
      <c r="AY75" s="96">
        <v>3859.2</v>
      </c>
      <c r="AZ75" s="96">
        <v>3</v>
      </c>
      <c r="BA75" s="96">
        <v>1929.6</v>
      </c>
      <c r="BB75" s="96">
        <v>3</v>
      </c>
      <c r="BC75" s="96">
        <v>1929.6</v>
      </c>
      <c r="BD75" s="96">
        <v>5</v>
      </c>
      <c r="BE75" s="96">
        <v>3215.9999999999995</v>
      </c>
      <c r="BF75" s="96">
        <v>5</v>
      </c>
      <c r="BG75" s="96">
        <v>3215.9999999999995</v>
      </c>
      <c r="BH75" s="96">
        <v>6</v>
      </c>
      <c r="BI75" s="96">
        <v>3859.2</v>
      </c>
      <c r="BJ75" s="96">
        <v>5</v>
      </c>
      <c r="BK75" s="96">
        <v>3215.9999999999995</v>
      </c>
      <c r="BL75" s="96">
        <v>4</v>
      </c>
      <c r="BM75" s="96">
        <v>2572.7999999999997</v>
      </c>
      <c r="BN75" s="96">
        <v>5</v>
      </c>
      <c r="BO75" s="96">
        <v>3215.9999999999995</v>
      </c>
      <c r="BP75" s="96">
        <v>7</v>
      </c>
      <c r="BQ75" s="96">
        <v>4502.3999999999996</v>
      </c>
      <c r="BR75" s="96">
        <v>7</v>
      </c>
      <c r="BS75" s="96">
        <v>4502.3999999999996</v>
      </c>
      <c r="BT75" s="96">
        <v>10</v>
      </c>
      <c r="BU75" s="96">
        <v>6431.9999999999991</v>
      </c>
      <c r="BV75" s="96">
        <v>5</v>
      </c>
      <c r="BW75" s="96">
        <v>3215.9999999999995</v>
      </c>
      <c r="BX75" s="96">
        <v>9</v>
      </c>
      <c r="BY75" s="96">
        <v>5788.7999999999993</v>
      </c>
      <c r="BZ75" s="96">
        <v>15</v>
      </c>
      <c r="CA75" s="96">
        <v>9647.9999999999982</v>
      </c>
      <c r="CB75" s="96">
        <v>15</v>
      </c>
      <c r="CC75" s="96">
        <v>9647.9999999999982</v>
      </c>
      <c r="CD75" s="96">
        <v>11</v>
      </c>
      <c r="CE75" s="96">
        <v>7075.1999999999989</v>
      </c>
      <c r="CF75" s="96">
        <v>5.4440526385303993</v>
      </c>
      <c r="CG75" s="96">
        <v>3501.6146571027525</v>
      </c>
      <c r="CH75" s="96">
        <v>6.3409284176666203</v>
      </c>
      <c r="CI75" s="96">
        <v>4078.4851582431697</v>
      </c>
      <c r="CJ75" s="96">
        <v>3.5749434065696635</v>
      </c>
      <c r="CK75" s="96">
        <v>2299.4035991056071</v>
      </c>
      <c r="CL75" s="96">
        <v>0.94862178517397899</v>
      </c>
      <c r="CM75" s="96">
        <v>610.1535322239032</v>
      </c>
      <c r="CN75" s="96">
        <v>0.28217368421052624</v>
      </c>
      <c r="CO75" s="96">
        <v>181.49411368421045</v>
      </c>
      <c r="CP75" s="96">
        <v>1.4931057216211261</v>
      </c>
      <c r="CQ75" s="96">
        <v>960.36560014670818</v>
      </c>
      <c r="CR75" s="96">
        <v>3.1541857742742399</v>
      </c>
      <c r="CS75" s="96">
        <v>2028.772290013191</v>
      </c>
      <c r="CT75" s="96">
        <v>5</v>
      </c>
      <c r="CU75" s="96">
        <v>3215.9999999999995</v>
      </c>
    </row>
    <row r="76" spans="2:99">
      <c r="C76" s="95" t="s">
        <v>241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1.1216321467364474</v>
      </c>
      <c r="K76" s="96">
        <v>873.52711587834517</v>
      </c>
      <c r="L76" s="96">
        <v>1.4509338797855469</v>
      </c>
      <c r="M76" s="96">
        <v>1129.9873055769838</v>
      </c>
      <c r="N76" s="96">
        <v>5.7317124944168931</v>
      </c>
      <c r="O76" s="96">
        <v>4463.8576906518765</v>
      </c>
      <c r="P76" s="96">
        <v>5.2769081294702422</v>
      </c>
      <c r="Q76" s="96">
        <v>4109.6560512314245</v>
      </c>
      <c r="R76" s="96">
        <v>5.9379696027484208</v>
      </c>
      <c r="S76" s="96">
        <v>4624.49072662047</v>
      </c>
      <c r="T76" s="96">
        <v>3.7171477035561065</v>
      </c>
      <c r="U76" s="96">
        <v>2894.9146315294956</v>
      </c>
      <c r="V76" s="96">
        <v>8</v>
      </c>
      <c r="W76" s="96">
        <v>6230.4</v>
      </c>
      <c r="X76" s="96">
        <v>3.1556130354376917</v>
      </c>
      <c r="Y76" s="96">
        <v>2457.5914319988742</v>
      </c>
      <c r="Z76" s="96">
        <v>7.6435792425017892</v>
      </c>
      <c r="AA76" s="96">
        <v>5952.819514060393</v>
      </c>
      <c r="AB76" s="96">
        <v>8.3185294702708319</v>
      </c>
      <c r="AC76" s="96">
        <v>6478.4707514469237</v>
      </c>
      <c r="AD76" s="96">
        <v>5.4832391164341274</v>
      </c>
      <c r="AE76" s="96">
        <v>4270.3466238788978</v>
      </c>
      <c r="AF76" s="96">
        <v>4.5784330089139917</v>
      </c>
      <c r="AG76" s="96">
        <v>3565.6836273422164</v>
      </c>
      <c r="AH76" s="96">
        <v>5.8214336266250966</v>
      </c>
      <c r="AI76" s="96">
        <v>4533.7325084156246</v>
      </c>
      <c r="AJ76" s="96">
        <v>10.051109160378532</v>
      </c>
      <c r="AK76" s="96">
        <v>7827.8038141028001</v>
      </c>
      <c r="AL76" s="96">
        <v>7.7599192623300031</v>
      </c>
      <c r="AM76" s="96">
        <v>6043.4251215026061</v>
      </c>
      <c r="AN76" s="96">
        <v>8.4633819319346788</v>
      </c>
      <c r="AO76" s="96">
        <v>6591.2818485907273</v>
      </c>
      <c r="AP76" s="96">
        <v>3.8668468334705102</v>
      </c>
      <c r="AQ76" s="96">
        <v>3011.5003139068331</v>
      </c>
      <c r="AR76" s="96">
        <v>5</v>
      </c>
      <c r="AS76" s="96">
        <v>3894</v>
      </c>
      <c r="AT76" s="96">
        <v>2.2448440775853999</v>
      </c>
      <c r="AU76" s="96">
        <v>1748.2845676235095</v>
      </c>
      <c r="AV76" s="96">
        <v>3.7920294434681732</v>
      </c>
      <c r="AW76" s="96">
        <v>2953.2325305730133</v>
      </c>
      <c r="AX76" s="96">
        <v>5</v>
      </c>
      <c r="AY76" s="96">
        <v>3894</v>
      </c>
      <c r="AZ76" s="96">
        <v>3</v>
      </c>
      <c r="BA76" s="96">
        <v>2336.3999999999996</v>
      </c>
      <c r="BB76" s="96">
        <v>4</v>
      </c>
      <c r="BC76" s="96">
        <v>3115.2</v>
      </c>
      <c r="BD76" s="96">
        <v>5</v>
      </c>
      <c r="BE76" s="96">
        <v>3894</v>
      </c>
      <c r="BF76" s="96">
        <v>5</v>
      </c>
      <c r="BG76" s="96">
        <v>3894</v>
      </c>
      <c r="BH76" s="96">
        <v>6</v>
      </c>
      <c r="BI76" s="96">
        <v>4672.7999999999993</v>
      </c>
      <c r="BJ76" s="96">
        <v>6</v>
      </c>
      <c r="BK76" s="96">
        <v>4672.7999999999993</v>
      </c>
      <c r="BL76" s="96">
        <v>4</v>
      </c>
      <c r="BM76" s="96">
        <v>3115.2</v>
      </c>
      <c r="BN76" s="96">
        <v>4</v>
      </c>
      <c r="BO76" s="96">
        <v>3115.2</v>
      </c>
      <c r="BP76" s="96">
        <v>6</v>
      </c>
      <c r="BQ76" s="96">
        <v>4672.7999999999993</v>
      </c>
      <c r="BR76" s="96">
        <v>8</v>
      </c>
      <c r="BS76" s="96">
        <v>6230.4</v>
      </c>
      <c r="BT76" s="96">
        <v>9</v>
      </c>
      <c r="BU76" s="96">
        <v>7009.2</v>
      </c>
      <c r="BV76" s="96">
        <v>5</v>
      </c>
      <c r="BW76" s="96">
        <v>3894</v>
      </c>
      <c r="BX76" s="96">
        <v>9</v>
      </c>
      <c r="BY76" s="96">
        <v>7009.2</v>
      </c>
      <c r="BZ76" s="96">
        <v>13</v>
      </c>
      <c r="CA76" s="96">
        <v>10124.4</v>
      </c>
      <c r="CB76" s="96">
        <v>14</v>
      </c>
      <c r="CC76" s="96">
        <v>10903.199999999999</v>
      </c>
      <c r="CD76" s="96">
        <v>11</v>
      </c>
      <c r="CE76" s="96">
        <v>8566.7999999999993</v>
      </c>
      <c r="CF76" s="96">
        <v>5.9884579023834394</v>
      </c>
      <c r="CG76" s="96">
        <v>4663.8110143762224</v>
      </c>
      <c r="CH76" s="96">
        <v>6.3409284176666203</v>
      </c>
      <c r="CI76" s="96">
        <v>4938.3150516787637</v>
      </c>
      <c r="CJ76" s="96">
        <v>3.0249521132512531</v>
      </c>
      <c r="CK76" s="96">
        <v>2355.8327058000759</v>
      </c>
      <c r="CL76" s="96">
        <v>0.94862178517397899</v>
      </c>
      <c r="CM76" s="96">
        <v>738.78664629349475</v>
      </c>
      <c r="CN76" s="96">
        <v>0.3292026315789473</v>
      </c>
      <c r="CO76" s="96">
        <v>256.38300947368413</v>
      </c>
      <c r="CP76" s="96">
        <v>1.4931057216211261</v>
      </c>
      <c r="CQ76" s="96">
        <v>1162.8307359985329</v>
      </c>
      <c r="CR76" s="96">
        <v>2.36563933070568</v>
      </c>
      <c r="CS76" s="96">
        <v>1842.3599107535836</v>
      </c>
      <c r="CT76" s="96">
        <v>5</v>
      </c>
      <c r="CU76" s="96">
        <v>3894</v>
      </c>
    </row>
    <row r="77" spans="2:99">
      <c r="C77" s="95" t="s">
        <v>242</v>
      </c>
      <c r="D77" s="96">
        <v>0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1.1216321467364474</v>
      </c>
      <c r="K77" s="96">
        <v>312.26238965142693</v>
      </c>
      <c r="L77" s="96">
        <v>1.4509338797855469</v>
      </c>
      <c r="M77" s="96">
        <v>403.9399921322962</v>
      </c>
      <c r="N77" s="96">
        <v>6.6869979101530417</v>
      </c>
      <c r="O77" s="96">
        <v>1861.6602181866067</v>
      </c>
      <c r="P77" s="96">
        <v>6.1563928177152825</v>
      </c>
      <c r="Q77" s="96">
        <v>1713.9397604519345</v>
      </c>
      <c r="R77" s="96">
        <v>5.9379696027484208</v>
      </c>
      <c r="S77" s="96">
        <v>1653.1307374051603</v>
      </c>
      <c r="T77" s="96">
        <v>3.7171477035561065</v>
      </c>
      <c r="U77" s="96">
        <v>1034.85392067002</v>
      </c>
      <c r="V77" s="96">
        <v>9</v>
      </c>
      <c r="W77" s="96">
        <v>2505.6</v>
      </c>
      <c r="X77" s="96">
        <v>3.1556130354376917</v>
      </c>
      <c r="Y77" s="96">
        <v>878.52266906585328</v>
      </c>
      <c r="Z77" s="96">
        <v>6.688131837189065</v>
      </c>
      <c r="AA77" s="96">
        <v>1861.9759034734354</v>
      </c>
      <c r="AB77" s="96">
        <v>8.3185294702708319</v>
      </c>
      <c r="AC77" s="96">
        <v>2315.8786045233992</v>
      </c>
      <c r="AD77" s="96">
        <v>4.984762833121934</v>
      </c>
      <c r="AE77" s="96">
        <v>1387.7579727411464</v>
      </c>
      <c r="AF77" s="96">
        <v>5.3415051770663231</v>
      </c>
      <c r="AG77" s="96">
        <v>1487.0750412952643</v>
      </c>
      <c r="AH77" s="96">
        <v>5.8214336266250966</v>
      </c>
      <c r="AI77" s="96">
        <v>1620.6871216524266</v>
      </c>
      <c r="AJ77" s="96">
        <v>9.5221034150954527</v>
      </c>
      <c r="AK77" s="96">
        <v>2650.9535907625736</v>
      </c>
      <c r="AL77" s="96">
        <v>7.7599192623300031</v>
      </c>
      <c r="AM77" s="96">
        <v>2160.3615226326729</v>
      </c>
      <c r="AN77" s="96">
        <v>7.5724996233099757</v>
      </c>
      <c r="AO77" s="96">
        <v>2108.1838951294972</v>
      </c>
      <c r="AP77" s="96">
        <v>4.2535315168175609</v>
      </c>
      <c r="AQ77" s="96">
        <v>1184.1831742820088</v>
      </c>
      <c r="AR77" s="96">
        <v>5</v>
      </c>
      <c r="AS77" s="96">
        <v>1392</v>
      </c>
      <c r="AT77" s="96">
        <v>2.2448440775853999</v>
      </c>
      <c r="AU77" s="96">
        <v>624.96459119977533</v>
      </c>
      <c r="AV77" s="96">
        <v>3.7920294434681732</v>
      </c>
      <c r="AW77" s="96">
        <v>1055.7009970615393</v>
      </c>
      <c r="AX77" s="96">
        <v>5</v>
      </c>
      <c r="AY77" s="96">
        <v>1392</v>
      </c>
      <c r="AZ77" s="96">
        <v>3</v>
      </c>
      <c r="BA77" s="96">
        <v>835.19999999999993</v>
      </c>
      <c r="BB77" s="96">
        <v>3</v>
      </c>
      <c r="BC77" s="96">
        <v>835.19999999999993</v>
      </c>
      <c r="BD77" s="96">
        <v>5</v>
      </c>
      <c r="BE77" s="96">
        <v>1392</v>
      </c>
      <c r="BF77" s="96">
        <v>4</v>
      </c>
      <c r="BG77" s="96">
        <v>1113.5999999999999</v>
      </c>
      <c r="BH77" s="96">
        <v>5</v>
      </c>
      <c r="BI77" s="96">
        <v>1392</v>
      </c>
      <c r="BJ77" s="96">
        <v>6</v>
      </c>
      <c r="BK77" s="96">
        <v>1670.3999999999999</v>
      </c>
      <c r="BL77" s="96">
        <v>4</v>
      </c>
      <c r="BM77" s="96">
        <v>1113.5999999999999</v>
      </c>
      <c r="BN77" s="96">
        <v>5</v>
      </c>
      <c r="BO77" s="96">
        <v>1392</v>
      </c>
      <c r="BP77" s="96">
        <v>7</v>
      </c>
      <c r="BQ77" s="96">
        <v>1948.7999999999997</v>
      </c>
      <c r="BR77" s="96">
        <v>8</v>
      </c>
      <c r="BS77" s="96">
        <v>2227.1999999999998</v>
      </c>
      <c r="BT77" s="96">
        <v>9</v>
      </c>
      <c r="BU77" s="96">
        <v>2505.6</v>
      </c>
      <c r="BV77" s="96">
        <v>5</v>
      </c>
      <c r="BW77" s="96">
        <v>1392</v>
      </c>
      <c r="BX77" s="96">
        <v>10</v>
      </c>
      <c r="BY77" s="96">
        <v>2784</v>
      </c>
      <c r="BZ77" s="96">
        <v>14</v>
      </c>
      <c r="CA77" s="96">
        <v>3897.5999999999995</v>
      </c>
      <c r="CB77" s="96">
        <v>15</v>
      </c>
      <c r="CC77" s="96">
        <v>4176</v>
      </c>
      <c r="CD77" s="96">
        <v>13</v>
      </c>
      <c r="CE77" s="96">
        <v>3619.2</v>
      </c>
      <c r="CF77" s="96">
        <v>5.9884579023834394</v>
      </c>
      <c r="CG77" s="96">
        <v>1667.1866800235493</v>
      </c>
      <c r="CH77" s="96">
        <v>5.9181998564888456</v>
      </c>
      <c r="CI77" s="96">
        <v>1647.6268400464944</v>
      </c>
      <c r="CJ77" s="96">
        <v>3.0249521132512531</v>
      </c>
      <c r="CK77" s="96">
        <v>842.14666832914884</v>
      </c>
      <c r="CL77" s="96">
        <v>0.94862178517397899</v>
      </c>
      <c r="CM77" s="96">
        <v>264.09630499243571</v>
      </c>
      <c r="CN77" s="96">
        <v>0.28217368421052624</v>
      </c>
      <c r="CO77" s="96">
        <v>78.557153684210505</v>
      </c>
      <c r="CP77" s="96">
        <v>1.4931057216211261</v>
      </c>
      <c r="CQ77" s="96">
        <v>415.68063289932149</v>
      </c>
      <c r="CR77" s="96">
        <v>3.1541857742742399</v>
      </c>
      <c r="CS77" s="96">
        <v>878.12531955794827</v>
      </c>
      <c r="CT77" s="96">
        <v>5</v>
      </c>
      <c r="CU77" s="96">
        <v>1392</v>
      </c>
    </row>
    <row r="78" spans="2:99">
      <c r="C78" s="95" t="s">
        <v>243</v>
      </c>
      <c r="D78" s="96">
        <v>0</v>
      </c>
      <c r="E78" s="96">
        <v>0</v>
      </c>
      <c r="F78" s="96">
        <v>0</v>
      </c>
      <c r="G78" s="96">
        <v>0</v>
      </c>
      <c r="H78" s="96">
        <v>0</v>
      </c>
      <c r="I78" s="96">
        <v>0</v>
      </c>
      <c r="J78" s="96">
        <v>1.1216321467364474</v>
      </c>
      <c r="K78" s="96">
        <v>619.14094499851899</v>
      </c>
      <c r="L78" s="96">
        <v>1.8136673497319338</v>
      </c>
      <c r="M78" s="96">
        <v>1001.1443770520275</v>
      </c>
      <c r="N78" s="96">
        <v>6.6869979101530417</v>
      </c>
      <c r="O78" s="96">
        <v>3691.2228464044788</v>
      </c>
      <c r="P78" s="96">
        <v>6.1563928177152825</v>
      </c>
      <c r="Q78" s="96">
        <v>3398.3288353788357</v>
      </c>
      <c r="R78" s="96">
        <v>4.9483080022903509</v>
      </c>
      <c r="S78" s="96">
        <v>2731.4660172642739</v>
      </c>
      <c r="T78" s="96">
        <v>3.7171477035561065</v>
      </c>
      <c r="U78" s="96">
        <v>2051.865532362971</v>
      </c>
      <c r="V78" s="96">
        <v>8</v>
      </c>
      <c r="W78" s="96">
        <v>4416</v>
      </c>
      <c r="X78" s="96">
        <v>3.1556130354376917</v>
      </c>
      <c r="Y78" s="96">
        <v>1741.8983955616059</v>
      </c>
      <c r="Z78" s="96">
        <v>6.688131837189065</v>
      </c>
      <c r="AA78" s="96">
        <v>3691.8487741283639</v>
      </c>
      <c r="AB78" s="96">
        <v>9.2428105225231469</v>
      </c>
      <c r="AC78" s="96">
        <v>5102.0314084327774</v>
      </c>
      <c r="AD78" s="96">
        <v>4.984762833121934</v>
      </c>
      <c r="AE78" s="96">
        <v>2751.5890838833075</v>
      </c>
      <c r="AF78" s="96">
        <v>4.5784330089139917</v>
      </c>
      <c r="AG78" s="96">
        <v>2527.2950209205233</v>
      </c>
      <c r="AH78" s="96">
        <v>5.8214336266250966</v>
      </c>
      <c r="AI78" s="96">
        <v>3213.4313618970532</v>
      </c>
      <c r="AJ78" s="96">
        <v>9.5221034150954527</v>
      </c>
      <c r="AK78" s="96">
        <v>5256.2010851326895</v>
      </c>
      <c r="AL78" s="96">
        <v>7.2425913115080025</v>
      </c>
      <c r="AM78" s="96">
        <v>3997.9104039524173</v>
      </c>
      <c r="AN78" s="96">
        <v>8.4633819319346788</v>
      </c>
      <c r="AO78" s="96">
        <v>4671.7868264279423</v>
      </c>
      <c r="AP78" s="96">
        <v>4.2535315168175609</v>
      </c>
      <c r="AQ78" s="96">
        <v>2347.9493972832938</v>
      </c>
      <c r="AR78" s="96">
        <v>5</v>
      </c>
      <c r="AS78" s="96">
        <v>2760</v>
      </c>
      <c r="AT78" s="96">
        <v>2.9931254367805336</v>
      </c>
      <c r="AU78" s="96">
        <v>1652.2052411028544</v>
      </c>
      <c r="AV78" s="96">
        <v>3.7920294434681732</v>
      </c>
      <c r="AW78" s="96">
        <v>2093.2002527944314</v>
      </c>
      <c r="AX78" s="96">
        <v>6</v>
      </c>
      <c r="AY78" s="96">
        <v>3312</v>
      </c>
      <c r="AZ78" s="96">
        <v>3</v>
      </c>
      <c r="BA78" s="96">
        <v>1656</v>
      </c>
      <c r="BB78" s="96">
        <v>4</v>
      </c>
      <c r="BC78" s="96">
        <v>2208</v>
      </c>
      <c r="BD78" s="96">
        <v>5</v>
      </c>
      <c r="BE78" s="96">
        <v>2760</v>
      </c>
      <c r="BF78" s="96">
        <v>5</v>
      </c>
      <c r="BG78" s="96">
        <v>2760</v>
      </c>
      <c r="BH78" s="96">
        <v>5</v>
      </c>
      <c r="BI78" s="96">
        <v>2760</v>
      </c>
      <c r="BJ78" s="96">
        <v>5</v>
      </c>
      <c r="BK78" s="96">
        <v>2760</v>
      </c>
      <c r="BL78" s="96">
        <v>3</v>
      </c>
      <c r="BM78" s="96">
        <v>1656</v>
      </c>
      <c r="BN78" s="96">
        <v>5</v>
      </c>
      <c r="BO78" s="96">
        <v>2760</v>
      </c>
      <c r="BP78" s="96">
        <v>7</v>
      </c>
      <c r="BQ78" s="96">
        <v>3864</v>
      </c>
      <c r="BR78" s="96">
        <v>7</v>
      </c>
      <c r="BS78" s="96">
        <v>3864</v>
      </c>
      <c r="BT78" s="96">
        <v>10</v>
      </c>
      <c r="BU78" s="96">
        <v>5520</v>
      </c>
      <c r="BV78" s="96">
        <v>6</v>
      </c>
      <c r="BW78" s="96">
        <v>3312</v>
      </c>
      <c r="BX78" s="96">
        <v>10</v>
      </c>
      <c r="BY78" s="96">
        <v>5520</v>
      </c>
      <c r="BZ78" s="96">
        <v>14</v>
      </c>
      <c r="CA78" s="96">
        <v>7728</v>
      </c>
      <c r="CB78" s="96">
        <v>13</v>
      </c>
      <c r="CC78" s="96">
        <v>7176</v>
      </c>
      <c r="CD78" s="96">
        <v>11</v>
      </c>
      <c r="CE78" s="96">
        <v>6072</v>
      </c>
      <c r="CF78" s="96">
        <v>6.2606605343099604</v>
      </c>
      <c r="CG78" s="96">
        <v>3455.8846149390984</v>
      </c>
      <c r="CH78" s="96">
        <v>6.763656978844395</v>
      </c>
      <c r="CI78" s="96">
        <v>3733.5386523221059</v>
      </c>
      <c r="CJ78" s="96">
        <v>3.2999477599104585</v>
      </c>
      <c r="CK78" s="96">
        <v>1821.5711634705731</v>
      </c>
      <c r="CL78" s="96">
        <v>1.0276736006051439</v>
      </c>
      <c r="CM78" s="96">
        <v>567.27582753403942</v>
      </c>
      <c r="CN78" s="96">
        <v>0.3292026315789473</v>
      </c>
      <c r="CO78" s="96">
        <v>181.7198526315789</v>
      </c>
      <c r="CP78" s="96">
        <v>1.4931057216211261</v>
      </c>
      <c r="CQ78" s="96">
        <v>824.19435833486159</v>
      </c>
      <c r="CR78" s="96">
        <v>2.36563933070568</v>
      </c>
      <c r="CS78" s="96">
        <v>1305.8329105495354</v>
      </c>
      <c r="CT78" s="96">
        <v>5</v>
      </c>
      <c r="CU78" s="96">
        <v>2760</v>
      </c>
    </row>
    <row r="79" spans="2:99">
      <c r="C79" s="95" t="s">
        <v>244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0</v>
      </c>
      <c r="J79" s="96">
        <v>1.1216321467364474</v>
      </c>
      <c r="K79" s="96">
        <v>849.29986150883792</v>
      </c>
      <c r="L79" s="96">
        <v>1.8136673497319338</v>
      </c>
      <c r="M79" s="96">
        <v>1373.3089172170201</v>
      </c>
      <c r="N79" s="96">
        <v>5.7317124944168931</v>
      </c>
      <c r="O79" s="96">
        <v>4340.0527007724713</v>
      </c>
      <c r="P79" s="96">
        <v>6.1563928177152825</v>
      </c>
      <c r="Q79" s="96">
        <v>4661.6206415740116</v>
      </c>
      <c r="R79" s="96">
        <v>5.9379696027484208</v>
      </c>
      <c r="S79" s="96">
        <v>4496.2305832011034</v>
      </c>
      <c r="T79" s="96">
        <v>3.7171477035561065</v>
      </c>
      <c r="U79" s="96">
        <v>2814.6242411326834</v>
      </c>
      <c r="V79" s="96">
        <v>7</v>
      </c>
      <c r="W79" s="96">
        <v>5300.4</v>
      </c>
      <c r="X79" s="96">
        <v>3.1556130354376917</v>
      </c>
      <c r="Y79" s="96">
        <v>2389.4301904334197</v>
      </c>
      <c r="Z79" s="96">
        <v>6.688131837189065</v>
      </c>
      <c r="AA79" s="96">
        <v>5064.25342711956</v>
      </c>
      <c r="AB79" s="96">
        <v>8.3185294702708319</v>
      </c>
      <c r="AC79" s="96">
        <v>6298.7905148890732</v>
      </c>
      <c r="AD79" s="96">
        <v>5.9817153997463208</v>
      </c>
      <c r="AE79" s="96">
        <v>4529.3549006879139</v>
      </c>
      <c r="AF79" s="96">
        <v>4.9599690929901579</v>
      </c>
      <c r="AG79" s="96">
        <v>3755.6885972121472</v>
      </c>
      <c r="AH79" s="96">
        <v>5.8214336266250966</v>
      </c>
      <c r="AI79" s="96">
        <v>4407.9895420805224</v>
      </c>
      <c r="AJ79" s="96">
        <v>9.5221034150954527</v>
      </c>
      <c r="AK79" s="96">
        <v>7210.1367059102759</v>
      </c>
      <c r="AL79" s="96">
        <v>7.2425913115080025</v>
      </c>
      <c r="AM79" s="96">
        <v>5484.0901410738588</v>
      </c>
      <c r="AN79" s="96">
        <v>8.0179407776223286</v>
      </c>
      <c r="AO79" s="96">
        <v>6071.1847568156263</v>
      </c>
      <c r="AP79" s="96">
        <v>3.4801621501234594</v>
      </c>
      <c r="AQ79" s="96">
        <v>2635.1787800734833</v>
      </c>
      <c r="AR79" s="96">
        <v>6</v>
      </c>
      <c r="AS79" s="96">
        <v>4543.2</v>
      </c>
      <c r="AT79" s="96">
        <v>2.2448440775853999</v>
      </c>
      <c r="AU79" s="96">
        <v>1699.7959355476646</v>
      </c>
      <c r="AV79" s="96">
        <v>3.7920294434681732</v>
      </c>
      <c r="AW79" s="96">
        <v>2871.3246945941005</v>
      </c>
      <c r="AX79" s="96">
        <v>6</v>
      </c>
      <c r="AY79" s="96">
        <v>4543.2</v>
      </c>
      <c r="AZ79" s="96">
        <v>3</v>
      </c>
      <c r="BA79" s="96">
        <v>2271.6</v>
      </c>
      <c r="BB79" s="96">
        <v>3</v>
      </c>
      <c r="BC79" s="96">
        <v>2271.6</v>
      </c>
      <c r="BD79" s="96">
        <v>5</v>
      </c>
      <c r="BE79" s="96">
        <v>3785.9999999999995</v>
      </c>
      <c r="BF79" s="96">
        <v>5</v>
      </c>
      <c r="BG79" s="96">
        <v>3785.9999999999995</v>
      </c>
      <c r="BH79" s="96">
        <v>5</v>
      </c>
      <c r="BI79" s="96">
        <v>3785.9999999999995</v>
      </c>
      <c r="BJ79" s="96">
        <v>5</v>
      </c>
      <c r="BK79" s="96">
        <v>3785.9999999999995</v>
      </c>
      <c r="BL79" s="96">
        <v>4</v>
      </c>
      <c r="BM79" s="96">
        <v>3028.7999999999997</v>
      </c>
      <c r="BN79" s="96">
        <v>4</v>
      </c>
      <c r="BO79" s="96">
        <v>3028.7999999999997</v>
      </c>
      <c r="BP79" s="96">
        <v>6</v>
      </c>
      <c r="BQ79" s="96">
        <v>4543.2</v>
      </c>
      <c r="BR79" s="96">
        <v>7</v>
      </c>
      <c r="BS79" s="96">
        <v>5300.4</v>
      </c>
      <c r="BT79" s="96">
        <v>10</v>
      </c>
      <c r="BU79" s="96">
        <v>7571.9999999999991</v>
      </c>
      <c r="BV79" s="96">
        <v>6</v>
      </c>
      <c r="BW79" s="96">
        <v>4543.2</v>
      </c>
      <c r="BX79" s="96">
        <v>11</v>
      </c>
      <c r="BY79" s="96">
        <v>8329.1999999999989</v>
      </c>
      <c r="BZ79" s="96">
        <v>16</v>
      </c>
      <c r="CA79" s="96">
        <v>12115.199999999999</v>
      </c>
      <c r="CB79" s="96">
        <v>14</v>
      </c>
      <c r="CC79" s="96">
        <v>10600.8</v>
      </c>
      <c r="CD79" s="96">
        <v>11</v>
      </c>
      <c r="CE79" s="96">
        <v>8329.1999999999989</v>
      </c>
      <c r="CF79" s="96">
        <v>5.9884579023834394</v>
      </c>
      <c r="CG79" s="96">
        <v>4534.4603236847397</v>
      </c>
      <c r="CH79" s="96">
        <v>5.4954712953110709</v>
      </c>
      <c r="CI79" s="96">
        <v>4161.1708648095428</v>
      </c>
      <c r="CJ79" s="96">
        <v>3.2999477599104585</v>
      </c>
      <c r="CK79" s="96">
        <v>2498.720443804199</v>
      </c>
      <c r="CL79" s="96">
        <v>0.86956996974281409</v>
      </c>
      <c r="CM79" s="96">
        <v>658.43838108925877</v>
      </c>
      <c r="CN79" s="96">
        <v>0.28217368421052624</v>
      </c>
      <c r="CO79" s="96">
        <v>213.66191368421045</v>
      </c>
      <c r="CP79" s="96">
        <v>1.1198292912158445</v>
      </c>
      <c r="CQ79" s="96">
        <v>847.9347393086374</v>
      </c>
      <c r="CR79" s="96">
        <v>2.36563933070568</v>
      </c>
      <c r="CS79" s="96">
        <v>1791.2621012103407</v>
      </c>
      <c r="CT79" s="96">
        <v>5</v>
      </c>
      <c r="CU79" s="96">
        <v>3785.9999999999995</v>
      </c>
    </row>
    <row r="80" spans="2:99">
      <c r="C80" s="95" t="s">
        <v>245</v>
      </c>
      <c r="D80" s="96">
        <v>0</v>
      </c>
      <c r="E80" s="96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0.84122411005233544</v>
      </c>
      <c r="K80" s="96">
        <v>677.35365341414047</v>
      </c>
      <c r="L80" s="96">
        <v>1.4509338797855469</v>
      </c>
      <c r="M80" s="96">
        <v>1168.2919600033222</v>
      </c>
      <c r="N80" s="96">
        <v>5.7317124944168931</v>
      </c>
      <c r="O80" s="96">
        <v>4615.1749005044821</v>
      </c>
      <c r="P80" s="96">
        <v>5.2769081294702422</v>
      </c>
      <c r="Q80" s="96">
        <v>4248.9664258494386</v>
      </c>
      <c r="R80" s="96">
        <v>5.9379696027484208</v>
      </c>
      <c r="S80" s="96">
        <v>4781.253124133028</v>
      </c>
      <c r="T80" s="96">
        <v>3.3041312920498722</v>
      </c>
      <c r="U80" s="96">
        <v>2660.4865163585569</v>
      </c>
      <c r="V80" s="96">
        <v>8</v>
      </c>
      <c r="W80" s="96">
        <v>6441.5999999999995</v>
      </c>
      <c r="X80" s="96">
        <v>3.1556130354376917</v>
      </c>
      <c r="Y80" s="96">
        <v>2540.8996161344289</v>
      </c>
      <c r="Z80" s="96">
        <v>7.6435792425017892</v>
      </c>
      <c r="AA80" s="96">
        <v>6154.6100060624403</v>
      </c>
      <c r="AB80" s="96">
        <v>9.2428105225231469</v>
      </c>
      <c r="AC80" s="96">
        <v>7442.3110327356371</v>
      </c>
      <c r="AD80" s="96">
        <v>5.9817153997463208</v>
      </c>
      <c r="AE80" s="96">
        <v>4816.4772398757368</v>
      </c>
      <c r="AF80" s="96">
        <v>4.1968969248378256</v>
      </c>
      <c r="AG80" s="96">
        <v>3379.3414038794167</v>
      </c>
      <c r="AH80" s="96">
        <v>5.8214336266250966</v>
      </c>
      <c r="AI80" s="96">
        <v>4687.4183561585278</v>
      </c>
      <c r="AJ80" s="96">
        <v>10.051109160378532</v>
      </c>
      <c r="AK80" s="96">
        <v>8093.1530959367938</v>
      </c>
      <c r="AL80" s="96">
        <v>7.2425913115080025</v>
      </c>
      <c r="AM80" s="96">
        <v>5831.734524026243</v>
      </c>
      <c r="AN80" s="96">
        <v>8.0179407776223286</v>
      </c>
      <c r="AO80" s="96">
        <v>6456.0459141414985</v>
      </c>
      <c r="AP80" s="96">
        <v>3.4801621501234594</v>
      </c>
      <c r="AQ80" s="96">
        <v>2802.2265632794092</v>
      </c>
      <c r="AR80" s="96">
        <v>6</v>
      </c>
      <c r="AS80" s="96">
        <v>4831.2</v>
      </c>
      <c r="AT80" s="96">
        <v>2.2448440775853999</v>
      </c>
      <c r="AU80" s="96">
        <v>1807.548451271764</v>
      </c>
      <c r="AV80" s="96">
        <v>3.7920294434681732</v>
      </c>
      <c r="AW80" s="96">
        <v>3053.3421078805727</v>
      </c>
      <c r="AX80" s="96">
        <v>6</v>
      </c>
      <c r="AY80" s="96">
        <v>4831.2</v>
      </c>
      <c r="AZ80" s="96">
        <v>3</v>
      </c>
      <c r="BA80" s="96">
        <v>2415.6</v>
      </c>
      <c r="BB80" s="96">
        <v>4</v>
      </c>
      <c r="BC80" s="96">
        <v>3220.7999999999997</v>
      </c>
      <c r="BD80" s="96">
        <v>5</v>
      </c>
      <c r="BE80" s="96">
        <v>4025.9999999999995</v>
      </c>
      <c r="BF80" s="96">
        <v>4</v>
      </c>
      <c r="BG80" s="96">
        <v>3220.7999999999997</v>
      </c>
      <c r="BH80" s="96">
        <v>6</v>
      </c>
      <c r="BI80" s="96">
        <v>4831.2</v>
      </c>
      <c r="BJ80" s="96">
        <v>5</v>
      </c>
      <c r="BK80" s="96">
        <v>4025.9999999999995</v>
      </c>
      <c r="BL80" s="96">
        <v>4</v>
      </c>
      <c r="BM80" s="96">
        <v>3220.7999999999997</v>
      </c>
      <c r="BN80" s="96">
        <v>4</v>
      </c>
      <c r="BO80" s="96">
        <v>3220.7999999999997</v>
      </c>
      <c r="BP80" s="96">
        <v>6</v>
      </c>
      <c r="BQ80" s="96">
        <v>4831.2</v>
      </c>
      <c r="BR80" s="96">
        <v>8</v>
      </c>
      <c r="BS80" s="96">
        <v>6441.5999999999995</v>
      </c>
      <c r="BT80" s="96">
        <v>9</v>
      </c>
      <c r="BU80" s="96">
        <v>7246.7999999999993</v>
      </c>
      <c r="BV80" s="96">
        <v>5</v>
      </c>
      <c r="BW80" s="96">
        <v>4025.9999999999995</v>
      </c>
      <c r="BX80" s="96">
        <v>10</v>
      </c>
      <c r="BY80" s="96">
        <v>8051.9999999999991</v>
      </c>
      <c r="BZ80" s="96">
        <v>13</v>
      </c>
      <c r="CA80" s="96">
        <v>10467.599999999999</v>
      </c>
      <c r="CB80" s="96">
        <v>14</v>
      </c>
      <c r="CC80" s="96">
        <v>11272.8</v>
      </c>
      <c r="CD80" s="96">
        <v>11</v>
      </c>
      <c r="CE80" s="96">
        <v>8857.1999999999989</v>
      </c>
      <c r="CF80" s="96">
        <v>5.4440526385303993</v>
      </c>
      <c r="CG80" s="96">
        <v>4383.5511845446772</v>
      </c>
      <c r="CH80" s="96">
        <v>5.4954712953110709</v>
      </c>
      <c r="CI80" s="96">
        <v>4424.9534869844738</v>
      </c>
      <c r="CJ80" s="96">
        <v>3.2999477599104585</v>
      </c>
      <c r="CK80" s="96">
        <v>2657.1179362799012</v>
      </c>
      <c r="CL80" s="96">
        <v>0.86956996974281409</v>
      </c>
      <c r="CM80" s="96">
        <v>700.17773963691388</v>
      </c>
      <c r="CN80" s="96">
        <v>0.3292026315789473</v>
      </c>
      <c r="CO80" s="96">
        <v>265.07395894736834</v>
      </c>
      <c r="CP80" s="96">
        <v>1.1198292912158445</v>
      </c>
      <c r="CQ80" s="96">
        <v>901.6865452869979</v>
      </c>
      <c r="CR80" s="96">
        <v>2.36563933070568</v>
      </c>
      <c r="CS80" s="96">
        <v>1904.8127890842134</v>
      </c>
      <c r="CT80" s="96">
        <v>5</v>
      </c>
      <c r="CU80" s="96">
        <v>4025.9999999999995</v>
      </c>
    </row>
    <row r="81" spans="2:99">
      <c r="C81" s="95" t="s">
        <v>246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1.1216321467364474</v>
      </c>
      <c r="K81" s="96">
        <v>845.26198578058677</v>
      </c>
      <c r="L81" s="96">
        <v>1.8136673497319338</v>
      </c>
      <c r="M81" s="96">
        <v>1366.7797147579854</v>
      </c>
      <c r="N81" s="96">
        <v>5.7317124944168931</v>
      </c>
      <c r="O81" s="96">
        <v>4319.4185357925708</v>
      </c>
      <c r="P81" s="96">
        <v>6.1563928177152825</v>
      </c>
      <c r="Q81" s="96">
        <v>4639.4576274302372</v>
      </c>
      <c r="R81" s="96">
        <v>5.9379696027484208</v>
      </c>
      <c r="S81" s="96">
        <v>4474.8538926312103</v>
      </c>
      <c r="T81" s="96">
        <v>3.7171477035561065</v>
      </c>
      <c r="U81" s="96">
        <v>2801.2425093998818</v>
      </c>
      <c r="V81" s="96">
        <v>9</v>
      </c>
      <c r="W81" s="96">
        <v>6782.4000000000005</v>
      </c>
      <c r="X81" s="96">
        <v>3.1556130354376917</v>
      </c>
      <c r="Y81" s="96">
        <v>2378.0699835058444</v>
      </c>
      <c r="Z81" s="96">
        <v>6.688131837189065</v>
      </c>
      <c r="AA81" s="96">
        <v>5040.17615250568</v>
      </c>
      <c r="AB81" s="96">
        <v>8.3185294702708319</v>
      </c>
      <c r="AC81" s="96">
        <v>6268.8438087960994</v>
      </c>
      <c r="AD81" s="96">
        <v>5.4832391164341274</v>
      </c>
      <c r="AE81" s="96">
        <v>4132.1689981447589</v>
      </c>
      <c r="AF81" s="96">
        <v>4.5784330089139917</v>
      </c>
      <c r="AG81" s="96">
        <v>3450.3071155175844</v>
      </c>
      <c r="AH81" s="96">
        <v>6.653067001857254</v>
      </c>
      <c r="AI81" s="96">
        <v>5013.751292599627</v>
      </c>
      <c r="AJ81" s="96">
        <v>8.9930976698123715</v>
      </c>
      <c r="AK81" s="96">
        <v>6777.1984039706031</v>
      </c>
      <c r="AL81" s="96">
        <v>7.2425913115080025</v>
      </c>
      <c r="AM81" s="96">
        <v>5458.0168123524309</v>
      </c>
      <c r="AN81" s="96">
        <v>8.0179407776223286</v>
      </c>
      <c r="AO81" s="96">
        <v>6042.3201700161871</v>
      </c>
      <c r="AP81" s="96">
        <v>4.0601891751440355</v>
      </c>
      <c r="AQ81" s="96">
        <v>3059.7585623885452</v>
      </c>
      <c r="AR81" s="96">
        <v>6</v>
      </c>
      <c r="AS81" s="96">
        <v>4521.6000000000004</v>
      </c>
      <c r="AT81" s="96">
        <v>2.2448440775853999</v>
      </c>
      <c r="AU81" s="96">
        <v>1691.7144968683574</v>
      </c>
      <c r="AV81" s="96">
        <v>3.7920294434681732</v>
      </c>
      <c r="AW81" s="96">
        <v>2857.6733885976155</v>
      </c>
      <c r="AX81" s="96">
        <v>5</v>
      </c>
      <c r="AY81" s="96">
        <v>3768</v>
      </c>
      <c r="AZ81" s="96">
        <v>3</v>
      </c>
      <c r="BA81" s="96">
        <v>2260.8000000000002</v>
      </c>
      <c r="BB81" s="96">
        <v>3</v>
      </c>
      <c r="BC81" s="96">
        <v>2260.8000000000002</v>
      </c>
      <c r="BD81" s="96">
        <v>5</v>
      </c>
      <c r="BE81" s="96">
        <v>3768</v>
      </c>
      <c r="BF81" s="96">
        <v>5</v>
      </c>
      <c r="BG81" s="96">
        <v>3768</v>
      </c>
      <c r="BH81" s="96">
        <v>6</v>
      </c>
      <c r="BI81" s="96">
        <v>4521.6000000000004</v>
      </c>
      <c r="BJ81" s="96">
        <v>5</v>
      </c>
      <c r="BK81" s="96">
        <v>3768</v>
      </c>
      <c r="BL81" s="96">
        <v>4</v>
      </c>
      <c r="BM81" s="96">
        <v>3014.4</v>
      </c>
      <c r="BN81" s="96">
        <v>4</v>
      </c>
      <c r="BO81" s="96">
        <v>3014.4</v>
      </c>
      <c r="BP81" s="96">
        <v>6</v>
      </c>
      <c r="BQ81" s="96">
        <v>4521.6000000000004</v>
      </c>
      <c r="BR81" s="96">
        <v>8</v>
      </c>
      <c r="BS81" s="96">
        <v>6028.8</v>
      </c>
      <c r="BT81" s="96">
        <v>9</v>
      </c>
      <c r="BU81" s="96">
        <v>6782.4000000000005</v>
      </c>
      <c r="BV81" s="96">
        <v>5</v>
      </c>
      <c r="BW81" s="96">
        <v>3768</v>
      </c>
      <c r="BX81" s="96">
        <v>10</v>
      </c>
      <c r="BY81" s="96">
        <v>7536</v>
      </c>
      <c r="BZ81" s="96">
        <v>14</v>
      </c>
      <c r="CA81" s="96">
        <v>10550.4</v>
      </c>
      <c r="CB81" s="96">
        <v>13</v>
      </c>
      <c r="CC81" s="96">
        <v>9796.8000000000011</v>
      </c>
      <c r="CD81" s="96">
        <v>11</v>
      </c>
      <c r="CE81" s="96">
        <v>8289.6</v>
      </c>
      <c r="CF81" s="96">
        <v>5.1718500066038802</v>
      </c>
      <c r="CG81" s="96">
        <v>3897.5061649766844</v>
      </c>
      <c r="CH81" s="96">
        <v>5.4954712953110709</v>
      </c>
      <c r="CI81" s="96">
        <v>4141.3871681464234</v>
      </c>
      <c r="CJ81" s="96">
        <v>3.2999477599104585</v>
      </c>
      <c r="CK81" s="96">
        <v>2486.8406318685215</v>
      </c>
      <c r="CL81" s="96">
        <v>0.94862178517397899</v>
      </c>
      <c r="CM81" s="96">
        <v>714.8813773071106</v>
      </c>
      <c r="CN81" s="96">
        <v>0.28217368421052624</v>
      </c>
      <c r="CO81" s="96">
        <v>212.64608842105258</v>
      </c>
      <c r="CP81" s="96">
        <v>1.4931057216211261</v>
      </c>
      <c r="CQ81" s="96">
        <v>1125.2044718136806</v>
      </c>
      <c r="CR81" s="96">
        <v>3.1541857742742399</v>
      </c>
      <c r="CS81" s="96">
        <v>2376.9943994930672</v>
      </c>
      <c r="CT81" s="96">
        <v>5</v>
      </c>
      <c r="CU81" s="96">
        <v>3768</v>
      </c>
    </row>
    <row r="82" spans="2:99">
      <c r="C82" s="95" t="s">
        <v>247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1.1216321467364474</v>
      </c>
      <c r="K82" s="96">
        <v>570.68643625950438</v>
      </c>
      <c r="L82" s="96">
        <v>1.8136673497319338</v>
      </c>
      <c r="M82" s="96">
        <v>922.79394754360771</v>
      </c>
      <c r="N82" s="96">
        <v>5.7317124944168931</v>
      </c>
      <c r="O82" s="96">
        <v>2916.2953171593144</v>
      </c>
      <c r="P82" s="96">
        <v>6.1563928177152825</v>
      </c>
      <c r="Q82" s="96">
        <v>3132.372665653535</v>
      </c>
      <c r="R82" s="96">
        <v>5.9379696027484208</v>
      </c>
      <c r="S82" s="96">
        <v>3021.238933878396</v>
      </c>
      <c r="T82" s="96">
        <v>3.7171477035561065</v>
      </c>
      <c r="U82" s="96">
        <v>1891.2847515693466</v>
      </c>
      <c r="V82" s="96">
        <v>8</v>
      </c>
      <c r="W82" s="96">
        <v>4070.3999999999992</v>
      </c>
      <c r="X82" s="96">
        <v>3.1556130354376917</v>
      </c>
      <c r="Y82" s="96">
        <v>1605.5759124306971</v>
      </c>
      <c r="Z82" s="96">
        <v>6.688131837189065</v>
      </c>
      <c r="AA82" s="96">
        <v>3402.9214787617957</v>
      </c>
      <c r="AB82" s="96">
        <v>8.3185294702708319</v>
      </c>
      <c r="AC82" s="96">
        <v>4232.4677944737987</v>
      </c>
      <c r="AD82" s="96">
        <v>5.4832391164341274</v>
      </c>
      <c r="AE82" s="96">
        <v>2789.8720624416833</v>
      </c>
      <c r="AF82" s="96">
        <v>4.5784330089139917</v>
      </c>
      <c r="AG82" s="96">
        <v>2329.5067149354386</v>
      </c>
      <c r="AH82" s="96">
        <v>5.8214336266250966</v>
      </c>
      <c r="AI82" s="96">
        <v>2961.9454292268483</v>
      </c>
      <c r="AJ82" s="96">
        <v>8.4640919245292903</v>
      </c>
      <c r="AK82" s="96">
        <v>4306.5299712005017</v>
      </c>
      <c r="AL82" s="96">
        <v>7.7599192623300031</v>
      </c>
      <c r="AM82" s="96">
        <v>3948.246920673505</v>
      </c>
      <c r="AN82" s="96">
        <v>7.5724996233099757</v>
      </c>
      <c r="AO82" s="96">
        <v>3852.887808340115</v>
      </c>
      <c r="AP82" s="96">
        <v>4.0601891751440355</v>
      </c>
      <c r="AQ82" s="96">
        <v>2065.8242523132849</v>
      </c>
      <c r="AR82" s="96">
        <v>6</v>
      </c>
      <c r="AS82" s="96">
        <v>3052.7999999999993</v>
      </c>
      <c r="AT82" s="96">
        <v>2.2448440775853999</v>
      </c>
      <c r="AU82" s="96">
        <v>1142.1766666754513</v>
      </c>
      <c r="AV82" s="96">
        <v>3.7920294434681732</v>
      </c>
      <c r="AW82" s="96">
        <v>1929.3845808366061</v>
      </c>
      <c r="AX82" s="96">
        <v>6</v>
      </c>
      <c r="AY82" s="96">
        <v>3052.7999999999993</v>
      </c>
      <c r="AZ82" s="96">
        <v>3</v>
      </c>
      <c r="BA82" s="96">
        <v>1526.3999999999996</v>
      </c>
      <c r="BB82" s="96">
        <v>4</v>
      </c>
      <c r="BC82" s="96">
        <v>2035.1999999999996</v>
      </c>
      <c r="BD82" s="96">
        <v>5</v>
      </c>
      <c r="BE82" s="96">
        <v>2543.9999999999995</v>
      </c>
      <c r="BF82" s="96">
        <v>5</v>
      </c>
      <c r="BG82" s="96">
        <v>2543.9999999999995</v>
      </c>
      <c r="BH82" s="96">
        <v>6</v>
      </c>
      <c r="BI82" s="96">
        <v>3052.7999999999993</v>
      </c>
      <c r="BJ82" s="96">
        <v>5</v>
      </c>
      <c r="BK82" s="96">
        <v>2543.9999999999995</v>
      </c>
      <c r="BL82" s="96">
        <v>4</v>
      </c>
      <c r="BM82" s="96">
        <v>2035.1999999999996</v>
      </c>
      <c r="BN82" s="96">
        <v>5</v>
      </c>
      <c r="BO82" s="96">
        <v>2543.9999999999995</v>
      </c>
      <c r="BP82" s="96">
        <v>6</v>
      </c>
      <c r="BQ82" s="96">
        <v>3052.7999999999993</v>
      </c>
      <c r="BR82" s="96">
        <v>7</v>
      </c>
      <c r="BS82" s="96">
        <v>3561.5999999999995</v>
      </c>
      <c r="BT82" s="96">
        <v>10</v>
      </c>
      <c r="BU82" s="96">
        <v>5087.9999999999991</v>
      </c>
      <c r="BV82" s="96">
        <v>6</v>
      </c>
      <c r="BW82" s="96">
        <v>3052.7999999999993</v>
      </c>
      <c r="BX82" s="96">
        <v>9</v>
      </c>
      <c r="BY82" s="96">
        <v>4579.1999999999989</v>
      </c>
      <c r="BZ82" s="96">
        <v>14</v>
      </c>
      <c r="CA82" s="96">
        <v>7123.1999999999989</v>
      </c>
      <c r="CB82" s="96">
        <v>16</v>
      </c>
      <c r="CC82" s="96">
        <v>8140.7999999999984</v>
      </c>
      <c r="CD82" s="96">
        <v>12</v>
      </c>
      <c r="CE82" s="96">
        <v>6105.5999999999985</v>
      </c>
      <c r="CF82" s="96">
        <v>5.9884579023834394</v>
      </c>
      <c r="CG82" s="96">
        <v>3046.9273807326936</v>
      </c>
      <c r="CH82" s="96">
        <v>5.9181998564888456</v>
      </c>
      <c r="CI82" s="96">
        <v>3011.1800869815243</v>
      </c>
      <c r="CJ82" s="96">
        <v>3.2999477599104585</v>
      </c>
      <c r="CK82" s="96">
        <v>1679.013420242441</v>
      </c>
      <c r="CL82" s="96">
        <v>0.94862178517397899</v>
      </c>
      <c r="CM82" s="96">
        <v>482.65876429652042</v>
      </c>
      <c r="CN82" s="96">
        <v>0.28217368421052624</v>
      </c>
      <c r="CO82" s="96">
        <v>143.56997052631573</v>
      </c>
      <c r="CP82" s="96">
        <v>1.4931057216211261</v>
      </c>
      <c r="CQ82" s="96">
        <v>759.69219116082877</v>
      </c>
      <c r="CR82" s="96">
        <v>2.36563933070568</v>
      </c>
      <c r="CS82" s="96">
        <v>1203.6372914630497</v>
      </c>
      <c r="CT82" s="96">
        <v>5</v>
      </c>
      <c r="CU82" s="96">
        <v>2543.9999999999995</v>
      </c>
    </row>
    <row r="83" spans="2:99">
      <c r="C83" s="95" t="s">
        <v>248</v>
      </c>
      <c r="D83" s="96">
        <v>0</v>
      </c>
      <c r="E83" s="96">
        <v>0</v>
      </c>
      <c r="F83" s="96">
        <v>0</v>
      </c>
      <c r="G83" s="96">
        <v>0</v>
      </c>
      <c r="H83" s="96">
        <v>0</v>
      </c>
      <c r="I83" s="96">
        <v>0</v>
      </c>
      <c r="J83" s="96">
        <v>1.1216321467364474</v>
      </c>
      <c r="K83" s="96">
        <v>965.0522990520393</v>
      </c>
      <c r="L83" s="96">
        <v>1.8136673497319338</v>
      </c>
      <c r="M83" s="96">
        <v>1560.4793877093557</v>
      </c>
      <c r="N83" s="96">
        <v>5.7317124944168931</v>
      </c>
      <c r="O83" s="96">
        <v>4931.565430196295</v>
      </c>
      <c r="P83" s="96">
        <v>5.2769081294702422</v>
      </c>
      <c r="Q83" s="96">
        <v>4540.2517545961964</v>
      </c>
      <c r="R83" s="96">
        <v>4.9483080022903509</v>
      </c>
      <c r="S83" s="96">
        <v>4257.5242051706182</v>
      </c>
      <c r="T83" s="96">
        <v>3.3041312920498722</v>
      </c>
      <c r="U83" s="96">
        <v>2842.8745636797098</v>
      </c>
      <c r="V83" s="96">
        <v>8</v>
      </c>
      <c r="W83" s="96">
        <v>6883.2</v>
      </c>
      <c r="X83" s="96">
        <v>3.1556130354376917</v>
      </c>
      <c r="Y83" s="96">
        <v>2715.0894556905901</v>
      </c>
      <c r="Z83" s="96">
        <v>6.688131837189065</v>
      </c>
      <c r="AA83" s="96">
        <v>5754.4686327174713</v>
      </c>
      <c r="AB83" s="96">
        <v>8.3185294702708319</v>
      </c>
      <c r="AC83" s="96">
        <v>7157.2627562210237</v>
      </c>
      <c r="AD83" s="96">
        <v>5.4832391164341274</v>
      </c>
      <c r="AE83" s="96">
        <v>4717.7789357799229</v>
      </c>
      <c r="AF83" s="96">
        <v>4.5784330089139917</v>
      </c>
      <c r="AG83" s="96">
        <v>3939.2837608695986</v>
      </c>
      <c r="AH83" s="96">
        <v>5.8214336266250966</v>
      </c>
      <c r="AI83" s="96">
        <v>5008.7614923482333</v>
      </c>
      <c r="AJ83" s="96">
        <v>9.5221034150954527</v>
      </c>
      <c r="AK83" s="96">
        <v>8192.8177783481278</v>
      </c>
      <c r="AL83" s="96">
        <v>6.2079354098640023</v>
      </c>
      <c r="AM83" s="96">
        <v>5341.307626646987</v>
      </c>
      <c r="AN83" s="96">
        <v>8.0179407776223286</v>
      </c>
      <c r="AO83" s="96">
        <v>6898.6362450662509</v>
      </c>
      <c r="AP83" s="96">
        <v>3.8668468334705102</v>
      </c>
      <c r="AQ83" s="96">
        <v>3327.0350155180267</v>
      </c>
      <c r="AR83" s="96">
        <v>5</v>
      </c>
      <c r="AS83" s="96">
        <v>4302</v>
      </c>
      <c r="AT83" s="96">
        <v>2.2448440775853999</v>
      </c>
      <c r="AU83" s="96">
        <v>1931.4638443544782</v>
      </c>
      <c r="AV83" s="96">
        <v>3.7920294434681732</v>
      </c>
      <c r="AW83" s="96">
        <v>3262.6621331600163</v>
      </c>
      <c r="AX83" s="96">
        <v>6</v>
      </c>
      <c r="AY83" s="96">
        <v>5162.3999999999996</v>
      </c>
      <c r="AZ83" s="96">
        <v>3</v>
      </c>
      <c r="BA83" s="96">
        <v>2581.1999999999998</v>
      </c>
      <c r="BB83" s="96">
        <v>3</v>
      </c>
      <c r="BC83" s="96">
        <v>2581.1999999999998</v>
      </c>
      <c r="BD83" s="96">
        <v>5</v>
      </c>
      <c r="BE83" s="96">
        <v>4302</v>
      </c>
      <c r="BF83" s="96">
        <v>4</v>
      </c>
      <c r="BG83" s="96">
        <v>3441.6</v>
      </c>
      <c r="BH83" s="96">
        <v>5</v>
      </c>
      <c r="BI83" s="96">
        <v>4302</v>
      </c>
      <c r="BJ83" s="96">
        <v>6</v>
      </c>
      <c r="BK83" s="96">
        <v>5162.3999999999996</v>
      </c>
      <c r="BL83" s="96">
        <v>3</v>
      </c>
      <c r="BM83" s="96">
        <v>2581.1999999999998</v>
      </c>
      <c r="BN83" s="96">
        <v>4</v>
      </c>
      <c r="BO83" s="96">
        <v>3441.6</v>
      </c>
      <c r="BP83" s="96">
        <v>7</v>
      </c>
      <c r="BQ83" s="96">
        <v>6022.8</v>
      </c>
      <c r="BR83" s="96">
        <v>7</v>
      </c>
      <c r="BS83" s="96">
        <v>6022.8</v>
      </c>
      <c r="BT83" s="96">
        <v>9</v>
      </c>
      <c r="BU83" s="96">
        <v>7743.5999999999995</v>
      </c>
      <c r="BV83" s="96">
        <v>5</v>
      </c>
      <c r="BW83" s="96">
        <v>4302</v>
      </c>
      <c r="BX83" s="96">
        <v>10</v>
      </c>
      <c r="BY83" s="96">
        <v>8604</v>
      </c>
      <c r="BZ83" s="96">
        <v>15</v>
      </c>
      <c r="CA83" s="96">
        <v>12906</v>
      </c>
      <c r="CB83" s="96">
        <v>13</v>
      </c>
      <c r="CC83" s="96">
        <v>11185.199999999999</v>
      </c>
      <c r="CD83" s="96">
        <v>12</v>
      </c>
      <c r="CE83" s="96">
        <v>10324.799999999999</v>
      </c>
      <c r="CF83" s="96">
        <v>5.9884579023834394</v>
      </c>
      <c r="CG83" s="96">
        <v>5152.4691792107114</v>
      </c>
      <c r="CH83" s="96">
        <v>5.4954712953110709</v>
      </c>
      <c r="CI83" s="96">
        <v>4728.3035024856454</v>
      </c>
      <c r="CJ83" s="96">
        <v>3.0249521132512531</v>
      </c>
      <c r="CK83" s="96">
        <v>2602.6687982413782</v>
      </c>
      <c r="CL83" s="96">
        <v>0.86956996974281409</v>
      </c>
      <c r="CM83" s="96">
        <v>748.17800196671726</v>
      </c>
      <c r="CN83" s="96">
        <v>0.28217368421052624</v>
      </c>
      <c r="CO83" s="96">
        <v>242.78223789473677</v>
      </c>
      <c r="CP83" s="96">
        <v>1.1198292912158445</v>
      </c>
      <c r="CQ83" s="96">
        <v>963.50112216211255</v>
      </c>
      <c r="CR83" s="96">
        <v>2.36563933070568</v>
      </c>
      <c r="CS83" s="96">
        <v>2035.396080139167</v>
      </c>
      <c r="CT83" s="96">
        <v>5</v>
      </c>
      <c r="CU83" s="96">
        <v>4302</v>
      </c>
    </row>
    <row r="84" spans="2:99">
      <c r="C84" s="95" t="s">
        <v>249</v>
      </c>
      <c r="D84" s="96">
        <v>0</v>
      </c>
      <c r="E84" s="96">
        <v>0</v>
      </c>
      <c r="F84" s="96">
        <v>0</v>
      </c>
      <c r="G84" s="96">
        <v>0</v>
      </c>
      <c r="H84" s="96">
        <v>0</v>
      </c>
      <c r="I84" s="96">
        <v>0</v>
      </c>
      <c r="J84" s="96">
        <v>1.1216321467364474</v>
      </c>
      <c r="K84" s="96">
        <v>876.21903303051261</v>
      </c>
      <c r="L84" s="96">
        <v>1.8136673497319338</v>
      </c>
      <c r="M84" s="96">
        <v>1416.8369336105866</v>
      </c>
      <c r="N84" s="96">
        <v>6.6869979101530417</v>
      </c>
      <c r="O84" s="96">
        <v>5223.8827674115555</v>
      </c>
      <c r="P84" s="96">
        <v>5.2769081294702422</v>
      </c>
      <c r="Q84" s="96">
        <v>4122.3206307421533</v>
      </c>
      <c r="R84" s="96">
        <v>5.9379696027484208</v>
      </c>
      <c r="S84" s="96">
        <v>4638.7418536670657</v>
      </c>
      <c r="T84" s="96">
        <v>3.3041312920498722</v>
      </c>
      <c r="U84" s="96">
        <v>2581.1873653493599</v>
      </c>
      <c r="V84" s="96">
        <v>8</v>
      </c>
      <c r="W84" s="96">
        <v>6249.5999999999995</v>
      </c>
      <c r="X84" s="96">
        <v>3.1556130354376917</v>
      </c>
      <c r="Y84" s="96">
        <v>2465.1649032839246</v>
      </c>
      <c r="Z84" s="96">
        <v>6.688131837189065</v>
      </c>
      <c r="AA84" s="96">
        <v>5224.7685912120969</v>
      </c>
      <c r="AB84" s="96">
        <v>8.3185294702708319</v>
      </c>
      <c r="AC84" s="96">
        <v>6498.4352221755735</v>
      </c>
      <c r="AD84" s="96">
        <v>5.9817153997463208</v>
      </c>
      <c r="AE84" s="96">
        <v>4672.9160702818253</v>
      </c>
      <c r="AF84" s="96">
        <v>4.5784330089139917</v>
      </c>
      <c r="AG84" s="96">
        <v>3576.6718665636099</v>
      </c>
      <c r="AH84" s="96">
        <v>5.8214336266250966</v>
      </c>
      <c r="AI84" s="96">
        <v>4547.7039491195246</v>
      </c>
      <c r="AJ84" s="96">
        <v>10.051109160378532</v>
      </c>
      <c r="AK84" s="96">
        <v>7851.9264760877086</v>
      </c>
      <c r="AL84" s="96">
        <v>6.7252633606860028</v>
      </c>
      <c r="AM84" s="96">
        <v>5253.7757373679051</v>
      </c>
      <c r="AN84" s="96">
        <v>7.1270584689976246</v>
      </c>
      <c r="AO84" s="96">
        <v>5567.658075980944</v>
      </c>
      <c r="AP84" s="96">
        <v>3.4801621501234594</v>
      </c>
      <c r="AQ84" s="96">
        <v>2718.7026716764462</v>
      </c>
      <c r="AR84" s="96">
        <v>5</v>
      </c>
      <c r="AS84" s="96">
        <v>3905.9999999999995</v>
      </c>
      <c r="AT84" s="96">
        <v>2.2448440775853999</v>
      </c>
      <c r="AU84" s="96">
        <v>1753.6721934097143</v>
      </c>
      <c r="AV84" s="96">
        <v>3.7920294434681732</v>
      </c>
      <c r="AW84" s="96">
        <v>2962.3334012373366</v>
      </c>
      <c r="AX84" s="96">
        <v>6</v>
      </c>
      <c r="AY84" s="96">
        <v>4687.2</v>
      </c>
      <c r="AZ84" s="96">
        <v>3</v>
      </c>
      <c r="BA84" s="96">
        <v>2343.6</v>
      </c>
      <c r="BB84" s="96">
        <v>3</v>
      </c>
      <c r="BC84" s="96">
        <v>2343.6</v>
      </c>
      <c r="BD84" s="96">
        <v>5</v>
      </c>
      <c r="BE84" s="96">
        <v>3905.9999999999995</v>
      </c>
      <c r="BF84" s="96">
        <v>5</v>
      </c>
      <c r="BG84" s="96">
        <v>3905.9999999999995</v>
      </c>
      <c r="BH84" s="96">
        <v>6</v>
      </c>
      <c r="BI84" s="96">
        <v>4687.2</v>
      </c>
      <c r="BJ84" s="96">
        <v>5</v>
      </c>
      <c r="BK84" s="96">
        <v>3905.9999999999995</v>
      </c>
      <c r="BL84" s="96">
        <v>4</v>
      </c>
      <c r="BM84" s="96">
        <v>3124.7999999999997</v>
      </c>
      <c r="BN84" s="96">
        <v>4</v>
      </c>
      <c r="BO84" s="96">
        <v>3124.7999999999997</v>
      </c>
      <c r="BP84" s="96">
        <v>6</v>
      </c>
      <c r="BQ84" s="96">
        <v>4687.2</v>
      </c>
      <c r="BR84" s="96">
        <v>8</v>
      </c>
      <c r="BS84" s="96">
        <v>6249.5999999999995</v>
      </c>
      <c r="BT84" s="96">
        <v>9</v>
      </c>
      <c r="BU84" s="96">
        <v>7030.7999999999993</v>
      </c>
      <c r="BV84" s="96">
        <v>5</v>
      </c>
      <c r="BW84" s="96">
        <v>3905.9999999999995</v>
      </c>
      <c r="BX84" s="96">
        <v>10</v>
      </c>
      <c r="BY84" s="96">
        <v>7811.9999999999991</v>
      </c>
      <c r="BZ84" s="96">
        <v>16</v>
      </c>
      <c r="CA84" s="96">
        <v>12499.199999999999</v>
      </c>
      <c r="CB84" s="96">
        <v>14</v>
      </c>
      <c r="CC84" s="96">
        <v>10936.8</v>
      </c>
      <c r="CD84" s="96">
        <v>11</v>
      </c>
      <c r="CE84" s="96">
        <v>8593.1999999999989</v>
      </c>
      <c r="CF84" s="96">
        <v>5.1718500066038802</v>
      </c>
      <c r="CG84" s="96">
        <v>4040.249225158951</v>
      </c>
      <c r="CH84" s="96">
        <v>5.9181998564888456</v>
      </c>
      <c r="CI84" s="96">
        <v>4623.2977278890858</v>
      </c>
      <c r="CJ84" s="96">
        <v>3.2999477599104585</v>
      </c>
      <c r="CK84" s="96">
        <v>2577.9191900420501</v>
      </c>
      <c r="CL84" s="96">
        <v>1.1067254160363087</v>
      </c>
      <c r="CM84" s="96">
        <v>864.57389500756426</v>
      </c>
      <c r="CN84" s="96">
        <v>0.3292026315789473</v>
      </c>
      <c r="CO84" s="96">
        <v>257.17309578947362</v>
      </c>
      <c r="CP84" s="96">
        <v>1.4931057216211261</v>
      </c>
      <c r="CQ84" s="96">
        <v>1166.4141897304237</v>
      </c>
      <c r="CR84" s="96">
        <v>2.36563933070568</v>
      </c>
      <c r="CS84" s="96">
        <v>1848.0374451472771</v>
      </c>
      <c r="CT84" s="96">
        <v>5</v>
      </c>
      <c r="CU84" s="96">
        <v>3905.9999999999995</v>
      </c>
    </row>
    <row r="85" spans="2:99">
      <c r="C85" s="95" t="s">
        <v>250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0</v>
      </c>
      <c r="J85" s="96">
        <v>1.1216321467364474</v>
      </c>
      <c r="K85" s="96">
        <v>168.24482201046712</v>
      </c>
      <c r="L85" s="96">
        <v>1.8136673497319338</v>
      </c>
      <c r="M85" s="96">
        <v>272.05010245979008</v>
      </c>
      <c r="N85" s="96">
        <v>5.7317124944168931</v>
      </c>
      <c r="O85" s="96">
        <v>859.75687416253402</v>
      </c>
      <c r="P85" s="96">
        <v>6.1563928177152825</v>
      </c>
      <c r="Q85" s="96">
        <v>923.45892265729242</v>
      </c>
      <c r="R85" s="96">
        <v>4.9483080022903509</v>
      </c>
      <c r="S85" s="96">
        <v>742.24620034355269</v>
      </c>
      <c r="T85" s="96">
        <v>4.1301641150623407</v>
      </c>
      <c r="U85" s="96">
        <v>619.52461725935109</v>
      </c>
      <c r="V85" s="96">
        <v>8</v>
      </c>
      <c r="W85" s="96">
        <v>1200</v>
      </c>
      <c r="X85" s="96">
        <v>3.1556130354376917</v>
      </c>
      <c r="Y85" s="96">
        <v>473.34195531565376</v>
      </c>
      <c r="Z85" s="96">
        <v>6.688131837189065</v>
      </c>
      <c r="AA85" s="96">
        <v>1003.2197755783598</v>
      </c>
      <c r="AB85" s="96">
        <v>9.2428105225231469</v>
      </c>
      <c r="AC85" s="96">
        <v>1386.4215783784721</v>
      </c>
      <c r="AD85" s="96">
        <v>5.4832391164341274</v>
      </c>
      <c r="AE85" s="96">
        <v>822.4858674651191</v>
      </c>
      <c r="AF85" s="96">
        <v>4.9599690929901579</v>
      </c>
      <c r="AG85" s="96">
        <v>743.99536394852373</v>
      </c>
      <c r="AH85" s="96">
        <v>5.8214336266250966</v>
      </c>
      <c r="AI85" s="96">
        <v>873.21504399376454</v>
      </c>
      <c r="AJ85" s="96">
        <v>10.580114905661613</v>
      </c>
      <c r="AK85" s="96">
        <v>1587.0172358492421</v>
      </c>
      <c r="AL85" s="96">
        <v>7.7599192623300031</v>
      </c>
      <c r="AM85" s="96">
        <v>1163.9878893495004</v>
      </c>
      <c r="AN85" s="96">
        <v>8.9088230862470308</v>
      </c>
      <c r="AO85" s="96">
        <v>1336.3234629370547</v>
      </c>
      <c r="AP85" s="96">
        <v>4.0601891751440355</v>
      </c>
      <c r="AQ85" s="96">
        <v>609.02837627160534</v>
      </c>
      <c r="AR85" s="96">
        <v>5</v>
      </c>
      <c r="AS85" s="96">
        <v>750</v>
      </c>
      <c r="AT85" s="96">
        <v>2.9931254367805336</v>
      </c>
      <c r="AU85" s="96">
        <v>448.96881551708003</v>
      </c>
      <c r="AV85" s="96">
        <v>3.7920294434681732</v>
      </c>
      <c r="AW85" s="96">
        <v>568.80441652022603</v>
      </c>
      <c r="AX85" s="96">
        <v>6</v>
      </c>
      <c r="AY85" s="96">
        <v>900</v>
      </c>
      <c r="AZ85" s="96">
        <v>3</v>
      </c>
      <c r="BA85" s="96">
        <v>450</v>
      </c>
      <c r="BB85" s="96">
        <v>4</v>
      </c>
      <c r="BC85" s="96">
        <v>600</v>
      </c>
      <c r="BD85" s="96">
        <v>5</v>
      </c>
      <c r="BE85" s="96">
        <v>750</v>
      </c>
      <c r="BF85" s="96">
        <v>4</v>
      </c>
      <c r="BG85" s="96">
        <v>600</v>
      </c>
      <c r="BH85" s="96">
        <v>6</v>
      </c>
      <c r="BI85" s="96">
        <v>900</v>
      </c>
      <c r="BJ85" s="96">
        <v>5</v>
      </c>
      <c r="BK85" s="96">
        <v>750</v>
      </c>
      <c r="BL85" s="96">
        <v>3</v>
      </c>
      <c r="BM85" s="96">
        <v>450</v>
      </c>
      <c r="BN85" s="96">
        <v>4</v>
      </c>
      <c r="BO85" s="96">
        <v>600</v>
      </c>
      <c r="BP85" s="96">
        <v>6</v>
      </c>
      <c r="BQ85" s="96">
        <v>900</v>
      </c>
      <c r="BR85" s="96">
        <v>8</v>
      </c>
      <c r="BS85" s="96">
        <v>1200</v>
      </c>
      <c r="BT85" s="96">
        <v>11</v>
      </c>
      <c r="BU85" s="96">
        <v>1650</v>
      </c>
      <c r="BV85" s="96">
        <v>5</v>
      </c>
      <c r="BW85" s="96">
        <v>750</v>
      </c>
      <c r="BX85" s="96">
        <v>11</v>
      </c>
      <c r="BY85" s="96">
        <v>1650</v>
      </c>
      <c r="BZ85" s="96">
        <v>16</v>
      </c>
      <c r="CA85" s="96">
        <v>2400</v>
      </c>
      <c r="CB85" s="96">
        <v>15</v>
      </c>
      <c r="CC85" s="96">
        <v>2250</v>
      </c>
      <c r="CD85" s="96">
        <v>12</v>
      </c>
      <c r="CE85" s="96">
        <v>1800</v>
      </c>
      <c r="CF85" s="96">
        <v>6.2606605343099604</v>
      </c>
      <c r="CG85" s="96">
        <v>939.09908014649409</v>
      </c>
      <c r="CH85" s="96">
        <v>6.763656978844395</v>
      </c>
      <c r="CI85" s="96">
        <v>1014.5485468266593</v>
      </c>
      <c r="CJ85" s="96">
        <v>3.2999477599104585</v>
      </c>
      <c r="CK85" s="96">
        <v>494.99216398656876</v>
      </c>
      <c r="CL85" s="96">
        <v>0.94862178517397899</v>
      </c>
      <c r="CM85" s="96">
        <v>142.29326777609685</v>
      </c>
      <c r="CN85" s="96">
        <v>0.3292026315789473</v>
      </c>
      <c r="CO85" s="96">
        <v>49.380394736842092</v>
      </c>
      <c r="CP85" s="96">
        <v>1.4931057216211261</v>
      </c>
      <c r="CQ85" s="96">
        <v>223.96585824316892</v>
      </c>
      <c r="CR85" s="96">
        <v>3.1541857742742399</v>
      </c>
      <c r="CS85" s="96">
        <v>473.127866141136</v>
      </c>
      <c r="CT85" s="96">
        <v>5</v>
      </c>
      <c r="CU85" s="96">
        <v>750</v>
      </c>
    </row>
    <row r="86" spans="2:99">
      <c r="C86" s="95" t="s">
        <v>251</v>
      </c>
      <c r="D86" s="96">
        <v>0</v>
      </c>
      <c r="E86" s="96">
        <v>0</v>
      </c>
      <c r="F86" s="96">
        <v>0</v>
      </c>
      <c r="G86" s="96">
        <v>0</v>
      </c>
      <c r="H86" s="96">
        <v>0</v>
      </c>
      <c r="I86" s="96">
        <v>0</v>
      </c>
      <c r="J86" s="96">
        <v>1.1216321467364474</v>
      </c>
      <c r="K86" s="96">
        <v>605.68135923768159</v>
      </c>
      <c r="L86" s="96">
        <v>1.4509338797855469</v>
      </c>
      <c r="M86" s="96">
        <v>783.50429508419529</v>
      </c>
      <c r="N86" s="96">
        <v>5.7317124944168931</v>
      </c>
      <c r="O86" s="96">
        <v>3095.1247469851223</v>
      </c>
      <c r="P86" s="96">
        <v>6.1563928177152825</v>
      </c>
      <c r="Q86" s="96">
        <v>3324.4521215662526</v>
      </c>
      <c r="R86" s="96">
        <v>4.9483080022903509</v>
      </c>
      <c r="S86" s="96">
        <v>2672.0863212367894</v>
      </c>
      <c r="T86" s="96">
        <v>4.1301641150623407</v>
      </c>
      <c r="U86" s="96">
        <v>2230.2886221336639</v>
      </c>
      <c r="V86" s="96">
        <v>9</v>
      </c>
      <c r="W86" s="96">
        <v>4860</v>
      </c>
      <c r="X86" s="96">
        <v>3.1556130354376917</v>
      </c>
      <c r="Y86" s="96">
        <v>1704.0310391363535</v>
      </c>
      <c r="Z86" s="96">
        <v>6.688131837189065</v>
      </c>
      <c r="AA86" s="96">
        <v>3611.5911920820949</v>
      </c>
      <c r="AB86" s="96">
        <v>8.3185294702708319</v>
      </c>
      <c r="AC86" s="96">
        <v>4492.0059139462492</v>
      </c>
      <c r="AD86" s="96">
        <v>4.984762833121934</v>
      </c>
      <c r="AE86" s="96">
        <v>2691.7719298858442</v>
      </c>
      <c r="AF86" s="96">
        <v>5.3415051770663231</v>
      </c>
      <c r="AG86" s="96">
        <v>2884.4127956158145</v>
      </c>
      <c r="AH86" s="96">
        <v>5.8214336266250966</v>
      </c>
      <c r="AI86" s="96">
        <v>3143.5741583775521</v>
      </c>
      <c r="AJ86" s="96">
        <v>8.9930976698123715</v>
      </c>
      <c r="AK86" s="96">
        <v>4856.2727416986809</v>
      </c>
      <c r="AL86" s="96">
        <v>7.2425913115080025</v>
      </c>
      <c r="AM86" s="96">
        <v>3910.9993082143214</v>
      </c>
      <c r="AN86" s="96">
        <v>7.5724996233099757</v>
      </c>
      <c r="AO86" s="96">
        <v>4089.1497965873868</v>
      </c>
      <c r="AP86" s="96">
        <v>3.6735044917969848</v>
      </c>
      <c r="AQ86" s="96">
        <v>1983.6924255703718</v>
      </c>
      <c r="AR86" s="96">
        <v>5</v>
      </c>
      <c r="AS86" s="96">
        <v>2700</v>
      </c>
      <c r="AT86" s="96">
        <v>2.2448440775853999</v>
      </c>
      <c r="AU86" s="96">
        <v>1212.2158018961159</v>
      </c>
      <c r="AV86" s="96">
        <v>3.7920294434681732</v>
      </c>
      <c r="AW86" s="96">
        <v>2047.6958994728136</v>
      </c>
      <c r="AX86" s="96">
        <v>6</v>
      </c>
      <c r="AY86" s="96">
        <v>3240</v>
      </c>
      <c r="AZ86" s="96">
        <v>3</v>
      </c>
      <c r="BA86" s="96">
        <v>1620</v>
      </c>
      <c r="BB86" s="96">
        <v>4</v>
      </c>
      <c r="BC86" s="96">
        <v>2160</v>
      </c>
      <c r="BD86" s="96">
        <v>5</v>
      </c>
      <c r="BE86" s="96">
        <v>2700</v>
      </c>
      <c r="BF86" s="96">
        <v>4</v>
      </c>
      <c r="BG86" s="96">
        <v>2160</v>
      </c>
      <c r="BH86" s="96">
        <v>6</v>
      </c>
      <c r="BI86" s="96">
        <v>3240</v>
      </c>
      <c r="BJ86" s="96">
        <v>5</v>
      </c>
      <c r="BK86" s="96">
        <v>2700</v>
      </c>
      <c r="BL86" s="96">
        <v>4</v>
      </c>
      <c r="BM86" s="96">
        <v>2160</v>
      </c>
      <c r="BN86" s="96">
        <v>4</v>
      </c>
      <c r="BO86" s="96">
        <v>2160</v>
      </c>
      <c r="BP86" s="96">
        <v>7</v>
      </c>
      <c r="BQ86" s="96">
        <v>3780</v>
      </c>
      <c r="BR86" s="96">
        <v>8</v>
      </c>
      <c r="BS86" s="96">
        <v>4320</v>
      </c>
      <c r="BT86" s="96">
        <v>9</v>
      </c>
      <c r="BU86" s="96">
        <v>4860</v>
      </c>
      <c r="BV86" s="96">
        <v>6</v>
      </c>
      <c r="BW86" s="96">
        <v>3240</v>
      </c>
      <c r="BX86" s="96">
        <v>9</v>
      </c>
      <c r="BY86" s="96">
        <v>4860</v>
      </c>
      <c r="BZ86" s="96">
        <v>14</v>
      </c>
      <c r="CA86" s="96">
        <v>7560</v>
      </c>
      <c r="CB86" s="96">
        <v>14</v>
      </c>
      <c r="CC86" s="96">
        <v>7560</v>
      </c>
      <c r="CD86" s="96">
        <v>11</v>
      </c>
      <c r="CE86" s="96">
        <v>5940</v>
      </c>
      <c r="CF86" s="96">
        <v>5.7162552704569203</v>
      </c>
      <c r="CG86" s="96">
        <v>3086.7778460467371</v>
      </c>
      <c r="CH86" s="96">
        <v>5.9181998564888456</v>
      </c>
      <c r="CI86" s="96">
        <v>3195.8279225039764</v>
      </c>
      <c r="CJ86" s="96">
        <v>3.2999477599104585</v>
      </c>
      <c r="CK86" s="96">
        <v>1781.9717903516475</v>
      </c>
      <c r="CL86" s="96">
        <v>1.1067254160363087</v>
      </c>
      <c r="CM86" s="96">
        <v>597.63172465960668</v>
      </c>
      <c r="CN86" s="96">
        <v>0.28217368421052624</v>
      </c>
      <c r="CO86" s="96">
        <v>152.37378947368418</v>
      </c>
      <c r="CP86" s="96">
        <v>1.4931057216211261</v>
      </c>
      <c r="CQ86" s="96">
        <v>806.27708967540809</v>
      </c>
      <c r="CR86" s="96">
        <v>2.36563933070568</v>
      </c>
      <c r="CS86" s="96">
        <v>1277.4452385810671</v>
      </c>
      <c r="CT86" s="96">
        <v>5</v>
      </c>
      <c r="CU86" s="96">
        <v>2700</v>
      </c>
    </row>
    <row r="87" spans="2:99">
      <c r="B87" s="95" t="s">
        <v>131</v>
      </c>
      <c r="C87" s="95" t="s">
        <v>252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0</v>
      </c>
      <c r="J87" s="96">
        <v>1.1216321467364474</v>
      </c>
      <c r="K87" s="96">
        <v>2192.5665204404072</v>
      </c>
      <c r="L87" s="96">
        <v>3.9900681694102547</v>
      </c>
      <c r="M87" s="96">
        <v>7799.7852575631659</v>
      </c>
      <c r="N87" s="96">
        <v>15.284566651778382</v>
      </c>
      <c r="O87" s="96">
        <v>29878.27089089638</v>
      </c>
      <c r="P87" s="96">
        <v>16.710209076655765</v>
      </c>
      <c r="Q87" s="96">
        <v>32665.11670304669</v>
      </c>
      <c r="R87" s="96">
        <v>14.844924006871054</v>
      </c>
      <c r="S87" s="96">
        <v>29018.857448631534</v>
      </c>
      <c r="T87" s="96">
        <v>5.7822297610872759</v>
      </c>
      <c r="U87" s="96">
        <v>11303.102736973407</v>
      </c>
      <c r="V87" s="96">
        <v>8</v>
      </c>
      <c r="W87" s="96">
        <v>15638.4</v>
      </c>
      <c r="X87" s="96">
        <v>8.2045938921379982</v>
      </c>
      <c r="Y87" s="96">
        <v>16038.340140351358</v>
      </c>
      <c r="Z87" s="96">
        <v>11.465368863752683</v>
      </c>
      <c r="AA87" s="96">
        <v>22412.503054863744</v>
      </c>
      <c r="AB87" s="96">
        <v>4.6214052612615735</v>
      </c>
      <c r="AC87" s="96">
        <v>9033.9230047141227</v>
      </c>
      <c r="AD87" s="96">
        <v>4.4862865498097397</v>
      </c>
      <c r="AE87" s="96">
        <v>8769.7929475680794</v>
      </c>
      <c r="AF87" s="96">
        <v>1.9076804203808297</v>
      </c>
      <c r="AG87" s="96">
        <v>3729.133685760446</v>
      </c>
      <c r="AH87" s="96">
        <v>6.653067001857254</v>
      </c>
      <c r="AI87" s="96">
        <v>13005.415375230559</v>
      </c>
      <c r="AJ87" s="96">
        <v>2.6450287264154033</v>
      </c>
      <c r="AK87" s="96">
        <v>5170.5021543968305</v>
      </c>
      <c r="AL87" s="96">
        <v>3.1039677049320011</v>
      </c>
      <c r="AM87" s="96">
        <v>6067.6360696010761</v>
      </c>
      <c r="AN87" s="96">
        <v>2.2272057715617577</v>
      </c>
      <c r="AO87" s="96">
        <v>4353.7418422489236</v>
      </c>
      <c r="AP87" s="96">
        <v>1.3533963917146785</v>
      </c>
      <c r="AQ87" s="96">
        <v>2645.6192665238536</v>
      </c>
      <c r="AR87" s="96">
        <v>4</v>
      </c>
      <c r="AS87" s="96">
        <v>7819.2</v>
      </c>
      <c r="AT87" s="96">
        <v>4.4896881551707999</v>
      </c>
      <c r="AU87" s="96">
        <v>8776.4424057278793</v>
      </c>
      <c r="AV87" s="96">
        <v>5.6880441652022595</v>
      </c>
      <c r="AW87" s="96">
        <v>11118.988734137376</v>
      </c>
      <c r="AX87" s="96">
        <v>6</v>
      </c>
      <c r="AY87" s="96">
        <v>11728.8</v>
      </c>
      <c r="AZ87" s="96">
        <v>6</v>
      </c>
      <c r="BA87" s="96">
        <v>11728.8</v>
      </c>
      <c r="BB87" s="96">
        <v>5</v>
      </c>
      <c r="BC87" s="96">
        <v>9774</v>
      </c>
      <c r="BD87" s="96">
        <v>4</v>
      </c>
      <c r="BE87" s="96">
        <v>7819.2</v>
      </c>
      <c r="BF87" s="96">
        <v>3</v>
      </c>
      <c r="BG87" s="96">
        <v>5864.4</v>
      </c>
      <c r="BH87" s="96">
        <v>19</v>
      </c>
      <c r="BI87" s="96">
        <v>37141.199999999997</v>
      </c>
      <c r="BJ87" s="96">
        <v>21</v>
      </c>
      <c r="BK87" s="96">
        <v>41050.799999999996</v>
      </c>
      <c r="BL87" s="96">
        <v>13</v>
      </c>
      <c r="BM87" s="96">
        <v>25412.399999999998</v>
      </c>
      <c r="BN87" s="96">
        <v>23</v>
      </c>
      <c r="BO87" s="96">
        <v>44960.4</v>
      </c>
      <c r="BP87" s="96">
        <v>11</v>
      </c>
      <c r="BQ87" s="96">
        <v>21502.799999999999</v>
      </c>
      <c r="BR87" s="96">
        <v>15</v>
      </c>
      <c r="BS87" s="96">
        <v>29322</v>
      </c>
      <c r="BT87" s="96">
        <v>13</v>
      </c>
      <c r="BU87" s="96">
        <v>25412.399999999998</v>
      </c>
      <c r="BV87" s="96">
        <v>9</v>
      </c>
      <c r="BW87" s="96">
        <v>17593.2</v>
      </c>
      <c r="BX87" s="96">
        <v>10</v>
      </c>
      <c r="BY87" s="96">
        <v>19548</v>
      </c>
      <c r="BZ87" s="96">
        <v>8</v>
      </c>
      <c r="CA87" s="96">
        <v>15638.4</v>
      </c>
      <c r="CB87" s="96">
        <v>7</v>
      </c>
      <c r="CC87" s="96">
        <v>13683.6</v>
      </c>
      <c r="CD87" s="96">
        <v>9</v>
      </c>
      <c r="CE87" s="96">
        <v>17593.2</v>
      </c>
      <c r="CF87" s="96">
        <v>1.6332157915591201</v>
      </c>
      <c r="CG87" s="96">
        <v>3192.610229339768</v>
      </c>
      <c r="CH87" s="96">
        <v>2.5363713670666481</v>
      </c>
      <c r="CI87" s="96">
        <v>4958.0987483418839</v>
      </c>
      <c r="CJ87" s="96">
        <v>1.6499738799552293</v>
      </c>
      <c r="CK87" s="96">
        <v>3225.3689405364821</v>
      </c>
      <c r="CL87" s="96">
        <v>0.39525907715582459</v>
      </c>
      <c r="CM87" s="96">
        <v>772.65244402420592</v>
      </c>
      <c r="CN87" s="96">
        <v>0.28217368421052624</v>
      </c>
      <c r="CO87" s="96">
        <v>551.59311789473668</v>
      </c>
      <c r="CP87" s="96">
        <v>2.239658582431689</v>
      </c>
      <c r="CQ87" s="96">
        <v>4378.0845969374659</v>
      </c>
      <c r="CR87" s="96">
        <v>4.73127866141136</v>
      </c>
      <c r="CS87" s="96">
        <v>9248.7035273269266</v>
      </c>
      <c r="CT87" s="96">
        <v>5</v>
      </c>
      <c r="CU87" s="96">
        <v>9774</v>
      </c>
    </row>
    <row r="88" spans="2:99">
      <c r="C88" s="95" t="s">
        <v>253</v>
      </c>
      <c r="D88" s="96">
        <v>0</v>
      </c>
      <c r="E88" s="96">
        <v>0</v>
      </c>
      <c r="F88" s="96">
        <v>0</v>
      </c>
      <c r="G88" s="96">
        <v>0</v>
      </c>
      <c r="H88" s="96">
        <v>0</v>
      </c>
      <c r="I88" s="96">
        <v>0</v>
      </c>
      <c r="J88" s="96">
        <v>1.1216321467364474</v>
      </c>
      <c r="K88" s="96">
        <v>2122.576674484053</v>
      </c>
      <c r="L88" s="96">
        <v>4.3528016393566409</v>
      </c>
      <c r="M88" s="96">
        <v>8237.2418223185068</v>
      </c>
      <c r="N88" s="96">
        <v>13.373995820306083</v>
      </c>
      <c r="O88" s="96">
        <v>25308.949690347232</v>
      </c>
      <c r="P88" s="96">
        <v>17.589693764900808</v>
      </c>
      <c r="Q88" s="96">
        <v>33286.736480698288</v>
      </c>
      <c r="R88" s="96">
        <v>14.844924006871054</v>
      </c>
      <c r="S88" s="96">
        <v>28092.534190602779</v>
      </c>
      <c r="T88" s="96">
        <v>5.7822297610872759</v>
      </c>
      <c r="U88" s="96">
        <v>10942.291599881561</v>
      </c>
      <c r="V88" s="96">
        <v>10</v>
      </c>
      <c r="W88" s="96">
        <v>18924</v>
      </c>
      <c r="X88" s="96">
        <v>9.4668391063130741</v>
      </c>
      <c r="Y88" s="96">
        <v>17915.046324786861</v>
      </c>
      <c r="Z88" s="96">
        <v>11.465368863752683</v>
      </c>
      <c r="AA88" s="96">
        <v>21697.064037765576</v>
      </c>
      <c r="AB88" s="96">
        <v>4.6214052612615735</v>
      </c>
      <c r="AC88" s="96">
        <v>8745.547316411401</v>
      </c>
      <c r="AD88" s="96">
        <v>4.4862865498097397</v>
      </c>
      <c r="AE88" s="96">
        <v>8489.8486668599508</v>
      </c>
      <c r="AF88" s="96">
        <v>1.9076804203808297</v>
      </c>
      <c r="AG88" s="96">
        <v>3610.094427528682</v>
      </c>
      <c r="AH88" s="96">
        <v>8.316333752321567</v>
      </c>
      <c r="AI88" s="96">
        <v>15737.829992893332</v>
      </c>
      <c r="AJ88" s="96">
        <v>3.1740344716984841</v>
      </c>
      <c r="AK88" s="96">
        <v>6006.542834242211</v>
      </c>
      <c r="AL88" s="96">
        <v>3.6212956557540013</v>
      </c>
      <c r="AM88" s="96">
        <v>6852.9398989488718</v>
      </c>
      <c r="AN88" s="96">
        <v>2.2272057715617577</v>
      </c>
      <c r="AO88" s="96">
        <v>4214.7642021034699</v>
      </c>
      <c r="AP88" s="96">
        <v>1.3533963917146785</v>
      </c>
      <c r="AQ88" s="96">
        <v>2561.1673316808574</v>
      </c>
      <c r="AR88" s="96">
        <v>4</v>
      </c>
      <c r="AS88" s="96">
        <v>7569.5999999999995</v>
      </c>
      <c r="AT88" s="96">
        <v>4.4896881551707999</v>
      </c>
      <c r="AU88" s="96">
        <v>8496.2858648452202</v>
      </c>
      <c r="AV88" s="96">
        <v>4.7400368043352161</v>
      </c>
      <c r="AW88" s="96">
        <v>8970.0456485239629</v>
      </c>
      <c r="AX88" s="96">
        <v>5</v>
      </c>
      <c r="AY88" s="96">
        <v>9462</v>
      </c>
      <c r="AZ88" s="96">
        <v>6</v>
      </c>
      <c r="BA88" s="96">
        <v>11354.4</v>
      </c>
      <c r="BB88" s="96">
        <v>6</v>
      </c>
      <c r="BC88" s="96">
        <v>11354.4</v>
      </c>
      <c r="BD88" s="96">
        <v>4</v>
      </c>
      <c r="BE88" s="96">
        <v>7569.5999999999995</v>
      </c>
      <c r="BF88" s="96">
        <v>4</v>
      </c>
      <c r="BG88" s="96">
        <v>7569.5999999999995</v>
      </c>
      <c r="BH88" s="96">
        <v>18</v>
      </c>
      <c r="BI88" s="96">
        <v>34063.199999999997</v>
      </c>
      <c r="BJ88" s="96">
        <v>24</v>
      </c>
      <c r="BK88" s="96">
        <v>45417.599999999999</v>
      </c>
      <c r="BL88" s="96">
        <v>15</v>
      </c>
      <c r="BM88" s="96">
        <v>28385.999999999996</v>
      </c>
      <c r="BN88" s="96">
        <v>25</v>
      </c>
      <c r="BO88" s="96">
        <v>47310</v>
      </c>
      <c r="BP88" s="96">
        <v>11</v>
      </c>
      <c r="BQ88" s="96">
        <v>20816.399999999998</v>
      </c>
      <c r="BR88" s="96">
        <v>15</v>
      </c>
      <c r="BS88" s="96">
        <v>28385.999999999996</v>
      </c>
      <c r="BT88" s="96">
        <v>14</v>
      </c>
      <c r="BU88" s="96">
        <v>26493.599999999999</v>
      </c>
      <c r="BV88" s="96">
        <v>9</v>
      </c>
      <c r="BW88" s="96">
        <v>17031.599999999999</v>
      </c>
      <c r="BX88" s="96">
        <v>10</v>
      </c>
      <c r="BY88" s="96">
        <v>18924</v>
      </c>
      <c r="BZ88" s="96">
        <v>8</v>
      </c>
      <c r="CA88" s="96">
        <v>15139.199999999999</v>
      </c>
      <c r="CB88" s="96">
        <v>7</v>
      </c>
      <c r="CC88" s="96">
        <v>13246.8</v>
      </c>
      <c r="CD88" s="96">
        <v>9</v>
      </c>
      <c r="CE88" s="96">
        <v>17031.599999999999</v>
      </c>
      <c r="CF88" s="96">
        <v>1.6332157915591201</v>
      </c>
      <c r="CG88" s="96">
        <v>3090.6975639464786</v>
      </c>
      <c r="CH88" s="96">
        <v>2.1136428058888734</v>
      </c>
      <c r="CI88" s="96">
        <v>3999.8576458641037</v>
      </c>
      <c r="CJ88" s="96">
        <v>1.6499738799552293</v>
      </c>
      <c r="CK88" s="96">
        <v>3122.4105704272756</v>
      </c>
      <c r="CL88" s="96">
        <v>0.31620726172465968</v>
      </c>
      <c r="CM88" s="96">
        <v>598.3906220877459</v>
      </c>
      <c r="CN88" s="96">
        <v>0.23514473684210518</v>
      </c>
      <c r="CO88" s="96">
        <v>444.9878999999998</v>
      </c>
      <c r="CP88" s="96">
        <v>2.239658582431689</v>
      </c>
      <c r="CQ88" s="96">
        <v>4238.3299013937276</v>
      </c>
      <c r="CR88" s="96">
        <v>4.73127866141136</v>
      </c>
      <c r="CS88" s="96">
        <v>8953.4717388548579</v>
      </c>
      <c r="CT88" s="96">
        <v>4</v>
      </c>
      <c r="CU88" s="96">
        <v>7569.5999999999995</v>
      </c>
    </row>
    <row r="89" spans="2:99">
      <c r="C89" s="95" t="s">
        <v>254</v>
      </c>
      <c r="D89" s="96">
        <v>0</v>
      </c>
      <c r="E89" s="96">
        <v>0</v>
      </c>
      <c r="F89" s="96">
        <v>0</v>
      </c>
      <c r="G89" s="96">
        <v>0</v>
      </c>
      <c r="H89" s="96">
        <v>0</v>
      </c>
      <c r="I89" s="96">
        <v>0</v>
      </c>
      <c r="J89" s="96">
        <v>1.1216321467364474</v>
      </c>
      <c r="K89" s="96">
        <v>2689.2252350153062</v>
      </c>
      <c r="L89" s="96">
        <v>3.9900681694102547</v>
      </c>
      <c r="M89" s="96">
        <v>9566.587442978027</v>
      </c>
      <c r="N89" s="96">
        <v>15.284566651778382</v>
      </c>
      <c r="O89" s="96">
        <v>36646.277004303847</v>
      </c>
      <c r="P89" s="96">
        <v>18.469178453145847</v>
      </c>
      <c r="Q89" s="96">
        <v>44281.702259262485</v>
      </c>
      <c r="R89" s="96">
        <v>13.855262406412983</v>
      </c>
      <c r="S89" s="96">
        <v>33219.37714561577</v>
      </c>
      <c r="T89" s="96">
        <v>5.3692133495810426</v>
      </c>
      <c r="U89" s="96">
        <v>12873.225926955507</v>
      </c>
      <c r="V89" s="96">
        <v>9</v>
      </c>
      <c r="W89" s="96">
        <v>21578.399999999998</v>
      </c>
      <c r="X89" s="96">
        <v>8.835716499225537</v>
      </c>
      <c r="Y89" s="96">
        <v>21184.513878543148</v>
      </c>
      <c r="Z89" s="96">
        <v>12.420816269065407</v>
      </c>
      <c r="AA89" s="96">
        <v>29780.149086711219</v>
      </c>
      <c r="AB89" s="96">
        <v>4.6214052612615735</v>
      </c>
      <c r="AC89" s="96">
        <v>11080.281254400748</v>
      </c>
      <c r="AD89" s="96">
        <v>4.984762833121934</v>
      </c>
      <c r="AE89" s="96">
        <v>11951.467368693149</v>
      </c>
      <c r="AF89" s="96">
        <v>1.9076804203808297</v>
      </c>
      <c r="AG89" s="96">
        <v>4573.8545759050776</v>
      </c>
      <c r="AH89" s="96">
        <v>6.653067001857254</v>
      </c>
      <c r="AI89" s="96">
        <v>15951.393443652951</v>
      </c>
      <c r="AJ89" s="96">
        <v>3.1740344716984841</v>
      </c>
      <c r="AK89" s="96">
        <v>7610.0650493442854</v>
      </c>
      <c r="AL89" s="96">
        <v>3.1039677049320011</v>
      </c>
      <c r="AM89" s="96">
        <v>7442.0729693449657</v>
      </c>
      <c r="AN89" s="96">
        <v>2.2272057715617577</v>
      </c>
      <c r="AO89" s="96">
        <v>5339.9485578964704</v>
      </c>
      <c r="AP89" s="96">
        <v>1.3533963917146785</v>
      </c>
      <c r="AQ89" s="96">
        <v>3244.903188775113</v>
      </c>
      <c r="AR89" s="96">
        <v>4</v>
      </c>
      <c r="AS89" s="96">
        <v>9590.4</v>
      </c>
      <c r="AT89" s="96">
        <v>4.4896881551707999</v>
      </c>
      <c r="AU89" s="96">
        <v>10764.47632083751</v>
      </c>
      <c r="AV89" s="96">
        <v>4.7400368043352161</v>
      </c>
      <c r="AW89" s="96">
        <v>11364.712242074114</v>
      </c>
      <c r="AX89" s="96">
        <v>5</v>
      </c>
      <c r="AY89" s="96">
        <v>11988</v>
      </c>
      <c r="AZ89" s="96">
        <v>6</v>
      </c>
      <c r="BA89" s="96">
        <v>14385.599999999999</v>
      </c>
      <c r="BB89" s="96">
        <v>5</v>
      </c>
      <c r="BC89" s="96">
        <v>11988</v>
      </c>
      <c r="BD89" s="96">
        <v>3</v>
      </c>
      <c r="BE89" s="96">
        <v>7192.7999999999993</v>
      </c>
      <c r="BF89" s="96">
        <v>3</v>
      </c>
      <c r="BG89" s="96">
        <v>7192.7999999999993</v>
      </c>
      <c r="BH89" s="96">
        <v>20</v>
      </c>
      <c r="BI89" s="96">
        <v>47952</v>
      </c>
      <c r="BJ89" s="96">
        <v>21</v>
      </c>
      <c r="BK89" s="96">
        <v>50349.599999999999</v>
      </c>
      <c r="BL89" s="96">
        <v>13</v>
      </c>
      <c r="BM89" s="96">
        <v>31168.799999999999</v>
      </c>
      <c r="BN89" s="96">
        <v>22</v>
      </c>
      <c r="BO89" s="96">
        <v>52747.199999999997</v>
      </c>
      <c r="BP89" s="96">
        <v>11</v>
      </c>
      <c r="BQ89" s="96">
        <v>26373.599999999999</v>
      </c>
      <c r="BR89" s="96">
        <v>16</v>
      </c>
      <c r="BS89" s="96">
        <v>38361.599999999999</v>
      </c>
      <c r="BT89" s="96">
        <v>12</v>
      </c>
      <c r="BU89" s="96">
        <v>28771.199999999997</v>
      </c>
      <c r="BV89" s="96">
        <v>9</v>
      </c>
      <c r="BW89" s="96">
        <v>21578.399999999998</v>
      </c>
      <c r="BX89" s="96">
        <v>10</v>
      </c>
      <c r="BY89" s="96">
        <v>23976</v>
      </c>
      <c r="BZ89" s="96">
        <v>8</v>
      </c>
      <c r="CA89" s="96">
        <v>19180.8</v>
      </c>
      <c r="CB89" s="96">
        <v>6</v>
      </c>
      <c r="CC89" s="96">
        <v>14385.599999999999</v>
      </c>
      <c r="CD89" s="96">
        <v>9</v>
      </c>
      <c r="CE89" s="96">
        <v>21578.399999999998</v>
      </c>
      <c r="CF89" s="96">
        <v>1.3610131596325998</v>
      </c>
      <c r="CG89" s="96">
        <v>3263.1651515351214</v>
      </c>
      <c r="CH89" s="96">
        <v>2.1136428058888734</v>
      </c>
      <c r="CI89" s="96">
        <v>5067.6699913991624</v>
      </c>
      <c r="CJ89" s="96">
        <v>1.6499738799552293</v>
      </c>
      <c r="CK89" s="96">
        <v>3955.9773745806574</v>
      </c>
      <c r="CL89" s="96">
        <v>0.39525907715582459</v>
      </c>
      <c r="CM89" s="96">
        <v>947.67316338880505</v>
      </c>
      <c r="CN89" s="96">
        <v>0.23514473684210518</v>
      </c>
      <c r="CO89" s="96">
        <v>563.7830210526314</v>
      </c>
      <c r="CP89" s="96">
        <v>2.239658582431689</v>
      </c>
      <c r="CQ89" s="96">
        <v>5369.8054172382172</v>
      </c>
      <c r="CR89" s="96">
        <v>4.73127866141136</v>
      </c>
      <c r="CS89" s="96">
        <v>11343.713718599876</v>
      </c>
      <c r="CT89" s="96">
        <v>4</v>
      </c>
      <c r="CU89" s="96">
        <v>9590.4</v>
      </c>
    </row>
    <row r="90" spans="2:99">
      <c r="C90" s="95" t="s">
        <v>255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0</v>
      </c>
      <c r="J90" s="96">
        <v>1.1216321467364474</v>
      </c>
      <c r="K90" s="96">
        <v>2464.4501528093219</v>
      </c>
      <c r="L90" s="96">
        <v>4.3528016393566409</v>
      </c>
      <c r="M90" s="96">
        <v>9563.9757619944103</v>
      </c>
      <c r="N90" s="96">
        <v>14.329281236042235</v>
      </c>
      <c r="O90" s="96">
        <v>31484.296731831997</v>
      </c>
      <c r="P90" s="96">
        <v>18.469178453145847</v>
      </c>
      <c r="Q90" s="96">
        <v>40580.478897252055</v>
      </c>
      <c r="R90" s="96">
        <v>12.865600805954914</v>
      </c>
      <c r="S90" s="96">
        <v>28268.298090844135</v>
      </c>
      <c r="T90" s="96">
        <v>5.3692133495810426</v>
      </c>
      <c r="U90" s="96">
        <v>11797.235571699466</v>
      </c>
      <c r="V90" s="96">
        <v>10</v>
      </c>
      <c r="W90" s="96">
        <v>21972</v>
      </c>
      <c r="X90" s="96">
        <v>8.2045938921379982</v>
      </c>
      <c r="Y90" s="96">
        <v>18027.133699805607</v>
      </c>
      <c r="Z90" s="96">
        <v>11.465368863752683</v>
      </c>
      <c r="AA90" s="96">
        <v>25191.708467437395</v>
      </c>
      <c r="AB90" s="96">
        <v>4.6214052612615735</v>
      </c>
      <c r="AC90" s="96">
        <v>10154.151640043929</v>
      </c>
      <c r="AD90" s="96">
        <v>4.4862865498097397</v>
      </c>
      <c r="AE90" s="96">
        <v>9857.2688072419587</v>
      </c>
      <c r="AF90" s="96">
        <v>2.2892165044569959</v>
      </c>
      <c r="AG90" s="96">
        <v>5029.8665035929107</v>
      </c>
      <c r="AH90" s="96">
        <v>8.316333752321567</v>
      </c>
      <c r="AI90" s="96">
        <v>18272.648520600946</v>
      </c>
      <c r="AJ90" s="96">
        <v>3.1740344716984841</v>
      </c>
      <c r="AK90" s="96">
        <v>6973.9885412159083</v>
      </c>
      <c r="AL90" s="96">
        <v>3.1039677049320011</v>
      </c>
      <c r="AM90" s="96">
        <v>6820.0378412765922</v>
      </c>
      <c r="AN90" s="96">
        <v>2.2272057715617577</v>
      </c>
      <c r="AO90" s="96">
        <v>4893.6165212754941</v>
      </c>
      <c r="AP90" s="96">
        <v>1.3533963917146785</v>
      </c>
      <c r="AQ90" s="96">
        <v>2973.6825518754913</v>
      </c>
      <c r="AR90" s="96">
        <v>4</v>
      </c>
      <c r="AS90" s="96">
        <v>8788.7999999999993</v>
      </c>
      <c r="AT90" s="96">
        <v>4.4896881551707999</v>
      </c>
      <c r="AU90" s="96">
        <v>9864.7428145412814</v>
      </c>
      <c r="AV90" s="96">
        <v>4.7400368043352161</v>
      </c>
      <c r="AW90" s="96">
        <v>10414.808866485337</v>
      </c>
      <c r="AX90" s="96">
        <v>6</v>
      </c>
      <c r="AY90" s="96">
        <v>13183.199999999999</v>
      </c>
      <c r="AZ90" s="96">
        <v>7</v>
      </c>
      <c r="BA90" s="96">
        <v>15380.399999999998</v>
      </c>
      <c r="BB90" s="96">
        <v>5</v>
      </c>
      <c r="BC90" s="96">
        <v>10986</v>
      </c>
      <c r="BD90" s="96">
        <v>3</v>
      </c>
      <c r="BE90" s="96">
        <v>6591.5999999999995</v>
      </c>
      <c r="BF90" s="96">
        <v>3</v>
      </c>
      <c r="BG90" s="96">
        <v>6591.5999999999995</v>
      </c>
      <c r="BH90" s="96">
        <v>20</v>
      </c>
      <c r="BI90" s="96">
        <v>43944</v>
      </c>
      <c r="BJ90" s="96">
        <v>20</v>
      </c>
      <c r="BK90" s="96">
        <v>43944</v>
      </c>
      <c r="BL90" s="96">
        <v>12</v>
      </c>
      <c r="BM90" s="96">
        <v>26366.399999999998</v>
      </c>
      <c r="BN90" s="96">
        <v>22</v>
      </c>
      <c r="BO90" s="96">
        <v>48338.399999999994</v>
      </c>
      <c r="BP90" s="96">
        <v>11</v>
      </c>
      <c r="BQ90" s="96">
        <v>24169.199999999997</v>
      </c>
      <c r="BR90" s="96">
        <v>16</v>
      </c>
      <c r="BS90" s="96">
        <v>35155.199999999997</v>
      </c>
      <c r="BT90" s="96">
        <v>14</v>
      </c>
      <c r="BU90" s="96">
        <v>30760.799999999996</v>
      </c>
      <c r="BV90" s="96">
        <v>9</v>
      </c>
      <c r="BW90" s="96">
        <v>19774.8</v>
      </c>
      <c r="BX90" s="96">
        <v>9</v>
      </c>
      <c r="BY90" s="96">
        <v>19774.8</v>
      </c>
      <c r="BZ90" s="96">
        <v>8</v>
      </c>
      <c r="CA90" s="96">
        <v>17577.599999999999</v>
      </c>
      <c r="CB90" s="96">
        <v>6</v>
      </c>
      <c r="CC90" s="96">
        <v>13183.199999999999</v>
      </c>
      <c r="CD90" s="96">
        <v>10</v>
      </c>
      <c r="CE90" s="96">
        <v>21972</v>
      </c>
      <c r="CF90" s="96">
        <v>1.3610131596325998</v>
      </c>
      <c r="CG90" s="96">
        <v>2990.4181143447481</v>
      </c>
      <c r="CH90" s="96">
        <v>2.1136428058888734</v>
      </c>
      <c r="CI90" s="96">
        <v>4644.0959730990326</v>
      </c>
      <c r="CJ90" s="96">
        <v>1.9249695266144342</v>
      </c>
      <c r="CK90" s="96">
        <v>4229.5430438772346</v>
      </c>
      <c r="CL90" s="96">
        <v>0.31620726172465968</v>
      </c>
      <c r="CM90" s="96">
        <v>694.7705954614222</v>
      </c>
      <c r="CN90" s="96">
        <v>0.23514473684210518</v>
      </c>
      <c r="CO90" s="96">
        <v>516.6600157894735</v>
      </c>
      <c r="CP90" s="96">
        <v>1.8663821520264077</v>
      </c>
      <c r="CQ90" s="96">
        <v>4100.8148644324228</v>
      </c>
      <c r="CR90" s="96">
        <v>4.73127866141136</v>
      </c>
      <c r="CS90" s="96">
        <v>10395.56547485304</v>
      </c>
      <c r="CT90" s="96">
        <v>4</v>
      </c>
      <c r="CU90" s="96">
        <v>8788.7999999999993</v>
      </c>
    </row>
    <row r="91" spans="2:99">
      <c r="C91" s="95" t="s">
        <v>256</v>
      </c>
      <c r="D91" s="96">
        <v>0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1.4020401834205591</v>
      </c>
      <c r="K91" s="96">
        <v>3220.2058932803398</v>
      </c>
      <c r="L91" s="96">
        <v>3.9900681694102547</v>
      </c>
      <c r="M91" s="96">
        <v>9164.3885715014712</v>
      </c>
      <c r="N91" s="96">
        <v>15.284566651778382</v>
      </c>
      <c r="O91" s="96">
        <v>35105.592685804586</v>
      </c>
      <c r="P91" s="96">
        <v>17.589693764900808</v>
      </c>
      <c r="Q91" s="96">
        <v>40400.008639224172</v>
      </c>
      <c r="R91" s="96">
        <v>14.844924006871054</v>
      </c>
      <c r="S91" s="96">
        <v>34095.821458981431</v>
      </c>
      <c r="T91" s="96">
        <v>5.3692133495810426</v>
      </c>
      <c r="U91" s="96">
        <v>12332.009221317738</v>
      </c>
      <c r="V91" s="96">
        <v>8</v>
      </c>
      <c r="W91" s="96">
        <v>18374.399999999998</v>
      </c>
      <c r="X91" s="96">
        <v>8.2045938921379982</v>
      </c>
      <c r="Y91" s="96">
        <v>18844.311251462554</v>
      </c>
      <c r="Z91" s="96">
        <v>11.465368863752683</v>
      </c>
      <c r="AA91" s="96">
        <v>26333.659206267159</v>
      </c>
      <c r="AB91" s="96">
        <v>4.6214052612615735</v>
      </c>
      <c r="AC91" s="96">
        <v>10614.44360406558</v>
      </c>
      <c r="AD91" s="96">
        <v>4.4862865498097397</v>
      </c>
      <c r="AE91" s="96">
        <v>10304.102947603009</v>
      </c>
      <c r="AF91" s="96">
        <v>1.9076804203808297</v>
      </c>
      <c r="AG91" s="96">
        <v>4381.5603895306895</v>
      </c>
      <c r="AH91" s="96">
        <v>7.4847003770894105</v>
      </c>
      <c r="AI91" s="96">
        <v>17190.859826098957</v>
      </c>
      <c r="AJ91" s="96">
        <v>2.6450287264154033</v>
      </c>
      <c r="AK91" s="96">
        <v>6075.1019788308977</v>
      </c>
      <c r="AL91" s="96">
        <v>3.1039677049320011</v>
      </c>
      <c r="AM91" s="96">
        <v>7129.1930246878192</v>
      </c>
      <c r="AN91" s="96">
        <v>1.7817646172494062</v>
      </c>
      <c r="AO91" s="96">
        <v>4092.3569728984357</v>
      </c>
      <c r="AP91" s="96">
        <v>1.3533963917146785</v>
      </c>
      <c r="AQ91" s="96">
        <v>3108.4808324902733</v>
      </c>
      <c r="AR91" s="96">
        <v>4</v>
      </c>
      <c r="AS91" s="96">
        <v>9187.1999999999989</v>
      </c>
      <c r="AT91" s="96">
        <v>4.4896881551707999</v>
      </c>
      <c r="AU91" s="96">
        <v>10311.915754796291</v>
      </c>
      <c r="AV91" s="96">
        <v>4.7400368043352161</v>
      </c>
      <c r="AW91" s="96">
        <v>10886.916532197123</v>
      </c>
      <c r="AX91" s="96">
        <v>6</v>
      </c>
      <c r="AY91" s="96">
        <v>13780.8</v>
      </c>
      <c r="AZ91" s="96">
        <v>6</v>
      </c>
      <c r="BA91" s="96">
        <v>13780.8</v>
      </c>
      <c r="BB91" s="96">
        <v>5</v>
      </c>
      <c r="BC91" s="96">
        <v>11483.999999999998</v>
      </c>
      <c r="BD91" s="96">
        <v>4</v>
      </c>
      <c r="BE91" s="96">
        <v>9187.1999999999989</v>
      </c>
      <c r="BF91" s="96">
        <v>4</v>
      </c>
      <c r="BG91" s="96">
        <v>9187.1999999999989</v>
      </c>
      <c r="BH91" s="96">
        <v>20</v>
      </c>
      <c r="BI91" s="96">
        <v>45935.999999999993</v>
      </c>
      <c r="BJ91" s="96">
        <v>21</v>
      </c>
      <c r="BK91" s="96">
        <v>48232.799999999996</v>
      </c>
      <c r="BL91" s="96">
        <v>14</v>
      </c>
      <c r="BM91" s="96">
        <v>32155.199999999997</v>
      </c>
      <c r="BN91" s="96">
        <v>22</v>
      </c>
      <c r="BO91" s="96">
        <v>50529.599999999991</v>
      </c>
      <c r="BP91" s="96">
        <v>11</v>
      </c>
      <c r="BQ91" s="96">
        <v>25264.799999999996</v>
      </c>
      <c r="BR91" s="96">
        <v>16</v>
      </c>
      <c r="BS91" s="96">
        <v>36748.799999999996</v>
      </c>
      <c r="BT91" s="96">
        <v>13</v>
      </c>
      <c r="BU91" s="96">
        <v>29858.399999999998</v>
      </c>
      <c r="BV91" s="96">
        <v>9</v>
      </c>
      <c r="BW91" s="96">
        <v>20671.199999999997</v>
      </c>
      <c r="BX91" s="96">
        <v>9</v>
      </c>
      <c r="BY91" s="96">
        <v>20671.199999999997</v>
      </c>
      <c r="BZ91" s="96">
        <v>8</v>
      </c>
      <c r="CA91" s="96">
        <v>18374.399999999998</v>
      </c>
      <c r="CB91" s="96">
        <v>6</v>
      </c>
      <c r="CC91" s="96">
        <v>13780.8</v>
      </c>
      <c r="CD91" s="96">
        <v>8</v>
      </c>
      <c r="CE91" s="96">
        <v>18374.399999999998</v>
      </c>
      <c r="CF91" s="96">
        <v>1.3610131596325998</v>
      </c>
      <c r="CG91" s="96">
        <v>3125.9750250441548</v>
      </c>
      <c r="CH91" s="96">
        <v>2.1136428058888734</v>
      </c>
      <c r="CI91" s="96">
        <v>4854.6147965655637</v>
      </c>
      <c r="CJ91" s="96">
        <v>1.9249695266144342</v>
      </c>
      <c r="CK91" s="96">
        <v>4421.2700087280318</v>
      </c>
      <c r="CL91" s="96">
        <v>0.31620726172465968</v>
      </c>
      <c r="CM91" s="96">
        <v>726.26483872919823</v>
      </c>
      <c r="CN91" s="96">
        <v>0.28217368421052624</v>
      </c>
      <c r="CO91" s="96">
        <v>648.09651789473662</v>
      </c>
      <c r="CP91" s="96">
        <v>2.239658582431689</v>
      </c>
      <c r="CQ91" s="96">
        <v>5144.047832129103</v>
      </c>
      <c r="CR91" s="96">
        <v>4.73127866141136</v>
      </c>
      <c r="CS91" s="96">
        <v>10866.800829529609</v>
      </c>
      <c r="CT91" s="96">
        <v>4</v>
      </c>
      <c r="CU91" s="96">
        <v>9187.1999999999989</v>
      </c>
    </row>
    <row r="92" spans="2:99">
      <c r="C92" s="95" t="s">
        <v>257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1.1216321467364474</v>
      </c>
      <c r="K92" s="96">
        <v>1593.6149540831443</v>
      </c>
      <c r="L92" s="96">
        <v>3.9900681694102547</v>
      </c>
      <c r="M92" s="96">
        <v>5669.0888550980899</v>
      </c>
      <c r="N92" s="96">
        <v>14.329281236042235</v>
      </c>
      <c r="O92" s="96">
        <v>20359.042780168806</v>
      </c>
      <c r="P92" s="96">
        <v>18.469178453145847</v>
      </c>
      <c r="Q92" s="96">
        <v>26241.008746229618</v>
      </c>
      <c r="R92" s="96">
        <v>13.855262406412983</v>
      </c>
      <c r="S92" s="96">
        <v>19685.556827031567</v>
      </c>
      <c r="T92" s="96">
        <v>6.1952461725935102</v>
      </c>
      <c r="U92" s="96">
        <v>8802.2057620208598</v>
      </c>
      <c r="V92" s="96">
        <v>9</v>
      </c>
      <c r="W92" s="96">
        <v>12787.199999999999</v>
      </c>
      <c r="X92" s="96">
        <v>10.097961713400615</v>
      </c>
      <c r="Y92" s="96">
        <v>14347.184002399594</v>
      </c>
      <c r="Z92" s="96">
        <v>12.420816269065407</v>
      </c>
      <c r="AA92" s="96">
        <v>17647.49575508813</v>
      </c>
      <c r="AB92" s="96">
        <v>4.6214052612615735</v>
      </c>
      <c r="AC92" s="96">
        <v>6566.0925952004436</v>
      </c>
      <c r="AD92" s="96">
        <v>3.9878102664975468</v>
      </c>
      <c r="AE92" s="96">
        <v>5665.8808266397145</v>
      </c>
      <c r="AF92" s="96">
        <v>2.2892165044569959</v>
      </c>
      <c r="AG92" s="96">
        <v>3252.5188095324997</v>
      </c>
      <c r="AH92" s="96">
        <v>8.316333752321567</v>
      </c>
      <c r="AI92" s="96">
        <v>11815.846995298481</v>
      </c>
      <c r="AJ92" s="96">
        <v>3.1740344716984841</v>
      </c>
      <c r="AK92" s="96">
        <v>4509.668177389206</v>
      </c>
      <c r="AL92" s="96">
        <v>3.6212956557540013</v>
      </c>
      <c r="AM92" s="96">
        <v>5145.1368676952852</v>
      </c>
      <c r="AN92" s="96">
        <v>2.2272057715617577</v>
      </c>
      <c r="AO92" s="96">
        <v>3164.4139602349451</v>
      </c>
      <c r="AP92" s="96">
        <v>1.3533963917146785</v>
      </c>
      <c r="AQ92" s="96">
        <v>1922.9055933482152</v>
      </c>
      <c r="AR92" s="96">
        <v>4</v>
      </c>
      <c r="AS92" s="96">
        <v>5683.2</v>
      </c>
      <c r="AT92" s="96">
        <v>4.4896881551707999</v>
      </c>
      <c r="AU92" s="96">
        <v>6378.9489308666725</v>
      </c>
      <c r="AV92" s="96">
        <v>4.7400368043352161</v>
      </c>
      <c r="AW92" s="96">
        <v>6734.6442915994749</v>
      </c>
      <c r="AX92" s="96">
        <v>6</v>
      </c>
      <c r="AY92" s="96">
        <v>8524.7999999999993</v>
      </c>
      <c r="AZ92" s="96">
        <v>7</v>
      </c>
      <c r="BA92" s="96">
        <v>9945.6</v>
      </c>
      <c r="BB92" s="96">
        <v>6</v>
      </c>
      <c r="BC92" s="96">
        <v>8524.7999999999993</v>
      </c>
      <c r="BD92" s="96">
        <v>4</v>
      </c>
      <c r="BE92" s="96">
        <v>5683.2</v>
      </c>
      <c r="BF92" s="96">
        <v>4</v>
      </c>
      <c r="BG92" s="96">
        <v>5683.2</v>
      </c>
      <c r="BH92" s="96">
        <v>23</v>
      </c>
      <c r="BI92" s="96">
        <v>32678.399999999998</v>
      </c>
      <c r="BJ92" s="96">
        <v>24</v>
      </c>
      <c r="BK92" s="96">
        <v>34099.199999999997</v>
      </c>
      <c r="BL92" s="96">
        <v>13</v>
      </c>
      <c r="BM92" s="96">
        <v>18470.399999999998</v>
      </c>
      <c r="BN92" s="96">
        <v>23</v>
      </c>
      <c r="BO92" s="96">
        <v>32678.399999999998</v>
      </c>
      <c r="BP92" s="96">
        <v>12</v>
      </c>
      <c r="BQ92" s="96">
        <v>17049.599999999999</v>
      </c>
      <c r="BR92" s="96">
        <v>15</v>
      </c>
      <c r="BS92" s="96">
        <v>21312</v>
      </c>
      <c r="BT92" s="96">
        <v>12</v>
      </c>
      <c r="BU92" s="96">
        <v>17049.599999999999</v>
      </c>
      <c r="BV92" s="96">
        <v>10</v>
      </c>
      <c r="BW92" s="96">
        <v>14208</v>
      </c>
      <c r="BX92" s="96">
        <v>10</v>
      </c>
      <c r="BY92" s="96">
        <v>14208</v>
      </c>
      <c r="BZ92" s="96">
        <v>9</v>
      </c>
      <c r="CA92" s="96">
        <v>12787.199999999999</v>
      </c>
      <c r="CB92" s="96">
        <v>6</v>
      </c>
      <c r="CC92" s="96">
        <v>8524.7999999999993</v>
      </c>
      <c r="CD92" s="96">
        <v>11</v>
      </c>
      <c r="CE92" s="96">
        <v>15628.8</v>
      </c>
      <c r="CF92" s="96">
        <v>1.6332157915591201</v>
      </c>
      <c r="CG92" s="96">
        <v>2320.4729966471978</v>
      </c>
      <c r="CH92" s="96">
        <v>2.5363713670666481</v>
      </c>
      <c r="CI92" s="96">
        <v>3603.6764383282934</v>
      </c>
      <c r="CJ92" s="96">
        <v>1.9249695266144342</v>
      </c>
      <c r="CK92" s="96">
        <v>2734.9967034137881</v>
      </c>
      <c r="CL92" s="96">
        <v>0.31620726172465968</v>
      </c>
      <c r="CM92" s="96">
        <v>449.26727745839645</v>
      </c>
      <c r="CN92" s="96">
        <v>0.28217368421052624</v>
      </c>
      <c r="CO92" s="96">
        <v>400.91237052631567</v>
      </c>
      <c r="CP92" s="96">
        <v>2.239658582431689</v>
      </c>
      <c r="CQ92" s="96">
        <v>3182.1069139189435</v>
      </c>
      <c r="CR92" s="96">
        <v>4.73127866141136</v>
      </c>
      <c r="CS92" s="96">
        <v>6722.2007221332597</v>
      </c>
      <c r="CT92" s="96">
        <v>4</v>
      </c>
      <c r="CU92" s="96">
        <v>5683.2</v>
      </c>
    </row>
    <row r="93" spans="2:99">
      <c r="C93" s="95" t="s">
        <v>258</v>
      </c>
      <c r="D93" s="96">
        <v>0</v>
      </c>
      <c r="E93" s="96">
        <v>0</v>
      </c>
      <c r="F93" s="96">
        <v>0</v>
      </c>
      <c r="G93" s="96">
        <v>0</v>
      </c>
      <c r="H93" s="96">
        <v>0</v>
      </c>
      <c r="I93" s="96">
        <v>0</v>
      </c>
      <c r="J93" s="96">
        <v>1.4020401834205591</v>
      </c>
      <c r="K93" s="96">
        <v>2484.9760210945988</v>
      </c>
      <c r="L93" s="96">
        <v>4.3528016393566409</v>
      </c>
      <c r="M93" s="96">
        <v>7714.9056255957094</v>
      </c>
      <c r="N93" s="96">
        <v>16.239852067514533</v>
      </c>
      <c r="O93" s="96">
        <v>28783.513804462757</v>
      </c>
      <c r="P93" s="96">
        <v>19.34866314139089</v>
      </c>
      <c r="Q93" s="96">
        <v>34293.570551801211</v>
      </c>
      <c r="R93" s="96">
        <v>12.865600805954914</v>
      </c>
      <c r="S93" s="96">
        <v>22802.990868474488</v>
      </c>
      <c r="T93" s="96">
        <v>4.9561969380748083</v>
      </c>
      <c r="U93" s="96">
        <v>8784.3634530437903</v>
      </c>
      <c r="V93" s="96">
        <v>9</v>
      </c>
      <c r="W93" s="96">
        <v>15951.599999999999</v>
      </c>
      <c r="X93" s="96">
        <v>9.4668391063130741</v>
      </c>
      <c r="Y93" s="96">
        <v>16779.02563202929</v>
      </c>
      <c r="Z93" s="96">
        <v>12.420816269065407</v>
      </c>
      <c r="AA93" s="96">
        <v>22014.654755291525</v>
      </c>
      <c r="AB93" s="96">
        <v>4.6214052612615735</v>
      </c>
      <c r="AC93" s="96">
        <v>8190.9786850600121</v>
      </c>
      <c r="AD93" s="96">
        <v>3.9878102664975468</v>
      </c>
      <c r="AE93" s="96">
        <v>7067.9949163402516</v>
      </c>
      <c r="AF93" s="96">
        <v>2.2892165044569959</v>
      </c>
      <c r="AG93" s="96">
        <v>4057.4073324995793</v>
      </c>
      <c r="AH93" s="96">
        <v>7.4847003770894105</v>
      </c>
      <c r="AI93" s="96">
        <v>13265.88294835327</v>
      </c>
      <c r="AJ93" s="96">
        <v>3.1740344716984841</v>
      </c>
      <c r="AK93" s="96">
        <v>5625.6586976383924</v>
      </c>
      <c r="AL93" s="96">
        <v>3.6212956557540013</v>
      </c>
      <c r="AM93" s="96">
        <v>6418.3844202583914</v>
      </c>
      <c r="AN93" s="96">
        <v>1.7817646172494062</v>
      </c>
      <c r="AO93" s="96">
        <v>3157.9996076128473</v>
      </c>
      <c r="AP93" s="96">
        <v>1.3533963917146785</v>
      </c>
      <c r="AQ93" s="96">
        <v>2398.759764675096</v>
      </c>
      <c r="AR93" s="96">
        <v>4</v>
      </c>
      <c r="AS93" s="96">
        <v>7089.5999999999995</v>
      </c>
      <c r="AT93" s="96">
        <v>4.4896881551707999</v>
      </c>
      <c r="AU93" s="96">
        <v>7957.5232862247249</v>
      </c>
      <c r="AV93" s="96">
        <v>4.7400368043352161</v>
      </c>
      <c r="AW93" s="96">
        <v>8401.2412320037365</v>
      </c>
      <c r="AX93" s="96">
        <v>5</v>
      </c>
      <c r="AY93" s="96">
        <v>8862</v>
      </c>
      <c r="AZ93" s="96">
        <v>6</v>
      </c>
      <c r="BA93" s="96">
        <v>10634.4</v>
      </c>
      <c r="BB93" s="96">
        <v>5</v>
      </c>
      <c r="BC93" s="96">
        <v>8862</v>
      </c>
      <c r="BD93" s="96">
        <v>4</v>
      </c>
      <c r="BE93" s="96">
        <v>7089.5999999999995</v>
      </c>
      <c r="BF93" s="96">
        <v>4</v>
      </c>
      <c r="BG93" s="96">
        <v>7089.5999999999995</v>
      </c>
      <c r="BH93" s="96">
        <v>21</v>
      </c>
      <c r="BI93" s="96">
        <v>37220.399999999994</v>
      </c>
      <c r="BJ93" s="96">
        <v>22</v>
      </c>
      <c r="BK93" s="96">
        <v>38992.799999999996</v>
      </c>
      <c r="BL93" s="96">
        <v>15</v>
      </c>
      <c r="BM93" s="96">
        <v>26585.999999999996</v>
      </c>
      <c r="BN93" s="96">
        <v>26</v>
      </c>
      <c r="BO93" s="96">
        <v>46082.399999999994</v>
      </c>
      <c r="BP93" s="96">
        <v>12</v>
      </c>
      <c r="BQ93" s="96">
        <v>21268.799999999999</v>
      </c>
      <c r="BR93" s="96">
        <v>15</v>
      </c>
      <c r="BS93" s="96">
        <v>26585.999999999996</v>
      </c>
      <c r="BT93" s="96">
        <v>14</v>
      </c>
      <c r="BU93" s="96">
        <v>24813.599999999999</v>
      </c>
      <c r="BV93" s="96">
        <v>9</v>
      </c>
      <c r="BW93" s="96">
        <v>15951.599999999999</v>
      </c>
      <c r="BX93" s="96">
        <v>9</v>
      </c>
      <c r="BY93" s="96">
        <v>15951.599999999999</v>
      </c>
      <c r="BZ93" s="96">
        <v>8</v>
      </c>
      <c r="CA93" s="96">
        <v>14179.199999999999</v>
      </c>
      <c r="CB93" s="96">
        <v>7</v>
      </c>
      <c r="CC93" s="96">
        <v>12406.8</v>
      </c>
      <c r="CD93" s="96">
        <v>9</v>
      </c>
      <c r="CE93" s="96">
        <v>15951.599999999999</v>
      </c>
      <c r="CF93" s="96">
        <v>1.6332157915591201</v>
      </c>
      <c r="CG93" s="96">
        <v>2894.711668959384</v>
      </c>
      <c r="CH93" s="96">
        <v>2.1136428058888734</v>
      </c>
      <c r="CI93" s="96">
        <v>3746.2205091574392</v>
      </c>
      <c r="CJ93" s="96">
        <v>1.9249695266144342</v>
      </c>
      <c r="CK93" s="96">
        <v>3411.8159889714229</v>
      </c>
      <c r="CL93" s="96">
        <v>0.31620726172465968</v>
      </c>
      <c r="CM93" s="96">
        <v>560.44575068078677</v>
      </c>
      <c r="CN93" s="96">
        <v>0.28217368421052624</v>
      </c>
      <c r="CO93" s="96">
        <v>500.12463789473668</v>
      </c>
      <c r="CP93" s="96">
        <v>2.239658582431689</v>
      </c>
      <c r="CQ93" s="96">
        <v>3969.5708715019255</v>
      </c>
      <c r="CR93" s="96">
        <v>4.73127866141136</v>
      </c>
      <c r="CS93" s="96">
        <v>8385.7182994854938</v>
      </c>
      <c r="CT93" s="96">
        <v>4</v>
      </c>
      <c r="CU93" s="96">
        <v>7089.5999999999995</v>
      </c>
    </row>
    <row r="94" spans="2:99">
      <c r="C94" s="95" t="s">
        <v>259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1.1216321467364474</v>
      </c>
      <c r="K94" s="96">
        <v>2686.5333178631386</v>
      </c>
      <c r="L94" s="96">
        <v>3.6273346994638676</v>
      </c>
      <c r="M94" s="96">
        <v>8688.1920721558545</v>
      </c>
      <c r="N94" s="96">
        <v>14.329281236042235</v>
      </c>
      <c r="O94" s="96">
        <v>34321.494416568356</v>
      </c>
      <c r="P94" s="96">
        <v>15.830724388410728</v>
      </c>
      <c r="Q94" s="96">
        <v>37917.751055121371</v>
      </c>
      <c r="R94" s="96">
        <v>12.865600805954914</v>
      </c>
      <c r="S94" s="96">
        <v>30815.687050423207</v>
      </c>
      <c r="T94" s="96">
        <v>5.3692133495810426</v>
      </c>
      <c r="U94" s="96">
        <v>12860.339814916511</v>
      </c>
      <c r="V94" s="96">
        <v>9</v>
      </c>
      <c r="W94" s="96">
        <v>21556.799999999999</v>
      </c>
      <c r="X94" s="96">
        <v>8.2045938921379982</v>
      </c>
      <c r="Y94" s="96">
        <v>19651.64329044893</v>
      </c>
      <c r="Z94" s="96">
        <v>11.465368863752683</v>
      </c>
      <c r="AA94" s="96">
        <v>27461.851502460424</v>
      </c>
      <c r="AB94" s="96">
        <v>3.6971242090092584</v>
      </c>
      <c r="AC94" s="96">
        <v>8855.3519054189746</v>
      </c>
      <c r="AD94" s="96">
        <v>4.4862865498097397</v>
      </c>
      <c r="AE94" s="96">
        <v>10745.553544104288</v>
      </c>
      <c r="AF94" s="96">
        <v>1.9076804203808297</v>
      </c>
      <c r="AG94" s="96">
        <v>4569.276142896163</v>
      </c>
      <c r="AH94" s="96">
        <v>7.4847003770894105</v>
      </c>
      <c r="AI94" s="96">
        <v>17927.354343204555</v>
      </c>
      <c r="AJ94" s="96">
        <v>2.6450287264154033</v>
      </c>
      <c r="AK94" s="96">
        <v>6335.3728055101737</v>
      </c>
      <c r="AL94" s="96">
        <v>3.1039677049320011</v>
      </c>
      <c r="AM94" s="96">
        <v>7434.6234468531284</v>
      </c>
      <c r="AN94" s="96">
        <v>2.2272057715617577</v>
      </c>
      <c r="AO94" s="96">
        <v>5334.603264044722</v>
      </c>
      <c r="AP94" s="96">
        <v>1.3533963917146785</v>
      </c>
      <c r="AQ94" s="96">
        <v>3241.6550374349977</v>
      </c>
      <c r="AR94" s="96">
        <v>4</v>
      </c>
      <c r="AS94" s="96">
        <v>9580.7999999999993</v>
      </c>
      <c r="AT94" s="96">
        <v>3.7414067959756667</v>
      </c>
      <c r="AU94" s="96">
        <v>8961.4175577209171</v>
      </c>
      <c r="AV94" s="96">
        <v>4.7400368043352161</v>
      </c>
      <c r="AW94" s="96">
        <v>11353.336153743709</v>
      </c>
      <c r="AX94" s="96">
        <v>5</v>
      </c>
      <c r="AY94" s="96">
        <v>11976</v>
      </c>
      <c r="AZ94" s="96">
        <v>6</v>
      </c>
      <c r="BA94" s="96">
        <v>14371.199999999999</v>
      </c>
      <c r="BB94" s="96">
        <v>5</v>
      </c>
      <c r="BC94" s="96">
        <v>11976</v>
      </c>
      <c r="BD94" s="96">
        <v>4</v>
      </c>
      <c r="BE94" s="96">
        <v>9580.7999999999993</v>
      </c>
      <c r="BF94" s="96">
        <v>4</v>
      </c>
      <c r="BG94" s="96">
        <v>9580.7999999999993</v>
      </c>
      <c r="BH94" s="96">
        <v>18</v>
      </c>
      <c r="BI94" s="96">
        <v>43113.599999999999</v>
      </c>
      <c r="BJ94" s="96">
        <v>21</v>
      </c>
      <c r="BK94" s="96">
        <v>50299.199999999997</v>
      </c>
      <c r="BL94" s="96">
        <v>14</v>
      </c>
      <c r="BM94" s="96">
        <v>33532.799999999996</v>
      </c>
      <c r="BN94" s="96">
        <v>24</v>
      </c>
      <c r="BO94" s="96">
        <v>57484.799999999996</v>
      </c>
      <c r="BP94" s="96">
        <v>11</v>
      </c>
      <c r="BQ94" s="96">
        <v>26347.199999999997</v>
      </c>
      <c r="BR94" s="96">
        <v>15</v>
      </c>
      <c r="BS94" s="96">
        <v>35928</v>
      </c>
      <c r="BT94" s="96">
        <v>13</v>
      </c>
      <c r="BU94" s="96">
        <v>31137.599999999999</v>
      </c>
      <c r="BV94" s="96">
        <v>9</v>
      </c>
      <c r="BW94" s="96">
        <v>21556.799999999999</v>
      </c>
      <c r="BX94" s="96">
        <v>10</v>
      </c>
      <c r="BY94" s="96">
        <v>23952</v>
      </c>
      <c r="BZ94" s="96">
        <v>8</v>
      </c>
      <c r="CA94" s="96">
        <v>19161.599999999999</v>
      </c>
      <c r="CB94" s="96">
        <v>6</v>
      </c>
      <c r="CC94" s="96">
        <v>14371.199999999999</v>
      </c>
      <c r="CD94" s="96">
        <v>9</v>
      </c>
      <c r="CE94" s="96">
        <v>21556.799999999999</v>
      </c>
      <c r="CF94" s="96">
        <v>1.6332157915591201</v>
      </c>
      <c r="CG94" s="96">
        <v>3911.8784639424043</v>
      </c>
      <c r="CH94" s="96">
        <v>2.1136428058888734</v>
      </c>
      <c r="CI94" s="96">
        <v>5062.5972486650289</v>
      </c>
      <c r="CJ94" s="96">
        <v>1.6499738799552293</v>
      </c>
      <c r="CK94" s="96">
        <v>3952.0174372687648</v>
      </c>
      <c r="CL94" s="96">
        <v>0.39525907715582459</v>
      </c>
      <c r="CM94" s="96">
        <v>946.724541603631</v>
      </c>
      <c r="CN94" s="96">
        <v>0.28217368421052624</v>
      </c>
      <c r="CO94" s="96">
        <v>675.86240842105235</v>
      </c>
      <c r="CP94" s="96">
        <v>2.239658582431689</v>
      </c>
      <c r="CQ94" s="96">
        <v>5364.4302366403808</v>
      </c>
      <c r="CR94" s="96">
        <v>3.9427322178427997</v>
      </c>
      <c r="CS94" s="96">
        <v>9443.6322081770722</v>
      </c>
      <c r="CT94" s="96">
        <v>5</v>
      </c>
      <c r="CU94" s="96">
        <v>11976</v>
      </c>
    </row>
    <row r="95" spans="2:99">
      <c r="B95" s="95" t="s">
        <v>132</v>
      </c>
      <c r="C95" s="95" t="s">
        <v>260</v>
      </c>
      <c r="D95" s="96">
        <v>0</v>
      </c>
      <c r="E95" s="96">
        <v>0</v>
      </c>
      <c r="F95" s="96">
        <v>0</v>
      </c>
      <c r="G95" s="96">
        <v>0</v>
      </c>
      <c r="H95" s="96">
        <v>0</v>
      </c>
      <c r="I95" s="96">
        <v>0</v>
      </c>
      <c r="J95" s="96">
        <v>2.5236723301570061</v>
      </c>
      <c r="K95" s="96">
        <v>4373.0194136960599</v>
      </c>
      <c r="L95" s="96">
        <v>3.9900681694102547</v>
      </c>
      <c r="M95" s="96">
        <v>6913.9901239540895</v>
      </c>
      <c r="N95" s="96">
        <v>12.418710404569936</v>
      </c>
      <c r="O95" s="96">
        <v>21519.141389038785</v>
      </c>
      <c r="P95" s="96">
        <v>7.0358775059603227</v>
      </c>
      <c r="Q95" s="96">
        <v>12191.768542328047</v>
      </c>
      <c r="R95" s="96">
        <v>8.9069544041226312</v>
      </c>
      <c r="S95" s="96">
        <v>15433.970591463694</v>
      </c>
      <c r="T95" s="96">
        <v>5.7822297610872759</v>
      </c>
      <c r="U95" s="96">
        <v>10019.447730012031</v>
      </c>
      <c r="V95" s="96">
        <v>9</v>
      </c>
      <c r="W95" s="96">
        <v>15595.199999999999</v>
      </c>
      <c r="X95" s="96">
        <v>7.5734712850504602</v>
      </c>
      <c r="Y95" s="96">
        <v>13123.311042735437</v>
      </c>
      <c r="Z95" s="96">
        <v>14.331711079690853</v>
      </c>
      <c r="AA95" s="96">
        <v>24833.988958888309</v>
      </c>
      <c r="AB95" s="96">
        <v>15.712777888289349</v>
      </c>
      <c r="AC95" s="96">
        <v>27227.101524827784</v>
      </c>
      <c r="AD95" s="96">
        <v>10.46800194955606</v>
      </c>
      <c r="AE95" s="96">
        <v>18138.953778190738</v>
      </c>
      <c r="AF95" s="96">
        <v>8.7753299337518182</v>
      </c>
      <c r="AG95" s="96">
        <v>15205.891709205151</v>
      </c>
      <c r="AH95" s="96">
        <v>19.127567630339605</v>
      </c>
      <c r="AI95" s="96">
        <v>33144.249189852468</v>
      </c>
      <c r="AJ95" s="96">
        <v>15.34116661320934</v>
      </c>
      <c r="AK95" s="96">
        <v>26583.173507369145</v>
      </c>
      <c r="AL95" s="96">
        <v>12.415870819728005</v>
      </c>
      <c r="AM95" s="96">
        <v>21514.220956424684</v>
      </c>
      <c r="AN95" s="96">
        <v>9.3542642405593828</v>
      </c>
      <c r="AO95" s="96">
        <v>16209.069076041298</v>
      </c>
      <c r="AP95" s="96">
        <v>5.4135855668587141</v>
      </c>
      <c r="AQ95" s="96">
        <v>9380.6610702527796</v>
      </c>
      <c r="AR95" s="96">
        <v>6</v>
      </c>
      <c r="AS95" s="96">
        <v>10396.799999999999</v>
      </c>
      <c r="AT95" s="96">
        <v>7.4828135919513334</v>
      </c>
      <c r="AU95" s="96">
        <v>12966.219392133271</v>
      </c>
      <c r="AV95" s="96">
        <v>10.428080969537477</v>
      </c>
      <c r="AW95" s="96">
        <v>18069.778704014541</v>
      </c>
      <c r="AX95" s="96">
        <v>8</v>
      </c>
      <c r="AY95" s="96">
        <v>13862.4</v>
      </c>
      <c r="AZ95" s="96">
        <v>6</v>
      </c>
      <c r="BA95" s="96">
        <v>10396.799999999999</v>
      </c>
      <c r="BB95" s="96">
        <v>8</v>
      </c>
      <c r="BC95" s="96">
        <v>13862.4</v>
      </c>
      <c r="BD95" s="96">
        <v>6</v>
      </c>
      <c r="BE95" s="96">
        <v>10396.799999999999</v>
      </c>
      <c r="BF95" s="96">
        <v>8</v>
      </c>
      <c r="BG95" s="96">
        <v>13862.4</v>
      </c>
      <c r="BH95" s="96">
        <v>12</v>
      </c>
      <c r="BI95" s="96">
        <v>20793.599999999999</v>
      </c>
      <c r="BJ95" s="96">
        <v>12</v>
      </c>
      <c r="BK95" s="96">
        <v>20793.599999999999</v>
      </c>
      <c r="BL95" s="96">
        <v>11</v>
      </c>
      <c r="BM95" s="96">
        <v>19060.8</v>
      </c>
      <c r="BN95" s="96">
        <v>8</v>
      </c>
      <c r="BO95" s="96">
        <v>13862.4</v>
      </c>
      <c r="BP95" s="96">
        <v>12</v>
      </c>
      <c r="BQ95" s="96">
        <v>20793.599999999999</v>
      </c>
      <c r="BR95" s="96">
        <v>14</v>
      </c>
      <c r="BS95" s="96">
        <v>24259.200000000001</v>
      </c>
      <c r="BT95" s="96">
        <v>10</v>
      </c>
      <c r="BU95" s="96">
        <v>17328</v>
      </c>
      <c r="BV95" s="96">
        <v>10</v>
      </c>
      <c r="BW95" s="96">
        <v>17328</v>
      </c>
      <c r="BX95" s="96">
        <v>21</v>
      </c>
      <c r="BY95" s="96">
        <v>36388.799999999996</v>
      </c>
      <c r="BZ95" s="96">
        <v>16</v>
      </c>
      <c r="CA95" s="96">
        <v>27724.799999999999</v>
      </c>
      <c r="CB95" s="96">
        <v>24</v>
      </c>
      <c r="CC95" s="96">
        <v>41587.199999999997</v>
      </c>
      <c r="CD95" s="96">
        <v>14</v>
      </c>
      <c r="CE95" s="96">
        <v>24259.200000000001</v>
      </c>
      <c r="CF95" s="96">
        <v>8.71048422164864</v>
      </c>
      <c r="CG95" s="96">
        <v>15093.527059272763</v>
      </c>
      <c r="CH95" s="96">
        <v>12.259128274155467</v>
      </c>
      <c r="CI95" s="96">
        <v>21242.617473456594</v>
      </c>
      <c r="CJ95" s="96">
        <v>6.8748911664801211</v>
      </c>
      <c r="CK95" s="96">
        <v>11912.811413276753</v>
      </c>
      <c r="CL95" s="96">
        <v>2.6087099092284425</v>
      </c>
      <c r="CM95" s="96">
        <v>4520.3725307110453</v>
      </c>
      <c r="CN95" s="96">
        <v>0.51731842105263148</v>
      </c>
      <c r="CO95" s="96">
        <v>896.40935999999977</v>
      </c>
      <c r="CP95" s="96">
        <v>2.239658582431689</v>
      </c>
      <c r="CQ95" s="96">
        <v>3880.8803916376305</v>
      </c>
      <c r="CR95" s="96">
        <v>4.73127866141136</v>
      </c>
      <c r="CS95" s="96">
        <v>8198.3596644936042</v>
      </c>
      <c r="CT95" s="96">
        <v>8</v>
      </c>
      <c r="CU95" s="96">
        <v>13862.4</v>
      </c>
    </row>
    <row r="96" spans="2:99">
      <c r="C96" s="95" t="s">
        <v>261</v>
      </c>
      <c r="D96" s="96">
        <v>0</v>
      </c>
      <c r="E96" s="96">
        <v>0</v>
      </c>
      <c r="F96" s="96">
        <v>0</v>
      </c>
      <c r="G96" s="96">
        <v>0</v>
      </c>
      <c r="H96" s="96">
        <v>0</v>
      </c>
      <c r="I96" s="96">
        <v>0</v>
      </c>
      <c r="J96" s="96">
        <v>2.8040803668411183</v>
      </c>
      <c r="K96" s="96">
        <v>2308.3189579836085</v>
      </c>
      <c r="L96" s="96">
        <v>3.9900681694102547</v>
      </c>
      <c r="M96" s="96">
        <v>3284.6241170585213</v>
      </c>
      <c r="N96" s="96">
        <v>11.463424988833786</v>
      </c>
      <c r="O96" s="96">
        <v>9436.6914508079717</v>
      </c>
      <c r="P96" s="96">
        <v>7.9153621942053638</v>
      </c>
      <c r="Q96" s="96">
        <v>6515.9261582698546</v>
      </c>
      <c r="R96" s="96">
        <v>8.9069544041226312</v>
      </c>
      <c r="S96" s="96">
        <v>7332.2048654737491</v>
      </c>
      <c r="T96" s="96">
        <v>5.7822297610872759</v>
      </c>
      <c r="U96" s="96">
        <v>4759.9315393270454</v>
      </c>
      <c r="V96" s="96">
        <v>9</v>
      </c>
      <c r="W96" s="96">
        <v>7408.7999999999993</v>
      </c>
      <c r="X96" s="96">
        <v>8.835716499225537</v>
      </c>
      <c r="Y96" s="96">
        <v>7273.5618221624618</v>
      </c>
      <c r="Z96" s="96">
        <v>14.331711079690853</v>
      </c>
      <c r="AA96" s="96">
        <v>11797.86456080151</v>
      </c>
      <c r="AB96" s="96">
        <v>15.712777888289349</v>
      </c>
      <c r="AC96" s="96">
        <v>12934.758757639791</v>
      </c>
      <c r="AD96" s="96">
        <v>11.963430799492642</v>
      </c>
      <c r="AE96" s="96">
        <v>9848.2962341423427</v>
      </c>
      <c r="AF96" s="96">
        <v>10.301474270056481</v>
      </c>
      <c r="AG96" s="96">
        <v>8480.1736191104937</v>
      </c>
      <c r="AH96" s="96">
        <v>17.464300879875292</v>
      </c>
      <c r="AI96" s="96">
        <v>14376.61248431334</v>
      </c>
      <c r="AJ96" s="96">
        <v>16.399178103775501</v>
      </c>
      <c r="AK96" s="96">
        <v>13499.803415027991</v>
      </c>
      <c r="AL96" s="96">
        <v>13.967854672194006</v>
      </c>
      <c r="AM96" s="96">
        <v>11498.337966150106</v>
      </c>
      <c r="AN96" s="96">
        <v>9.3542642405593828</v>
      </c>
      <c r="AO96" s="96">
        <v>7700.4303228284834</v>
      </c>
      <c r="AP96" s="96">
        <v>6.3802972752263418</v>
      </c>
      <c r="AQ96" s="96">
        <v>5252.2607169663243</v>
      </c>
      <c r="AR96" s="96">
        <v>6</v>
      </c>
      <c r="AS96" s="96">
        <v>4939.2</v>
      </c>
      <c r="AT96" s="96">
        <v>7.4828135919513334</v>
      </c>
      <c r="AU96" s="96">
        <v>6159.852148894337</v>
      </c>
      <c r="AV96" s="96">
        <v>11.376088330404519</v>
      </c>
      <c r="AW96" s="96">
        <v>9364.7959135889996</v>
      </c>
      <c r="AX96" s="96">
        <v>9</v>
      </c>
      <c r="AY96" s="96">
        <v>7408.7999999999993</v>
      </c>
      <c r="AZ96" s="96">
        <v>5</v>
      </c>
      <c r="BA96" s="96">
        <v>4116</v>
      </c>
      <c r="BB96" s="96">
        <v>8</v>
      </c>
      <c r="BC96" s="96">
        <v>6585.5999999999995</v>
      </c>
      <c r="BD96" s="96">
        <v>6</v>
      </c>
      <c r="BE96" s="96">
        <v>4939.2</v>
      </c>
      <c r="BF96" s="96">
        <v>9</v>
      </c>
      <c r="BG96" s="96">
        <v>7408.7999999999993</v>
      </c>
      <c r="BH96" s="96">
        <v>13</v>
      </c>
      <c r="BI96" s="96">
        <v>10701.599999999999</v>
      </c>
      <c r="BJ96" s="96">
        <v>11</v>
      </c>
      <c r="BK96" s="96">
        <v>9055.1999999999989</v>
      </c>
      <c r="BL96" s="96">
        <v>11</v>
      </c>
      <c r="BM96" s="96">
        <v>9055.1999999999989</v>
      </c>
      <c r="BN96" s="96">
        <v>8</v>
      </c>
      <c r="BO96" s="96">
        <v>6585.5999999999995</v>
      </c>
      <c r="BP96" s="96">
        <v>13</v>
      </c>
      <c r="BQ96" s="96">
        <v>10701.599999999999</v>
      </c>
      <c r="BR96" s="96">
        <v>16</v>
      </c>
      <c r="BS96" s="96">
        <v>13171.199999999999</v>
      </c>
      <c r="BT96" s="96">
        <v>11</v>
      </c>
      <c r="BU96" s="96">
        <v>9055.1999999999989</v>
      </c>
      <c r="BV96" s="96">
        <v>13</v>
      </c>
      <c r="BW96" s="96">
        <v>10701.599999999999</v>
      </c>
      <c r="BX96" s="96">
        <v>23</v>
      </c>
      <c r="BY96" s="96">
        <v>18933.599999999999</v>
      </c>
      <c r="BZ96" s="96">
        <v>17</v>
      </c>
      <c r="CA96" s="96">
        <v>13994.4</v>
      </c>
      <c r="CB96" s="96">
        <v>24</v>
      </c>
      <c r="CC96" s="96">
        <v>19756.8</v>
      </c>
      <c r="CD96" s="96">
        <v>17</v>
      </c>
      <c r="CE96" s="96">
        <v>13994.4</v>
      </c>
      <c r="CF96" s="96">
        <v>10.61590264513428</v>
      </c>
      <c r="CG96" s="96">
        <v>8739.0110574745395</v>
      </c>
      <c r="CH96" s="96">
        <v>12.681856835333241</v>
      </c>
      <c r="CI96" s="96">
        <v>10439.704546846322</v>
      </c>
      <c r="CJ96" s="96">
        <v>7.1498868131393269</v>
      </c>
      <c r="CK96" s="96">
        <v>5885.7868245762938</v>
      </c>
      <c r="CL96" s="96">
        <v>3.2411244326777617</v>
      </c>
      <c r="CM96" s="96">
        <v>2668.093632980333</v>
      </c>
      <c r="CN96" s="96">
        <v>0.51731842105263148</v>
      </c>
      <c r="CO96" s="96">
        <v>425.85652421052617</v>
      </c>
      <c r="CP96" s="96">
        <v>2.6129350128369708</v>
      </c>
      <c r="CQ96" s="96">
        <v>2150.968102567394</v>
      </c>
      <c r="CR96" s="96">
        <v>5.5198251049799198</v>
      </c>
      <c r="CS96" s="96">
        <v>4543.9200264194697</v>
      </c>
      <c r="CT96" s="96">
        <v>7</v>
      </c>
      <c r="CU96" s="96">
        <v>5762.4</v>
      </c>
    </row>
    <row r="97" spans="2:99">
      <c r="C97" s="95" t="s">
        <v>262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2.2432642934728948</v>
      </c>
      <c r="K97" s="96">
        <v>4102.4817399032299</v>
      </c>
      <c r="L97" s="96">
        <v>3.9900681694102547</v>
      </c>
      <c r="M97" s="96">
        <v>7297.0366682174736</v>
      </c>
      <c r="N97" s="96">
        <v>10.508139573097637</v>
      </c>
      <c r="O97" s="96">
        <v>19217.285651280959</v>
      </c>
      <c r="P97" s="96">
        <v>7.0358775059603227</v>
      </c>
      <c r="Q97" s="96">
        <v>12867.212782900238</v>
      </c>
      <c r="R97" s="96">
        <v>8.9069544041226312</v>
      </c>
      <c r="S97" s="96">
        <v>16289.038214259468</v>
      </c>
      <c r="T97" s="96">
        <v>5.3692133495810426</v>
      </c>
      <c r="U97" s="96">
        <v>9819.217373713811</v>
      </c>
      <c r="V97" s="96">
        <v>9</v>
      </c>
      <c r="W97" s="96">
        <v>16459.2</v>
      </c>
      <c r="X97" s="96">
        <v>8.2045938921379982</v>
      </c>
      <c r="Y97" s="96">
        <v>15004.561309941972</v>
      </c>
      <c r="Z97" s="96">
        <v>15.287158485003578</v>
      </c>
      <c r="AA97" s="96">
        <v>27957.155437374542</v>
      </c>
      <c r="AB97" s="96">
        <v>15.712777888289349</v>
      </c>
      <c r="AC97" s="96">
        <v>28735.52820210356</v>
      </c>
      <c r="AD97" s="96">
        <v>10.966478232868255</v>
      </c>
      <c r="AE97" s="96">
        <v>20055.495392269462</v>
      </c>
      <c r="AF97" s="96">
        <v>8.3937938496756512</v>
      </c>
      <c r="AG97" s="96">
        <v>15350.57019228683</v>
      </c>
      <c r="AH97" s="96">
        <v>18.295934255107451</v>
      </c>
      <c r="AI97" s="96">
        <v>33459.604565740505</v>
      </c>
      <c r="AJ97" s="96">
        <v>12.696137886793936</v>
      </c>
      <c r="AK97" s="96">
        <v>23218.696967368749</v>
      </c>
      <c r="AL97" s="96">
        <v>13.450526721372006</v>
      </c>
      <c r="AM97" s="96">
        <v>24598.323268045122</v>
      </c>
      <c r="AN97" s="96">
        <v>8.4633819319346788</v>
      </c>
      <c r="AO97" s="96">
        <v>15477.83287712214</v>
      </c>
      <c r="AP97" s="96">
        <v>5.0269008835116633</v>
      </c>
      <c r="AQ97" s="96">
        <v>9193.1963357661298</v>
      </c>
      <c r="AR97" s="96">
        <v>6</v>
      </c>
      <c r="AS97" s="96">
        <v>10972.8</v>
      </c>
      <c r="AT97" s="96">
        <v>8.2310949511464671</v>
      </c>
      <c r="AU97" s="96">
        <v>15053.026446656659</v>
      </c>
      <c r="AV97" s="96">
        <v>9.4800736086704323</v>
      </c>
      <c r="AW97" s="96">
        <v>17337.158615536486</v>
      </c>
      <c r="AX97" s="96">
        <v>8</v>
      </c>
      <c r="AY97" s="96">
        <v>14630.4</v>
      </c>
      <c r="AZ97" s="96">
        <v>5</v>
      </c>
      <c r="BA97" s="96">
        <v>9144</v>
      </c>
      <c r="BB97" s="96">
        <v>8</v>
      </c>
      <c r="BC97" s="96">
        <v>14630.4</v>
      </c>
      <c r="BD97" s="96">
        <v>6</v>
      </c>
      <c r="BE97" s="96">
        <v>10972.8</v>
      </c>
      <c r="BF97" s="96">
        <v>8</v>
      </c>
      <c r="BG97" s="96">
        <v>14630.4</v>
      </c>
      <c r="BH97" s="96">
        <v>13</v>
      </c>
      <c r="BI97" s="96">
        <v>23774.399999999998</v>
      </c>
      <c r="BJ97" s="96">
        <v>12</v>
      </c>
      <c r="BK97" s="96">
        <v>21945.599999999999</v>
      </c>
      <c r="BL97" s="96">
        <v>12</v>
      </c>
      <c r="BM97" s="96">
        <v>21945.599999999999</v>
      </c>
      <c r="BN97" s="96">
        <v>8</v>
      </c>
      <c r="BO97" s="96">
        <v>14630.4</v>
      </c>
      <c r="BP97" s="96">
        <v>11</v>
      </c>
      <c r="BQ97" s="96">
        <v>20116.8</v>
      </c>
      <c r="BR97" s="96">
        <v>13</v>
      </c>
      <c r="BS97" s="96">
        <v>23774.399999999998</v>
      </c>
      <c r="BT97" s="96">
        <v>10</v>
      </c>
      <c r="BU97" s="96">
        <v>18288</v>
      </c>
      <c r="BV97" s="96">
        <v>11</v>
      </c>
      <c r="BW97" s="96">
        <v>20116.8</v>
      </c>
      <c r="BX97" s="96">
        <v>25</v>
      </c>
      <c r="BY97" s="96">
        <v>45720</v>
      </c>
      <c r="BZ97" s="96">
        <v>15</v>
      </c>
      <c r="CA97" s="96">
        <v>27432</v>
      </c>
      <c r="CB97" s="96">
        <v>21</v>
      </c>
      <c r="CC97" s="96">
        <v>38404.799999999996</v>
      </c>
      <c r="CD97" s="96">
        <v>15</v>
      </c>
      <c r="CE97" s="96">
        <v>27432</v>
      </c>
      <c r="CF97" s="96">
        <v>8.4382815897221199</v>
      </c>
      <c r="CG97" s="96">
        <v>15431.929371283813</v>
      </c>
      <c r="CH97" s="96">
        <v>11.836399712977691</v>
      </c>
      <c r="CI97" s="96">
        <v>21646.407795093601</v>
      </c>
      <c r="CJ97" s="96">
        <v>6.8748911664801211</v>
      </c>
      <c r="CK97" s="96">
        <v>12572.800965258844</v>
      </c>
      <c r="CL97" s="96">
        <v>2.6087099092284425</v>
      </c>
      <c r="CM97" s="96">
        <v>4770.8086819969758</v>
      </c>
      <c r="CN97" s="96">
        <v>0.56434736842105249</v>
      </c>
      <c r="CO97" s="96">
        <v>1032.0784673684207</v>
      </c>
      <c r="CP97" s="96">
        <v>2.6129350128369708</v>
      </c>
      <c r="CQ97" s="96">
        <v>4778.5355514762523</v>
      </c>
      <c r="CR97" s="96">
        <v>5.5198251049799198</v>
      </c>
      <c r="CS97" s="96">
        <v>10094.656151987278</v>
      </c>
      <c r="CT97" s="96">
        <v>8</v>
      </c>
      <c r="CU97" s="96">
        <v>14630.4</v>
      </c>
    </row>
    <row r="98" spans="2:99">
      <c r="C98" s="95" t="s">
        <v>263</v>
      </c>
      <c r="D98" s="96">
        <v>0</v>
      </c>
      <c r="E98" s="96">
        <v>0</v>
      </c>
      <c r="F98" s="96">
        <v>0</v>
      </c>
      <c r="G98" s="96">
        <v>0</v>
      </c>
      <c r="H98" s="96">
        <v>0</v>
      </c>
      <c r="I98" s="96">
        <v>0</v>
      </c>
      <c r="J98" s="96">
        <v>2.8040803668411183</v>
      </c>
      <c r="K98" s="96">
        <v>3543.2359515404369</v>
      </c>
      <c r="L98" s="96">
        <v>3.9900681694102547</v>
      </c>
      <c r="M98" s="96">
        <v>5041.8501388667974</v>
      </c>
      <c r="N98" s="96">
        <v>11.463424988833786</v>
      </c>
      <c r="O98" s="96">
        <v>14485.183815890372</v>
      </c>
      <c r="P98" s="96">
        <v>7.9153621942053638</v>
      </c>
      <c r="Q98" s="96">
        <v>10001.851668597898</v>
      </c>
      <c r="R98" s="96">
        <v>8.9069544041226312</v>
      </c>
      <c r="S98" s="96">
        <v>11254.827585049356</v>
      </c>
      <c r="T98" s="96">
        <v>5.7822297610872759</v>
      </c>
      <c r="U98" s="96">
        <v>7306.4255261098815</v>
      </c>
      <c r="V98" s="96">
        <v>8</v>
      </c>
      <c r="W98" s="96">
        <v>10108.799999999999</v>
      </c>
      <c r="X98" s="96">
        <v>7.5734712850504602</v>
      </c>
      <c r="Y98" s="96">
        <v>9569.8383157897606</v>
      </c>
      <c r="Z98" s="96">
        <v>16.242605890316302</v>
      </c>
      <c r="AA98" s="96">
        <v>20524.156803003676</v>
      </c>
      <c r="AB98" s="96">
        <v>15.712777888289349</v>
      </c>
      <c r="AC98" s="96">
        <v>19854.666139642421</v>
      </c>
      <c r="AD98" s="96">
        <v>10.46800194955606</v>
      </c>
      <c r="AE98" s="96">
        <v>13227.367263459037</v>
      </c>
      <c r="AF98" s="96">
        <v>9.9199381859803157</v>
      </c>
      <c r="AG98" s="96">
        <v>12534.833891804727</v>
      </c>
      <c r="AH98" s="96">
        <v>18.295934255107451</v>
      </c>
      <c r="AI98" s="96">
        <v>23118.742524753772</v>
      </c>
      <c r="AJ98" s="96">
        <v>14.283155122643178</v>
      </c>
      <c r="AK98" s="96">
        <v>18048.19481297192</v>
      </c>
      <c r="AL98" s="96">
        <v>11.898542868906006</v>
      </c>
      <c r="AM98" s="96">
        <v>15034.998769149628</v>
      </c>
      <c r="AN98" s="96">
        <v>9.3542642405593828</v>
      </c>
      <c r="AO98" s="96">
        <v>11820.048294370836</v>
      </c>
      <c r="AP98" s="96">
        <v>5.6069279085322403</v>
      </c>
      <c r="AQ98" s="96">
        <v>7084.9141052213381</v>
      </c>
      <c r="AR98" s="96">
        <v>6</v>
      </c>
      <c r="AS98" s="96">
        <v>7581.5999999999995</v>
      </c>
      <c r="AT98" s="96">
        <v>8.9793763103415998</v>
      </c>
      <c r="AU98" s="96">
        <v>11346.339905747645</v>
      </c>
      <c r="AV98" s="96">
        <v>11.376088330404519</v>
      </c>
      <c r="AW98" s="96">
        <v>14374.82521429915</v>
      </c>
      <c r="AX98" s="96">
        <v>8</v>
      </c>
      <c r="AY98" s="96">
        <v>10108.799999999999</v>
      </c>
      <c r="AZ98" s="96">
        <v>5</v>
      </c>
      <c r="BA98" s="96">
        <v>6318</v>
      </c>
      <c r="BB98" s="96">
        <v>8</v>
      </c>
      <c r="BC98" s="96">
        <v>10108.799999999999</v>
      </c>
      <c r="BD98" s="96">
        <v>7</v>
      </c>
      <c r="BE98" s="96">
        <v>8845.1999999999989</v>
      </c>
      <c r="BF98" s="96">
        <v>9</v>
      </c>
      <c r="BG98" s="96">
        <v>11372.4</v>
      </c>
      <c r="BH98" s="96">
        <v>12</v>
      </c>
      <c r="BI98" s="96">
        <v>15163.199999999999</v>
      </c>
      <c r="BJ98" s="96">
        <v>12</v>
      </c>
      <c r="BK98" s="96">
        <v>15163.199999999999</v>
      </c>
      <c r="BL98" s="96">
        <v>12</v>
      </c>
      <c r="BM98" s="96">
        <v>15163.199999999999</v>
      </c>
      <c r="BN98" s="96">
        <v>9</v>
      </c>
      <c r="BO98" s="96">
        <v>11372.4</v>
      </c>
      <c r="BP98" s="96">
        <v>13</v>
      </c>
      <c r="BQ98" s="96">
        <v>16426.8</v>
      </c>
      <c r="BR98" s="96">
        <v>15</v>
      </c>
      <c r="BS98" s="96">
        <v>18954</v>
      </c>
      <c r="BT98" s="96">
        <v>10</v>
      </c>
      <c r="BU98" s="96">
        <v>12636</v>
      </c>
      <c r="BV98" s="96">
        <v>13</v>
      </c>
      <c r="BW98" s="96">
        <v>16426.8</v>
      </c>
      <c r="BX98" s="96">
        <v>22</v>
      </c>
      <c r="BY98" s="96">
        <v>27799.199999999997</v>
      </c>
      <c r="BZ98" s="96">
        <v>17</v>
      </c>
      <c r="CA98" s="96">
        <v>21481.199999999997</v>
      </c>
      <c r="CB98" s="96">
        <v>24</v>
      </c>
      <c r="CC98" s="96">
        <v>30326.399999999998</v>
      </c>
      <c r="CD98" s="96">
        <v>16</v>
      </c>
      <c r="CE98" s="96">
        <v>20217.599999999999</v>
      </c>
      <c r="CF98" s="96">
        <v>9.5270921174282002</v>
      </c>
      <c r="CG98" s="96">
        <v>12038.433599582273</v>
      </c>
      <c r="CH98" s="96">
        <v>11.836399712977691</v>
      </c>
      <c r="CI98" s="96">
        <v>14956.474677318609</v>
      </c>
      <c r="CJ98" s="96">
        <v>6.3248998731617121</v>
      </c>
      <c r="CK98" s="96">
        <v>7992.1434797271386</v>
      </c>
      <c r="CL98" s="96">
        <v>3.3201762481089263</v>
      </c>
      <c r="CM98" s="96">
        <v>4195.374707110439</v>
      </c>
      <c r="CN98" s="96">
        <v>0.56434736842105249</v>
      </c>
      <c r="CO98" s="96">
        <v>713.1093347368419</v>
      </c>
      <c r="CP98" s="96">
        <v>2.6129350128369708</v>
      </c>
      <c r="CQ98" s="96">
        <v>3301.7046822207963</v>
      </c>
      <c r="CR98" s="96">
        <v>5.5198251049799198</v>
      </c>
      <c r="CS98" s="96">
        <v>6974.8510026526264</v>
      </c>
      <c r="CT98" s="96">
        <v>9</v>
      </c>
      <c r="CU98" s="96">
        <v>11372.4</v>
      </c>
    </row>
    <row r="99" spans="2:99">
      <c r="C99" s="95" t="s">
        <v>264</v>
      </c>
      <c r="D99" s="96">
        <v>0</v>
      </c>
      <c r="E99" s="96">
        <v>0</v>
      </c>
      <c r="F99" s="96">
        <v>0</v>
      </c>
      <c r="G99" s="96">
        <v>0</v>
      </c>
      <c r="H99" s="96">
        <v>0</v>
      </c>
      <c r="I99" s="96">
        <v>0</v>
      </c>
      <c r="J99" s="96">
        <v>1.9628562567887826</v>
      </c>
      <c r="K99" s="96">
        <v>10759.592857213389</v>
      </c>
      <c r="L99" s="96">
        <v>2.9018677595710938</v>
      </c>
      <c r="M99" s="96">
        <v>15906.878310864906</v>
      </c>
      <c r="N99" s="96">
        <v>8.5975687416253397</v>
      </c>
      <c r="O99" s="96">
        <v>47128.432814093459</v>
      </c>
      <c r="P99" s="96">
        <v>6.1563928177152825</v>
      </c>
      <c r="Q99" s="96">
        <v>33746.882869588087</v>
      </c>
      <c r="R99" s="96">
        <v>6.9276312032064915</v>
      </c>
      <c r="S99" s="96">
        <v>37974.503203496701</v>
      </c>
      <c r="T99" s="96">
        <v>4.9561969380748083</v>
      </c>
      <c r="U99" s="96">
        <v>27167.889135750866</v>
      </c>
      <c r="V99" s="96">
        <v>7</v>
      </c>
      <c r="W99" s="96">
        <v>38371.199999999997</v>
      </c>
      <c r="X99" s="96">
        <v>6.3112260708753833</v>
      </c>
      <c r="Y99" s="96">
        <v>34595.616830110499</v>
      </c>
      <c r="Z99" s="96">
        <v>11.465368863752683</v>
      </c>
      <c r="AA99" s="96">
        <v>62848.565963546702</v>
      </c>
      <c r="AB99" s="96">
        <v>11.091372627027775</v>
      </c>
      <c r="AC99" s="96">
        <v>60798.468192315449</v>
      </c>
      <c r="AD99" s="96">
        <v>7.4771442496829001</v>
      </c>
      <c r="AE99" s="96">
        <v>40986.713919061782</v>
      </c>
      <c r="AF99" s="96">
        <v>6.1045773452186554</v>
      </c>
      <c r="AG99" s="96">
        <v>33462.851175550575</v>
      </c>
      <c r="AH99" s="96">
        <v>13.306134003714508</v>
      </c>
      <c r="AI99" s="96">
        <v>72938.904154761432</v>
      </c>
      <c r="AJ99" s="96">
        <v>11.109120650944694</v>
      </c>
      <c r="AK99" s="96">
        <v>60895.755760218432</v>
      </c>
      <c r="AL99" s="96">
        <v>8.2772472131520036</v>
      </c>
      <c r="AM99" s="96">
        <v>45372.558323614016</v>
      </c>
      <c r="AN99" s="96">
        <v>6.6816173146852735</v>
      </c>
      <c r="AO99" s="96">
        <v>36625.953472178793</v>
      </c>
      <c r="AP99" s="96">
        <v>3.8668468334705102</v>
      </c>
      <c r="AQ99" s="96">
        <v>21196.507602351947</v>
      </c>
      <c r="AR99" s="96">
        <v>5</v>
      </c>
      <c r="AS99" s="96">
        <v>27407.999999999996</v>
      </c>
      <c r="AT99" s="96">
        <v>6.7345322327562007</v>
      </c>
      <c r="AU99" s="96">
        <v>36916.011887076384</v>
      </c>
      <c r="AV99" s="96">
        <v>7.5840588869363463</v>
      </c>
      <c r="AW99" s="96">
        <v>41572.777194630275</v>
      </c>
      <c r="AX99" s="96">
        <v>7</v>
      </c>
      <c r="AY99" s="96">
        <v>38371.199999999997</v>
      </c>
      <c r="AZ99" s="96">
        <v>4</v>
      </c>
      <c r="BA99" s="96">
        <v>21926.399999999998</v>
      </c>
      <c r="BB99" s="96">
        <v>7</v>
      </c>
      <c r="BC99" s="96">
        <v>38371.199999999997</v>
      </c>
      <c r="BD99" s="96">
        <v>5</v>
      </c>
      <c r="BE99" s="96">
        <v>27407.999999999996</v>
      </c>
      <c r="BF99" s="96">
        <v>7</v>
      </c>
      <c r="BG99" s="96">
        <v>38371.199999999997</v>
      </c>
      <c r="BH99" s="96">
        <v>10</v>
      </c>
      <c r="BI99" s="96">
        <v>54815.999999999993</v>
      </c>
      <c r="BJ99" s="96">
        <v>9</v>
      </c>
      <c r="BK99" s="96">
        <v>49334.399999999994</v>
      </c>
      <c r="BL99" s="96">
        <v>9</v>
      </c>
      <c r="BM99" s="96">
        <v>49334.399999999994</v>
      </c>
      <c r="BN99" s="96">
        <v>7</v>
      </c>
      <c r="BO99" s="96">
        <v>38371.199999999997</v>
      </c>
      <c r="BP99" s="96">
        <v>9</v>
      </c>
      <c r="BQ99" s="96">
        <v>49334.399999999994</v>
      </c>
      <c r="BR99" s="96">
        <v>12</v>
      </c>
      <c r="BS99" s="96">
        <v>65779.199999999997</v>
      </c>
      <c r="BT99" s="96">
        <v>7</v>
      </c>
      <c r="BU99" s="96">
        <v>38371.199999999997</v>
      </c>
      <c r="BV99" s="96">
        <v>10</v>
      </c>
      <c r="BW99" s="96">
        <v>54815.999999999993</v>
      </c>
      <c r="BX99" s="96">
        <v>19</v>
      </c>
      <c r="BY99" s="96">
        <v>104150.39999999999</v>
      </c>
      <c r="BZ99" s="96">
        <v>11</v>
      </c>
      <c r="CA99" s="96">
        <v>60297.599999999991</v>
      </c>
      <c r="CB99" s="96">
        <v>15</v>
      </c>
      <c r="CC99" s="96">
        <v>82223.999999999985</v>
      </c>
      <c r="CD99" s="96">
        <v>11</v>
      </c>
      <c r="CE99" s="96">
        <v>60297.599999999991</v>
      </c>
      <c r="CF99" s="96">
        <v>6.5328631662364804</v>
      </c>
      <c r="CG99" s="96">
        <v>35810.542732041889</v>
      </c>
      <c r="CH99" s="96">
        <v>8.0318426623777199</v>
      </c>
      <c r="CI99" s="96">
        <v>44027.348738089706</v>
      </c>
      <c r="CJ99" s="96">
        <v>4.1249346998880725</v>
      </c>
      <c r="CK99" s="96">
        <v>22611.242050906454</v>
      </c>
      <c r="CL99" s="96">
        <v>1.976295385779123</v>
      </c>
      <c r="CM99" s="96">
        <v>10833.26078668684</v>
      </c>
      <c r="CN99" s="96">
        <v>0.42326052631578936</v>
      </c>
      <c r="CO99" s="96">
        <v>2320.1449010526308</v>
      </c>
      <c r="CP99" s="96">
        <v>1.8663821520264077</v>
      </c>
      <c r="CQ99" s="96">
        <v>10230.760404547955</v>
      </c>
      <c r="CR99" s="96">
        <v>4.73127866141136</v>
      </c>
      <c r="CS99" s="96">
        <v>25934.977110392509</v>
      </c>
      <c r="CT99" s="96">
        <v>6</v>
      </c>
      <c r="CU99" s="96">
        <v>32889.599999999999</v>
      </c>
    </row>
    <row r="100" spans="2:99">
      <c r="C100" s="95" t="s">
        <v>265</v>
      </c>
      <c r="D100" s="96">
        <v>0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2.2432642934728948</v>
      </c>
      <c r="K100" s="96">
        <v>3639.4719897304244</v>
      </c>
      <c r="L100" s="96">
        <v>3.6273346994638676</v>
      </c>
      <c r="M100" s="96">
        <v>5884.9878164101783</v>
      </c>
      <c r="N100" s="96">
        <v>10.508139573097637</v>
      </c>
      <c r="O100" s="96">
        <v>17048.405643393606</v>
      </c>
      <c r="P100" s="96">
        <v>7.9153621942053638</v>
      </c>
      <c r="Q100" s="96">
        <v>12841.883623878781</v>
      </c>
      <c r="R100" s="96">
        <v>8.9069544041226312</v>
      </c>
      <c r="S100" s="96">
        <v>14450.642825248555</v>
      </c>
      <c r="T100" s="96">
        <v>6.1952461725935102</v>
      </c>
      <c r="U100" s="96">
        <v>10051.167390415711</v>
      </c>
      <c r="V100" s="96">
        <v>10</v>
      </c>
      <c r="W100" s="96">
        <v>16223.999999999998</v>
      </c>
      <c r="X100" s="96">
        <v>8.2045938921379982</v>
      </c>
      <c r="Y100" s="96">
        <v>13311.133130604687</v>
      </c>
      <c r="Z100" s="96">
        <v>16.242605890316302</v>
      </c>
      <c r="AA100" s="96">
        <v>26352.003796449168</v>
      </c>
      <c r="AB100" s="96">
        <v>15.712777888289349</v>
      </c>
      <c r="AC100" s="96">
        <v>25492.410845960636</v>
      </c>
      <c r="AD100" s="96">
        <v>10.46800194955606</v>
      </c>
      <c r="AE100" s="96">
        <v>16983.286362959749</v>
      </c>
      <c r="AF100" s="96">
        <v>9.1568660178279835</v>
      </c>
      <c r="AG100" s="96">
        <v>14856.099427324119</v>
      </c>
      <c r="AH100" s="96">
        <v>18.295934255107451</v>
      </c>
      <c r="AI100" s="96">
        <v>29683.323735486327</v>
      </c>
      <c r="AJ100" s="96">
        <v>14.283155122643178</v>
      </c>
      <c r="AK100" s="96">
        <v>23172.990870976289</v>
      </c>
      <c r="AL100" s="96">
        <v>11.898542868906006</v>
      </c>
      <c r="AM100" s="96">
        <v>19304.195950513102</v>
      </c>
      <c r="AN100" s="96">
        <v>8.4633819319346788</v>
      </c>
      <c r="AO100" s="96">
        <v>13730.990846370822</v>
      </c>
      <c r="AP100" s="96">
        <v>5.0269008835116633</v>
      </c>
      <c r="AQ100" s="96">
        <v>8155.6439934093223</v>
      </c>
      <c r="AR100" s="96">
        <v>6</v>
      </c>
      <c r="AS100" s="96">
        <v>9734.4</v>
      </c>
      <c r="AT100" s="96">
        <v>8.9793763103415998</v>
      </c>
      <c r="AU100" s="96">
        <v>14568.14012589821</v>
      </c>
      <c r="AV100" s="96">
        <v>11.376088330404519</v>
      </c>
      <c r="AW100" s="96">
        <v>18456.56570724829</v>
      </c>
      <c r="AX100" s="96">
        <v>8</v>
      </c>
      <c r="AY100" s="96">
        <v>12979.199999999999</v>
      </c>
      <c r="AZ100" s="96">
        <v>5</v>
      </c>
      <c r="BA100" s="96">
        <v>8111.9999999999991</v>
      </c>
      <c r="BB100" s="96">
        <v>7</v>
      </c>
      <c r="BC100" s="96">
        <v>11356.8</v>
      </c>
      <c r="BD100" s="96">
        <v>6</v>
      </c>
      <c r="BE100" s="96">
        <v>9734.4</v>
      </c>
      <c r="BF100" s="96">
        <v>8</v>
      </c>
      <c r="BG100" s="96">
        <v>12979.199999999999</v>
      </c>
      <c r="BH100" s="96">
        <v>12</v>
      </c>
      <c r="BI100" s="96">
        <v>19468.8</v>
      </c>
      <c r="BJ100" s="96">
        <v>12</v>
      </c>
      <c r="BK100" s="96">
        <v>19468.8</v>
      </c>
      <c r="BL100" s="96">
        <v>12</v>
      </c>
      <c r="BM100" s="96">
        <v>19468.8</v>
      </c>
      <c r="BN100" s="96">
        <v>8</v>
      </c>
      <c r="BO100" s="96">
        <v>12979.199999999999</v>
      </c>
      <c r="BP100" s="96">
        <v>13</v>
      </c>
      <c r="BQ100" s="96">
        <v>21091.199999999997</v>
      </c>
      <c r="BR100" s="96">
        <v>16</v>
      </c>
      <c r="BS100" s="96">
        <v>25958.399999999998</v>
      </c>
      <c r="BT100" s="96">
        <v>9</v>
      </c>
      <c r="BU100" s="96">
        <v>14601.599999999999</v>
      </c>
      <c r="BV100" s="96">
        <v>12</v>
      </c>
      <c r="BW100" s="96">
        <v>19468.8</v>
      </c>
      <c r="BX100" s="96">
        <v>24</v>
      </c>
      <c r="BY100" s="96">
        <v>38937.599999999999</v>
      </c>
      <c r="BZ100" s="96">
        <v>16</v>
      </c>
      <c r="CA100" s="96">
        <v>25958.399999999998</v>
      </c>
      <c r="CB100" s="96">
        <v>22</v>
      </c>
      <c r="CC100" s="96">
        <v>35692.799999999996</v>
      </c>
      <c r="CD100" s="96">
        <v>16</v>
      </c>
      <c r="CE100" s="96">
        <v>25958.399999999998</v>
      </c>
      <c r="CF100" s="96">
        <v>8.1660789577955999</v>
      </c>
      <c r="CG100" s="96">
        <v>13248.64650112758</v>
      </c>
      <c r="CH100" s="96">
        <v>10.145485468266592</v>
      </c>
      <c r="CI100" s="96">
        <v>16460.035623715718</v>
      </c>
      <c r="CJ100" s="96">
        <v>6.8748911664801211</v>
      </c>
      <c r="CK100" s="96">
        <v>11153.823428497348</v>
      </c>
      <c r="CL100" s="96">
        <v>2.9249171709531017</v>
      </c>
      <c r="CM100" s="96">
        <v>4745.3856181543115</v>
      </c>
      <c r="CN100" s="96">
        <v>0.47028947368421037</v>
      </c>
      <c r="CO100" s="96">
        <v>762.9976421052628</v>
      </c>
      <c r="CP100" s="96">
        <v>2.6129350128369708</v>
      </c>
      <c r="CQ100" s="96">
        <v>4239.2257648267014</v>
      </c>
      <c r="CR100" s="96">
        <v>4.73127866141136</v>
      </c>
      <c r="CS100" s="96">
        <v>7676.0265002737897</v>
      </c>
      <c r="CT100" s="96">
        <v>8</v>
      </c>
      <c r="CU100" s="96">
        <v>12979.199999999999</v>
      </c>
    </row>
    <row r="101" spans="2:99">
      <c r="C101" s="95" t="s">
        <v>266</v>
      </c>
      <c r="D101" s="96">
        <v>0</v>
      </c>
      <c r="E101" s="96">
        <v>0</v>
      </c>
      <c r="F101" s="96">
        <v>0</v>
      </c>
      <c r="G101" s="96">
        <v>0</v>
      </c>
      <c r="H101" s="96">
        <v>0</v>
      </c>
      <c r="I101" s="96">
        <v>0</v>
      </c>
      <c r="J101" s="96">
        <v>2.5236723301570061</v>
      </c>
      <c r="K101" s="96">
        <v>3004.1795418188999</v>
      </c>
      <c r="L101" s="96">
        <v>3.9900681694102547</v>
      </c>
      <c r="M101" s="96">
        <v>4749.7771488659664</v>
      </c>
      <c r="N101" s="96">
        <v>10.508139573097637</v>
      </c>
      <c r="O101" s="96">
        <v>12508.889347815426</v>
      </c>
      <c r="P101" s="96">
        <v>7.9153621942053638</v>
      </c>
      <c r="Q101" s="96">
        <v>9422.4471559820631</v>
      </c>
      <c r="R101" s="96">
        <v>7.9172928036645613</v>
      </c>
      <c r="S101" s="96">
        <v>9424.7453534822926</v>
      </c>
      <c r="T101" s="96">
        <v>6.1952461725935102</v>
      </c>
      <c r="U101" s="96">
        <v>7374.8210438553133</v>
      </c>
      <c r="V101" s="96">
        <v>10</v>
      </c>
      <c r="W101" s="96">
        <v>11903.999999999998</v>
      </c>
      <c r="X101" s="96">
        <v>8.835716499225537</v>
      </c>
      <c r="Y101" s="96">
        <v>10518.036920678078</v>
      </c>
      <c r="Z101" s="96">
        <v>14.331711079690853</v>
      </c>
      <c r="AA101" s="96">
        <v>17060.46886926399</v>
      </c>
      <c r="AB101" s="96">
        <v>14.788496836037034</v>
      </c>
      <c r="AC101" s="96">
        <v>17604.226633618484</v>
      </c>
      <c r="AD101" s="96">
        <v>10.46800194955606</v>
      </c>
      <c r="AE101" s="96">
        <v>12461.109520751532</v>
      </c>
      <c r="AF101" s="96">
        <v>8.3937938496756512</v>
      </c>
      <c r="AG101" s="96">
        <v>9991.9721986538934</v>
      </c>
      <c r="AH101" s="96">
        <v>19.95920100557176</v>
      </c>
      <c r="AI101" s="96">
        <v>23759.432877032621</v>
      </c>
      <c r="AJ101" s="96">
        <v>14.283155122643178</v>
      </c>
      <c r="AK101" s="96">
        <v>17002.667857994438</v>
      </c>
      <c r="AL101" s="96">
        <v>12.415870819728005</v>
      </c>
      <c r="AM101" s="96">
        <v>14779.852623804214</v>
      </c>
      <c r="AN101" s="96">
        <v>9.3542642405593828</v>
      </c>
      <c r="AO101" s="96">
        <v>11135.316151961888</v>
      </c>
      <c r="AP101" s="96">
        <v>6.1869549335528156</v>
      </c>
      <c r="AQ101" s="96">
        <v>7364.9511529012707</v>
      </c>
      <c r="AR101" s="96">
        <v>6</v>
      </c>
      <c r="AS101" s="96">
        <v>7142.4</v>
      </c>
      <c r="AT101" s="96">
        <v>7.4828135919513334</v>
      </c>
      <c r="AU101" s="96">
        <v>8907.5412998588672</v>
      </c>
      <c r="AV101" s="96">
        <v>10.428080969537477</v>
      </c>
      <c r="AW101" s="96">
        <v>12413.587586137412</v>
      </c>
      <c r="AX101" s="96">
        <v>7</v>
      </c>
      <c r="AY101" s="96">
        <v>8332.7999999999993</v>
      </c>
      <c r="AZ101" s="96">
        <v>6</v>
      </c>
      <c r="BA101" s="96">
        <v>7142.4</v>
      </c>
      <c r="BB101" s="96">
        <v>8</v>
      </c>
      <c r="BC101" s="96">
        <v>9523.1999999999989</v>
      </c>
      <c r="BD101" s="96">
        <v>6</v>
      </c>
      <c r="BE101" s="96">
        <v>7142.4</v>
      </c>
      <c r="BF101" s="96">
        <v>8</v>
      </c>
      <c r="BG101" s="96">
        <v>9523.1999999999989</v>
      </c>
      <c r="BH101" s="96">
        <v>12</v>
      </c>
      <c r="BI101" s="96">
        <v>14284.8</v>
      </c>
      <c r="BJ101" s="96">
        <v>12</v>
      </c>
      <c r="BK101" s="96">
        <v>14284.8</v>
      </c>
      <c r="BL101" s="96">
        <v>12</v>
      </c>
      <c r="BM101" s="96">
        <v>14284.8</v>
      </c>
      <c r="BN101" s="96">
        <v>9</v>
      </c>
      <c r="BO101" s="96">
        <v>10713.599999999999</v>
      </c>
      <c r="BP101" s="96">
        <v>13</v>
      </c>
      <c r="BQ101" s="96">
        <v>15475.199999999999</v>
      </c>
      <c r="BR101" s="96">
        <v>16</v>
      </c>
      <c r="BS101" s="96">
        <v>19046.399999999998</v>
      </c>
      <c r="BT101" s="96">
        <v>9</v>
      </c>
      <c r="BU101" s="96">
        <v>10713.599999999999</v>
      </c>
      <c r="BV101" s="96">
        <v>13</v>
      </c>
      <c r="BW101" s="96">
        <v>15475.199999999999</v>
      </c>
      <c r="BX101" s="96">
        <v>25</v>
      </c>
      <c r="BY101" s="96">
        <v>29759.999999999996</v>
      </c>
      <c r="BZ101" s="96">
        <v>16</v>
      </c>
      <c r="CA101" s="96">
        <v>19046.399999999998</v>
      </c>
      <c r="CB101" s="96">
        <v>22</v>
      </c>
      <c r="CC101" s="96">
        <v>26188.799999999996</v>
      </c>
      <c r="CD101" s="96">
        <v>15</v>
      </c>
      <c r="CE101" s="96">
        <v>17855.999999999996</v>
      </c>
      <c r="CF101" s="96">
        <v>8.4382815897221199</v>
      </c>
      <c r="CG101" s="96">
        <v>10044.93040440521</v>
      </c>
      <c r="CH101" s="96">
        <v>11.836399712977691</v>
      </c>
      <c r="CI101" s="96">
        <v>14090.050218328643</v>
      </c>
      <c r="CJ101" s="96">
        <v>7.1498868131393269</v>
      </c>
      <c r="CK101" s="96">
        <v>8511.225262361053</v>
      </c>
      <c r="CL101" s="96">
        <v>3.0830208018154317</v>
      </c>
      <c r="CM101" s="96">
        <v>3670.0279624810896</v>
      </c>
      <c r="CN101" s="96">
        <v>0.51731842105263148</v>
      </c>
      <c r="CO101" s="96">
        <v>615.81584842105246</v>
      </c>
      <c r="CP101" s="96">
        <v>2.6129350128369708</v>
      </c>
      <c r="CQ101" s="96">
        <v>3110.4378392811295</v>
      </c>
      <c r="CR101" s="96">
        <v>5.5198251049799198</v>
      </c>
      <c r="CS101" s="96">
        <v>6570.7998049680955</v>
      </c>
      <c r="CT101" s="96">
        <v>8</v>
      </c>
      <c r="CU101" s="96">
        <v>9523.1999999999989</v>
      </c>
    </row>
    <row r="102" spans="2:99">
      <c r="C102" s="95" t="s">
        <v>267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  <c r="J102" s="96">
        <v>2.5236723301570061</v>
      </c>
      <c r="K102" s="96">
        <v>4893.9053826404661</v>
      </c>
      <c r="L102" s="96">
        <v>3.9900681694102547</v>
      </c>
      <c r="M102" s="96">
        <v>7737.5401941203654</v>
      </c>
      <c r="N102" s="96">
        <v>11.463424988833786</v>
      </c>
      <c r="O102" s="96">
        <v>22229.873738346476</v>
      </c>
      <c r="P102" s="96">
        <v>7.0358775059603227</v>
      </c>
      <c r="Q102" s="96">
        <v>13643.973659558256</v>
      </c>
      <c r="R102" s="96">
        <v>7.9172928036645613</v>
      </c>
      <c r="S102" s="96">
        <v>15353.214204866315</v>
      </c>
      <c r="T102" s="96">
        <v>6.1952461725935102</v>
      </c>
      <c r="U102" s="96">
        <v>12013.821377893333</v>
      </c>
      <c r="V102" s="96">
        <v>9</v>
      </c>
      <c r="W102" s="96">
        <v>17452.8</v>
      </c>
      <c r="X102" s="96">
        <v>6.9423486779629213</v>
      </c>
      <c r="Y102" s="96">
        <v>13462.602556305696</v>
      </c>
      <c r="Z102" s="96">
        <v>14.331711079690853</v>
      </c>
      <c r="AA102" s="96">
        <v>27792.0541257365</v>
      </c>
      <c r="AB102" s="96">
        <v>15.712777888289349</v>
      </c>
      <c r="AC102" s="96">
        <v>30470.2188809707</v>
      </c>
      <c r="AD102" s="96">
        <v>9.969525666243868</v>
      </c>
      <c r="AE102" s="96">
        <v>19332.904171980106</v>
      </c>
      <c r="AF102" s="96">
        <v>8.012257765599486</v>
      </c>
      <c r="AG102" s="96">
        <v>15537.370259050522</v>
      </c>
      <c r="AH102" s="96">
        <v>18.295934255107451</v>
      </c>
      <c r="AI102" s="96">
        <v>35479.475707504367</v>
      </c>
      <c r="AJ102" s="96">
        <v>13.225143632077017</v>
      </c>
      <c r="AK102" s="96">
        <v>25646.198531323749</v>
      </c>
      <c r="AL102" s="96">
        <v>13.450526721372006</v>
      </c>
      <c r="AM102" s="96">
        <v>26083.261418084592</v>
      </c>
      <c r="AN102" s="96">
        <v>9.3542642405593828</v>
      </c>
      <c r="AO102" s="96">
        <v>18139.789215292752</v>
      </c>
      <c r="AP102" s="96">
        <v>4.8335585418381379</v>
      </c>
      <c r="AQ102" s="96">
        <v>9373.236724332517</v>
      </c>
      <c r="AR102" s="96">
        <v>5</v>
      </c>
      <c r="AS102" s="96">
        <v>9696</v>
      </c>
      <c r="AT102" s="96">
        <v>8.2310949511464671</v>
      </c>
      <c r="AU102" s="96">
        <v>15961.739329263228</v>
      </c>
      <c r="AV102" s="96">
        <v>9.4800736086704323</v>
      </c>
      <c r="AW102" s="96">
        <v>18383.7587419337</v>
      </c>
      <c r="AX102" s="96">
        <v>7</v>
      </c>
      <c r="AY102" s="96">
        <v>13574.399999999998</v>
      </c>
      <c r="AZ102" s="96">
        <v>5</v>
      </c>
      <c r="BA102" s="96">
        <v>9696</v>
      </c>
      <c r="BB102" s="96">
        <v>8</v>
      </c>
      <c r="BC102" s="96">
        <v>15513.599999999999</v>
      </c>
      <c r="BD102" s="96">
        <v>6</v>
      </c>
      <c r="BE102" s="96">
        <v>11635.199999999999</v>
      </c>
      <c r="BF102" s="96">
        <v>8</v>
      </c>
      <c r="BG102" s="96">
        <v>15513.599999999999</v>
      </c>
      <c r="BH102" s="96">
        <v>12</v>
      </c>
      <c r="BI102" s="96">
        <v>23270.399999999998</v>
      </c>
      <c r="BJ102" s="96">
        <v>11</v>
      </c>
      <c r="BK102" s="96">
        <v>21331.199999999997</v>
      </c>
      <c r="BL102" s="96">
        <v>10</v>
      </c>
      <c r="BM102" s="96">
        <v>19392</v>
      </c>
      <c r="BN102" s="96">
        <v>8</v>
      </c>
      <c r="BO102" s="96">
        <v>15513.599999999999</v>
      </c>
      <c r="BP102" s="96">
        <v>11</v>
      </c>
      <c r="BQ102" s="96">
        <v>21331.199999999997</v>
      </c>
      <c r="BR102" s="96">
        <v>14</v>
      </c>
      <c r="BS102" s="96">
        <v>27148.799999999996</v>
      </c>
      <c r="BT102" s="96">
        <v>10</v>
      </c>
      <c r="BU102" s="96">
        <v>19392</v>
      </c>
      <c r="BV102" s="96">
        <v>12</v>
      </c>
      <c r="BW102" s="96">
        <v>23270.399999999998</v>
      </c>
      <c r="BX102" s="96">
        <v>24</v>
      </c>
      <c r="BY102" s="96">
        <v>46540.799999999996</v>
      </c>
      <c r="BZ102" s="96">
        <v>16</v>
      </c>
      <c r="CA102" s="96">
        <v>31027.199999999997</v>
      </c>
      <c r="CB102" s="96">
        <v>20</v>
      </c>
      <c r="CC102" s="96">
        <v>38784</v>
      </c>
      <c r="CD102" s="96">
        <v>15</v>
      </c>
      <c r="CE102" s="96">
        <v>29087.999999999996</v>
      </c>
      <c r="CF102" s="96">
        <v>7.8938763258690798</v>
      </c>
      <c r="CG102" s="96">
        <v>15307.804971125319</v>
      </c>
      <c r="CH102" s="96">
        <v>10.990942590622142</v>
      </c>
      <c r="CI102" s="96">
        <v>21313.635871734456</v>
      </c>
      <c r="CJ102" s="96">
        <v>6.599895519820917</v>
      </c>
      <c r="CK102" s="96">
        <v>12798.517392036722</v>
      </c>
      <c r="CL102" s="96">
        <v>3.0039689863842667</v>
      </c>
      <c r="CM102" s="96">
        <v>5825.2966583963698</v>
      </c>
      <c r="CN102" s="96">
        <v>0.56434736842105249</v>
      </c>
      <c r="CO102" s="96">
        <v>1094.3824168421049</v>
      </c>
      <c r="CP102" s="96">
        <v>2.6129350128369708</v>
      </c>
      <c r="CQ102" s="96">
        <v>5067.0035768934531</v>
      </c>
      <c r="CR102" s="96">
        <v>5.5198251049799198</v>
      </c>
      <c r="CS102" s="96">
        <v>10704.04484357706</v>
      </c>
      <c r="CT102" s="96">
        <v>7</v>
      </c>
      <c r="CU102" s="96">
        <v>13574.399999999998</v>
      </c>
    </row>
    <row r="103" spans="2:99">
      <c r="C103" s="95" t="s">
        <v>268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2.5236723301570061</v>
      </c>
      <c r="K103" s="96">
        <v>5118.007485558408</v>
      </c>
      <c r="L103" s="96">
        <v>3.6273346994638676</v>
      </c>
      <c r="M103" s="96">
        <v>7356.2347705127231</v>
      </c>
      <c r="N103" s="96">
        <v>11.463424988833786</v>
      </c>
      <c r="O103" s="96">
        <v>23247.825877354917</v>
      </c>
      <c r="P103" s="96">
        <v>7.9153621942053638</v>
      </c>
      <c r="Q103" s="96">
        <v>16052.354529848477</v>
      </c>
      <c r="R103" s="96">
        <v>7.9172928036645613</v>
      </c>
      <c r="S103" s="96">
        <v>16056.269805831731</v>
      </c>
      <c r="T103" s="96">
        <v>5.7822297610872759</v>
      </c>
      <c r="U103" s="96">
        <v>11726.361955484996</v>
      </c>
      <c r="V103" s="96">
        <v>8</v>
      </c>
      <c r="W103" s="96">
        <v>16224</v>
      </c>
      <c r="X103" s="96">
        <v>8.835716499225537</v>
      </c>
      <c r="Y103" s="96">
        <v>17918.833060429388</v>
      </c>
      <c r="Z103" s="96">
        <v>15.287158485003578</v>
      </c>
      <c r="AA103" s="96">
        <v>31002.357407587257</v>
      </c>
      <c r="AB103" s="96">
        <v>14.788496836037034</v>
      </c>
      <c r="AC103" s="96">
        <v>29991.071583483103</v>
      </c>
      <c r="AD103" s="96">
        <v>10.46800194955606</v>
      </c>
      <c r="AE103" s="96">
        <v>21229.107953699688</v>
      </c>
      <c r="AF103" s="96">
        <v>9.1568660178279835</v>
      </c>
      <c r="AG103" s="96">
        <v>18570.12428415515</v>
      </c>
      <c r="AH103" s="96">
        <v>17.464300879875292</v>
      </c>
      <c r="AI103" s="96">
        <v>35417.602184387091</v>
      </c>
      <c r="AJ103" s="96">
        <v>12.696137886793936</v>
      </c>
      <c r="AK103" s="96">
        <v>25747.767634418102</v>
      </c>
      <c r="AL103" s="96">
        <v>13.450526721372006</v>
      </c>
      <c r="AM103" s="96">
        <v>27277.668190942426</v>
      </c>
      <c r="AN103" s="96">
        <v>9.3542642405593828</v>
      </c>
      <c r="AO103" s="96">
        <v>18970.44787985443</v>
      </c>
      <c r="AP103" s="96">
        <v>5.4135855668587141</v>
      </c>
      <c r="AQ103" s="96">
        <v>10978.751529589472</v>
      </c>
      <c r="AR103" s="96">
        <v>6</v>
      </c>
      <c r="AS103" s="96">
        <v>12168</v>
      </c>
      <c r="AT103" s="96">
        <v>8.2310949511464671</v>
      </c>
      <c r="AU103" s="96">
        <v>16692.660560925036</v>
      </c>
      <c r="AV103" s="96">
        <v>9.4800736086704323</v>
      </c>
      <c r="AW103" s="96">
        <v>19225.589278383635</v>
      </c>
      <c r="AX103" s="96">
        <v>8</v>
      </c>
      <c r="AY103" s="96">
        <v>16224</v>
      </c>
      <c r="AZ103" s="96">
        <v>5</v>
      </c>
      <c r="BA103" s="96">
        <v>10140</v>
      </c>
      <c r="BB103" s="96">
        <v>7</v>
      </c>
      <c r="BC103" s="96">
        <v>14196</v>
      </c>
      <c r="BD103" s="96">
        <v>6</v>
      </c>
      <c r="BE103" s="96">
        <v>12168</v>
      </c>
      <c r="BF103" s="96">
        <v>8</v>
      </c>
      <c r="BG103" s="96">
        <v>16224</v>
      </c>
      <c r="BH103" s="96">
        <v>11</v>
      </c>
      <c r="BI103" s="96">
        <v>22308</v>
      </c>
      <c r="BJ103" s="96">
        <v>12</v>
      </c>
      <c r="BK103" s="96">
        <v>24336</v>
      </c>
      <c r="BL103" s="96">
        <v>10</v>
      </c>
      <c r="BM103" s="96">
        <v>20280</v>
      </c>
      <c r="BN103" s="96">
        <v>8</v>
      </c>
      <c r="BO103" s="96">
        <v>16224</v>
      </c>
      <c r="BP103" s="96">
        <v>11</v>
      </c>
      <c r="BQ103" s="96">
        <v>22308</v>
      </c>
      <c r="BR103" s="96">
        <v>14</v>
      </c>
      <c r="BS103" s="96">
        <v>28392</v>
      </c>
      <c r="BT103" s="96">
        <v>10</v>
      </c>
      <c r="BU103" s="96">
        <v>20280</v>
      </c>
      <c r="BV103" s="96">
        <v>11</v>
      </c>
      <c r="BW103" s="96">
        <v>22308</v>
      </c>
      <c r="BX103" s="96">
        <v>21</v>
      </c>
      <c r="BY103" s="96">
        <v>42588</v>
      </c>
      <c r="BZ103" s="96">
        <v>16</v>
      </c>
      <c r="CA103" s="96">
        <v>32448</v>
      </c>
      <c r="CB103" s="96">
        <v>22</v>
      </c>
      <c r="CC103" s="96">
        <v>44616</v>
      </c>
      <c r="CD103" s="96">
        <v>16</v>
      </c>
      <c r="CE103" s="96">
        <v>32448</v>
      </c>
      <c r="CF103" s="96">
        <v>7.8938763258690798</v>
      </c>
      <c r="CG103" s="96">
        <v>16008.781188862495</v>
      </c>
      <c r="CH103" s="96">
        <v>10.568214029444368</v>
      </c>
      <c r="CI103" s="96">
        <v>21432.338051713177</v>
      </c>
      <c r="CJ103" s="96">
        <v>6.599895519820917</v>
      </c>
      <c r="CK103" s="96">
        <v>13384.58811419682</v>
      </c>
      <c r="CL103" s="96">
        <v>3.0830208018154317</v>
      </c>
      <c r="CM103" s="96">
        <v>6252.3661860816956</v>
      </c>
      <c r="CN103" s="96">
        <v>0.51731842105263148</v>
      </c>
      <c r="CO103" s="96">
        <v>1049.1217578947367</v>
      </c>
      <c r="CP103" s="96">
        <v>2.6129350128369708</v>
      </c>
      <c r="CQ103" s="96">
        <v>5299.0322060333765</v>
      </c>
      <c r="CR103" s="96">
        <v>4.73127866141136</v>
      </c>
      <c r="CS103" s="96">
        <v>9595.0331253422373</v>
      </c>
      <c r="CT103" s="96">
        <v>7</v>
      </c>
      <c r="CU103" s="96">
        <v>14196</v>
      </c>
    </row>
    <row r="104" spans="2:99">
      <c r="C104" s="95" t="s">
        <v>269</v>
      </c>
      <c r="D104" s="96">
        <v>0</v>
      </c>
      <c r="E104" s="96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2.5236723301570061</v>
      </c>
      <c r="K104" s="96">
        <v>5230.0585370173794</v>
      </c>
      <c r="L104" s="96">
        <v>3.9900681694102547</v>
      </c>
      <c r="M104" s="96">
        <v>8269.0172742858122</v>
      </c>
      <c r="N104" s="96">
        <v>11.463424988833786</v>
      </c>
      <c r="O104" s="96">
        <v>23756.801946859141</v>
      </c>
      <c r="P104" s="96">
        <v>7.0358775059603227</v>
      </c>
      <c r="Q104" s="96">
        <v>14581.152543352173</v>
      </c>
      <c r="R104" s="96">
        <v>7.9172928036645613</v>
      </c>
      <c r="S104" s="96">
        <v>16407.797606314438</v>
      </c>
      <c r="T104" s="96">
        <v>5.3692133495810426</v>
      </c>
      <c r="U104" s="96">
        <v>11127.157745671753</v>
      </c>
      <c r="V104" s="96">
        <v>9</v>
      </c>
      <c r="W104" s="96">
        <v>18651.600000000002</v>
      </c>
      <c r="X104" s="96">
        <v>7.5734712850504602</v>
      </c>
      <c r="Y104" s="96">
        <v>15695.261891138574</v>
      </c>
      <c r="Z104" s="96">
        <v>13.37626367437813</v>
      </c>
      <c r="AA104" s="96">
        <v>27720.968838781238</v>
      </c>
      <c r="AB104" s="96">
        <v>14.788496836037034</v>
      </c>
      <c r="AC104" s="96">
        <v>30647.680843003149</v>
      </c>
      <c r="AD104" s="96">
        <v>10.46800194955606</v>
      </c>
      <c r="AE104" s="96">
        <v>21693.887240259977</v>
      </c>
      <c r="AF104" s="96">
        <v>8.3937938496756512</v>
      </c>
      <c r="AG104" s="96">
        <v>17395.298374067821</v>
      </c>
      <c r="AH104" s="96">
        <v>17.464300879875292</v>
      </c>
      <c r="AI104" s="96">
        <v>36193.017143453559</v>
      </c>
      <c r="AJ104" s="96">
        <v>14.283155122643178</v>
      </c>
      <c r="AK104" s="96">
        <v>29600.410676165724</v>
      </c>
      <c r="AL104" s="96">
        <v>12.415870819728005</v>
      </c>
      <c r="AM104" s="96">
        <v>25730.650686804318</v>
      </c>
      <c r="AN104" s="96">
        <v>8.4633819319346788</v>
      </c>
      <c r="AO104" s="96">
        <v>17539.512715741428</v>
      </c>
      <c r="AP104" s="96">
        <v>4.8335585418381379</v>
      </c>
      <c r="AQ104" s="96">
        <v>10017.066722105357</v>
      </c>
      <c r="AR104" s="96">
        <v>6</v>
      </c>
      <c r="AS104" s="96">
        <v>12434.400000000001</v>
      </c>
      <c r="AT104" s="96">
        <v>7.4828135919513334</v>
      </c>
      <c r="AU104" s="96">
        <v>15507.382887959944</v>
      </c>
      <c r="AV104" s="96">
        <v>9.4800736086704323</v>
      </c>
      <c r="AW104" s="96">
        <v>19646.504546608605</v>
      </c>
      <c r="AX104" s="96">
        <v>8</v>
      </c>
      <c r="AY104" s="96">
        <v>16579.2</v>
      </c>
      <c r="AZ104" s="96">
        <v>5</v>
      </c>
      <c r="BA104" s="96">
        <v>10362</v>
      </c>
      <c r="BB104" s="96">
        <v>7</v>
      </c>
      <c r="BC104" s="96">
        <v>14506.800000000001</v>
      </c>
      <c r="BD104" s="96">
        <v>6</v>
      </c>
      <c r="BE104" s="96">
        <v>12434.400000000001</v>
      </c>
      <c r="BF104" s="96">
        <v>8</v>
      </c>
      <c r="BG104" s="96">
        <v>16579.2</v>
      </c>
      <c r="BH104" s="96">
        <v>11</v>
      </c>
      <c r="BI104" s="96">
        <v>22796.400000000001</v>
      </c>
      <c r="BJ104" s="96">
        <v>12</v>
      </c>
      <c r="BK104" s="96">
        <v>24868.800000000003</v>
      </c>
      <c r="BL104" s="96">
        <v>10</v>
      </c>
      <c r="BM104" s="96">
        <v>20724</v>
      </c>
      <c r="BN104" s="96">
        <v>8</v>
      </c>
      <c r="BO104" s="96">
        <v>16579.2</v>
      </c>
      <c r="BP104" s="96">
        <v>11</v>
      </c>
      <c r="BQ104" s="96">
        <v>22796.400000000001</v>
      </c>
      <c r="BR104" s="96">
        <v>15</v>
      </c>
      <c r="BS104" s="96">
        <v>31086</v>
      </c>
      <c r="BT104" s="96">
        <v>10</v>
      </c>
      <c r="BU104" s="96">
        <v>20724</v>
      </c>
      <c r="BV104" s="96">
        <v>10</v>
      </c>
      <c r="BW104" s="96">
        <v>20724</v>
      </c>
      <c r="BX104" s="96">
        <v>22</v>
      </c>
      <c r="BY104" s="96">
        <v>45592.800000000003</v>
      </c>
      <c r="BZ104" s="96">
        <v>15</v>
      </c>
      <c r="CA104" s="96">
        <v>31086</v>
      </c>
      <c r="CB104" s="96">
        <v>22</v>
      </c>
      <c r="CC104" s="96">
        <v>45592.800000000003</v>
      </c>
      <c r="CD104" s="96">
        <v>16</v>
      </c>
      <c r="CE104" s="96">
        <v>33158.400000000001</v>
      </c>
      <c r="CF104" s="96">
        <v>7.6216736939425589</v>
      </c>
      <c r="CG104" s="96">
        <v>15795.15656332656</v>
      </c>
      <c r="CH104" s="96">
        <v>10.568214029444368</v>
      </c>
      <c r="CI104" s="96">
        <v>21901.566754620508</v>
      </c>
      <c r="CJ104" s="96">
        <v>6.3248998731617121</v>
      </c>
      <c r="CK104" s="96">
        <v>13107.722497140332</v>
      </c>
      <c r="CL104" s="96">
        <v>2.9249171709531017</v>
      </c>
      <c r="CM104" s="96">
        <v>6061.5983450832082</v>
      </c>
      <c r="CN104" s="96">
        <v>0.56434736842105249</v>
      </c>
      <c r="CO104" s="96">
        <v>1169.5534863157893</v>
      </c>
      <c r="CP104" s="96">
        <v>2.6129350128369708</v>
      </c>
      <c r="CQ104" s="96">
        <v>5415.0465206033386</v>
      </c>
      <c r="CR104" s="96">
        <v>4.73127866141136</v>
      </c>
      <c r="CS104" s="96">
        <v>9805.1018979089022</v>
      </c>
      <c r="CT104" s="96">
        <v>8</v>
      </c>
      <c r="CU104" s="96">
        <v>16579.2</v>
      </c>
    </row>
    <row r="105" spans="2:99">
      <c r="C105" s="95" t="s">
        <v>270</v>
      </c>
      <c r="D105" s="96">
        <v>0</v>
      </c>
      <c r="E105" s="96">
        <v>0</v>
      </c>
      <c r="F105" s="96">
        <v>0</v>
      </c>
      <c r="G105" s="96">
        <v>0</v>
      </c>
      <c r="H105" s="96">
        <v>0</v>
      </c>
      <c r="I105" s="96">
        <v>0</v>
      </c>
      <c r="J105" s="96">
        <v>2.5236723301570061</v>
      </c>
      <c r="K105" s="96">
        <v>5042.2973156536982</v>
      </c>
      <c r="L105" s="96">
        <v>3.9900681694102547</v>
      </c>
      <c r="M105" s="96">
        <v>7972.1562024816885</v>
      </c>
      <c r="N105" s="96">
        <v>11.463424988833786</v>
      </c>
      <c r="O105" s="96">
        <v>22903.923127689905</v>
      </c>
      <c r="P105" s="96">
        <v>7.0358775059603227</v>
      </c>
      <c r="Q105" s="96">
        <v>14057.683256908726</v>
      </c>
      <c r="R105" s="96">
        <v>7.9172928036645613</v>
      </c>
      <c r="S105" s="96">
        <v>15818.751021721793</v>
      </c>
      <c r="T105" s="96">
        <v>5.3692133495810426</v>
      </c>
      <c r="U105" s="96">
        <v>10727.688272462923</v>
      </c>
      <c r="V105" s="96">
        <v>8</v>
      </c>
      <c r="W105" s="96">
        <v>15984</v>
      </c>
      <c r="X105" s="96">
        <v>7.5734712850504602</v>
      </c>
      <c r="Y105" s="96">
        <v>15131.795627530819</v>
      </c>
      <c r="Z105" s="96">
        <v>13.37626367437813</v>
      </c>
      <c r="AA105" s="96">
        <v>26725.774821407504</v>
      </c>
      <c r="AB105" s="96">
        <v>13.86421578378472</v>
      </c>
      <c r="AC105" s="96">
        <v>27700.70313600187</v>
      </c>
      <c r="AD105" s="96">
        <v>10.46800194955606</v>
      </c>
      <c r="AE105" s="96">
        <v>20915.067895213007</v>
      </c>
      <c r="AF105" s="96">
        <v>8.7753299337518182</v>
      </c>
      <c r="AG105" s="96">
        <v>17533.109207636135</v>
      </c>
      <c r="AH105" s="96">
        <v>16.632667504643134</v>
      </c>
      <c r="AI105" s="96">
        <v>33232.06967427698</v>
      </c>
      <c r="AJ105" s="96">
        <v>14.812160867926259</v>
      </c>
      <c r="AK105" s="96">
        <v>29594.697414116665</v>
      </c>
      <c r="AL105" s="96">
        <v>12.933198770550007</v>
      </c>
      <c r="AM105" s="96">
        <v>25840.531143558914</v>
      </c>
      <c r="AN105" s="96">
        <v>9.3542642405593828</v>
      </c>
      <c r="AO105" s="96">
        <v>18689.819952637648</v>
      </c>
      <c r="AP105" s="96">
        <v>5.2202432251851887</v>
      </c>
      <c r="AQ105" s="96">
        <v>10430.045963920007</v>
      </c>
      <c r="AR105" s="96">
        <v>6</v>
      </c>
      <c r="AS105" s="96">
        <v>11988</v>
      </c>
      <c r="AT105" s="96">
        <v>7.4828135919513334</v>
      </c>
      <c r="AU105" s="96">
        <v>14950.661556718764</v>
      </c>
      <c r="AV105" s="96">
        <v>9.4800736086704323</v>
      </c>
      <c r="AW105" s="96">
        <v>18941.187070123524</v>
      </c>
      <c r="AX105" s="96">
        <v>7</v>
      </c>
      <c r="AY105" s="96">
        <v>13986</v>
      </c>
      <c r="AZ105" s="96">
        <v>5</v>
      </c>
      <c r="BA105" s="96">
        <v>9990</v>
      </c>
      <c r="BB105" s="96">
        <v>7</v>
      </c>
      <c r="BC105" s="96">
        <v>13986</v>
      </c>
      <c r="BD105" s="96">
        <v>5</v>
      </c>
      <c r="BE105" s="96">
        <v>9990</v>
      </c>
      <c r="BF105" s="96">
        <v>7</v>
      </c>
      <c r="BG105" s="96">
        <v>13986</v>
      </c>
      <c r="BH105" s="96">
        <v>13</v>
      </c>
      <c r="BI105" s="96">
        <v>25974</v>
      </c>
      <c r="BJ105" s="96">
        <v>11</v>
      </c>
      <c r="BK105" s="96">
        <v>21978</v>
      </c>
      <c r="BL105" s="96">
        <v>10</v>
      </c>
      <c r="BM105" s="96">
        <v>19980</v>
      </c>
      <c r="BN105" s="96">
        <v>8</v>
      </c>
      <c r="BO105" s="96">
        <v>15984</v>
      </c>
      <c r="BP105" s="96">
        <v>13</v>
      </c>
      <c r="BQ105" s="96">
        <v>25974</v>
      </c>
      <c r="BR105" s="96">
        <v>14</v>
      </c>
      <c r="BS105" s="96">
        <v>27972</v>
      </c>
      <c r="BT105" s="96">
        <v>10</v>
      </c>
      <c r="BU105" s="96">
        <v>19980</v>
      </c>
      <c r="BV105" s="96">
        <v>11</v>
      </c>
      <c r="BW105" s="96">
        <v>21978</v>
      </c>
      <c r="BX105" s="96">
        <v>24</v>
      </c>
      <c r="BY105" s="96">
        <v>47952</v>
      </c>
      <c r="BZ105" s="96">
        <v>16</v>
      </c>
      <c r="CA105" s="96">
        <v>31968</v>
      </c>
      <c r="CB105" s="96">
        <v>23</v>
      </c>
      <c r="CC105" s="96">
        <v>45954</v>
      </c>
      <c r="CD105" s="96">
        <v>15</v>
      </c>
      <c r="CE105" s="96">
        <v>29970</v>
      </c>
      <c r="CF105" s="96">
        <v>8.9826868535751601</v>
      </c>
      <c r="CG105" s="96">
        <v>17947.408333443171</v>
      </c>
      <c r="CH105" s="96">
        <v>9.7227569070888187</v>
      </c>
      <c r="CI105" s="96">
        <v>19426.068300363459</v>
      </c>
      <c r="CJ105" s="96">
        <v>6.599895519820917</v>
      </c>
      <c r="CK105" s="96">
        <v>13186.591248602192</v>
      </c>
      <c r="CL105" s="96">
        <v>3.0039689863842667</v>
      </c>
      <c r="CM105" s="96">
        <v>6001.9300347957651</v>
      </c>
      <c r="CN105" s="96">
        <v>0.56434736842105249</v>
      </c>
      <c r="CO105" s="96">
        <v>1127.5660421052628</v>
      </c>
      <c r="CP105" s="96">
        <v>2.239658582431689</v>
      </c>
      <c r="CQ105" s="96">
        <v>4474.8378476985145</v>
      </c>
      <c r="CR105" s="96">
        <v>5.5198251049799198</v>
      </c>
      <c r="CS105" s="96">
        <v>11028.610559749879</v>
      </c>
      <c r="CT105" s="96">
        <v>8</v>
      </c>
      <c r="CU105" s="96">
        <v>15984</v>
      </c>
    </row>
    <row r="107" spans="2:99">
      <c r="B107" s="100" t="s">
        <v>275</v>
      </c>
    </row>
    <row r="108" spans="2:99">
      <c r="C108" s="95" t="s">
        <v>276</v>
      </c>
      <c r="D108" s="95" t="s">
        <v>92</v>
      </c>
      <c r="E108" s="95" t="s">
        <v>93</v>
      </c>
      <c r="F108" s="95" t="s">
        <v>94</v>
      </c>
      <c r="G108" s="95" t="s">
        <v>95</v>
      </c>
      <c r="H108" s="95" t="s">
        <v>96</v>
      </c>
      <c r="I108" s="95" t="s">
        <v>97</v>
      </c>
      <c r="J108" s="95" t="s">
        <v>98</v>
      </c>
      <c r="K108" s="95" t="s">
        <v>99</v>
      </c>
      <c r="L108" s="95" t="s">
        <v>100</v>
      </c>
      <c r="M108" s="95" t="s">
        <v>101</v>
      </c>
      <c r="N108" s="95" t="s">
        <v>102</v>
      </c>
      <c r="O108" s="95" t="s">
        <v>103</v>
      </c>
    </row>
    <row r="109" spans="2:99">
      <c r="C109" s="95" t="s">
        <v>126</v>
      </c>
      <c r="D109" s="96">
        <f>SUM(D$6:D$19)+SUM(F$6:F$19)+SUM(H$6:H$19)+SUM(J$6:J$19)</f>
        <v>28.889834152334128</v>
      </c>
      <c r="E109" s="96">
        <f>SUM(L$6:L$19)+SUM(N$6:N$19)+SUM(P$6:P$19)+SUM(R$6:R$19)</f>
        <v>156.71877912201123</v>
      </c>
      <c r="F109" s="96">
        <f>SUM(T$6:T$19)+SUM(V$6:V$19)+SUM(X$6:X$19)+SUM(Z$6:Z$19)</f>
        <v>226.09913979782806</v>
      </c>
      <c r="G109" s="96">
        <f>SUM(AB$6:AB$19)+SUM(AD$6:AD$19)+SUM(AF$6:AF$19)+SUM(AH$6:AH$19)</f>
        <v>392.92799257607754</v>
      </c>
      <c r="H109" s="96">
        <f>SUM(AJ$6:AJ$19)+SUM(AL$6:AL$19)+SUM(AN$6:AN$19)+SUM(AP$6:AP$19)</f>
        <v>565.4917982075018</v>
      </c>
      <c r="I109" s="96">
        <f>SUM(AR$6:AR$19)+SUM(AT$6:AT$19)+SUM(AV$6:AV$19)+SUM(AX$6:AX$19)</f>
        <v>329.38493991618736</v>
      </c>
      <c r="J109" s="96">
        <f>SUM(AZ$6:AZ$19)+SUM(BB$6:BB$19)+SUM(BD$6:BD$19)+SUM(BF$6:BF$19)</f>
        <v>407</v>
      </c>
      <c r="K109" s="96">
        <f>SUM(BH$6:BH$19)+SUM(BJ$6:BJ$19)+SUM(BL$6:BL$19)+SUM(BN$6:BN$19)</f>
        <v>416.4580736438237</v>
      </c>
      <c r="L109" s="96">
        <f>SUM(BP$6:BP$19)+SUM(BR$6:BR$19)+SUM(BT$6:BT$19)+SUM(BV$6:BV$19)</f>
        <v>331.89786617520173</v>
      </c>
      <c r="M109" s="96">
        <f>SUM(BX$6:BX$19)+SUM(BZ$6:BZ$19)+SUM(CB$6:CB$19)+SUM(CD$6:CD$19)</f>
        <v>267.2580090161245</v>
      </c>
      <c r="N109" s="96">
        <f>SUM(CF$6:CF$19)+SUM(CH$6:CH$19)+SUM(CJ$6:CJ$19)+SUM(CL$6:CL$19)</f>
        <v>595.43943120753568</v>
      </c>
      <c r="O109" s="96">
        <f>SUM(CN$6:CN$19)+SUM(CP$6:CP$19)+SUM(CR$6:CR$19)+SUM(CT$6:CT$19)</f>
        <v>297.91825072623556</v>
      </c>
    </row>
    <row r="110" spans="2:99">
      <c r="C110" s="95" t="s">
        <v>127</v>
      </c>
      <c r="D110" s="96">
        <f>SUM(D$20:D$36)+SUM(F$20:F$36)+SUM(H$20:H$36)+SUM(J$20:J$36)</f>
        <v>74.601597051596983</v>
      </c>
      <c r="E110" s="96">
        <f>SUM(L$20:L$36)+SUM(N$20:N$36)+SUM(P$20:P$36)+SUM(R$20:R$36)</f>
        <v>971.95182303094452</v>
      </c>
      <c r="F110" s="96">
        <f>SUM(T$20:T$36)+SUM(V$20:V$36)+SUM(X$20:X$36)+SUM(Z$20:Z$36)</f>
        <v>766.86702853362408</v>
      </c>
      <c r="G110" s="96">
        <f>SUM(AB$20:AB$36)+SUM(AD$20:AD$36)+SUM(AF$20:AF$36)+SUM(AH$20:AH$36)</f>
        <v>592.33150137244672</v>
      </c>
      <c r="H110" s="96">
        <f>SUM(AJ$20:AJ$36)+SUM(AL$20:AL$36)+SUM(AN$20:AN$36)+SUM(AP$20:AP$36)</f>
        <v>342.8637291968127</v>
      </c>
      <c r="I110" s="96">
        <f>SUM(AR$20:AR$36)+SUM(AT$20:AT$36)+SUM(AV$20:AV$36)+SUM(AX$20:AX$36)</f>
        <v>503.590133160221</v>
      </c>
      <c r="J110" s="96">
        <f>SUM(AZ$20:AZ$36)+SUM(BB$20:BB$36)+SUM(BD$20:BD$36)+SUM(BF$20:BF$36)</f>
        <v>800</v>
      </c>
      <c r="K110" s="96">
        <f>SUM(BH$20:BH$36)+SUM(BJ$20:BJ$36)+SUM(BL$20:BL$36)+SUM(BN$20:BN$36)</f>
        <v>2145.509690774059</v>
      </c>
      <c r="L110" s="96">
        <f>SUM(BP$20:BP$36)+SUM(BR$20:BR$36)+SUM(BT$20:BT$36)+SUM(BV$20:BV$36)</f>
        <v>680.68645209033582</v>
      </c>
      <c r="M110" s="96">
        <f>SUM(BX$20:BX$36)+SUM(BZ$20:BZ$36)+SUM(CB$20:CB$36)+SUM(CD$20:CD$36)</f>
        <v>314.42090756867776</v>
      </c>
      <c r="N110" s="96">
        <f>SUM(CF$20:CF$36)+SUM(CH$20:CH$36)+SUM(CJ$20:CJ$36)+SUM(CL$20:CL$36)</f>
        <v>335.27982207713757</v>
      </c>
      <c r="O110" s="96">
        <f>SUM(CN$20:CN$36)+SUM(CP$20:CP$36)+SUM(CR$20:CR$36)+SUM(CT$20:CT$36)</f>
        <v>422.76600237957558</v>
      </c>
    </row>
    <row r="111" spans="2:99">
      <c r="C111" s="95" t="s">
        <v>128</v>
      </c>
      <c r="D111" s="96">
        <f>SUM(D$37:D$48)+SUM(F$37:F$48)+SUM(H$37:H$48)+SUM(J$37:J$48)</f>
        <v>22.673034398034378</v>
      </c>
      <c r="E111" s="96">
        <f>SUM(L$37:L$48)+SUM(N$37:N$48)+SUM(P$37:P$48)+SUM(R$37:R$48)</f>
        <v>121.79102298346882</v>
      </c>
      <c r="F111" s="96">
        <f>SUM(T$37:T$48)+SUM(V$37:V$48)+SUM(X$37:X$48)+SUM(Z$37:Z$48)</f>
        <v>236.08752525547789</v>
      </c>
      <c r="G111" s="96">
        <f>SUM(AB$37:AB$48)+SUM(AD$37:AD$48)+SUM(AF$37:AF$48)+SUM(AH$37:AH$48)</f>
        <v>317.40355042923744</v>
      </c>
      <c r="H111" s="96">
        <f>SUM(AJ$37:AJ$48)+SUM(AL$37:AL$48)+SUM(AN$37:AN$48)+SUM(AP$37:AP$48)</f>
        <v>475.42850757689405</v>
      </c>
      <c r="I111" s="96">
        <f>SUM(AR$37:AR$48)+SUM(AT$37:AT$48)+SUM(AV$37:AV$48)+SUM(AX$37:AX$48)</f>
        <v>257.21748906901837</v>
      </c>
      <c r="J111" s="96">
        <f>SUM(AZ$37:AZ$48)+SUM(BB$37:BB$48)+SUM(BD$37:BD$48)+SUM(BF$37:BF$48)</f>
        <v>262</v>
      </c>
      <c r="K111" s="96">
        <f>SUM(BH$37:BH$48)+SUM(BJ$37:BJ$48)+SUM(BL$37:BL$48)+SUM(BN$37:BN$48)</f>
        <v>233.12902237421918</v>
      </c>
      <c r="L111" s="96">
        <f>SUM(BP$37:BP$48)+SUM(BR$37:BR$48)+SUM(BT$37:BT$48)+SUM(BV$37:BV$48)</f>
        <v>179.94787700916325</v>
      </c>
      <c r="M111" s="96">
        <f>SUM(BX$37:BX$48)+SUM(BZ$37:BZ$48)+SUM(CB$37:CB$48)+SUM(CD$37:CD$48)</f>
        <v>277.39746003809876</v>
      </c>
      <c r="N111" s="96">
        <f>SUM(CF$37:CF$48)+SUM(CH$37:CH$48)+SUM(CJ$37:CJ$48)+SUM(CL$37:CL$48)</f>
        <v>361.44661444515475</v>
      </c>
      <c r="O111" s="96">
        <f>SUM(CN$37:CN$48)+SUM(CP$37:CP$48)+SUM(CR$37:CR$48)+SUM(CT$37:CT$48)</f>
        <v>203.46808539926442</v>
      </c>
    </row>
    <row r="112" spans="2:99">
      <c r="C112" s="95" t="s">
        <v>129</v>
      </c>
      <c r="D112" s="96">
        <f>SUM(D$49:D$70)+SUM(F$49:F$70)+SUM(H$49:H$70)+SUM(J$49:J$70)</f>
        <v>41.421633009550192</v>
      </c>
      <c r="E112" s="96">
        <f>SUM(L$49:L$70)+SUM(N$49:N$70)+SUM(P$49:P$70)+SUM(R$49:R$70)</f>
        <v>495.64731928221101</v>
      </c>
      <c r="F112" s="96">
        <f>SUM(T$49:T$70)+SUM(V$49:V$70)+SUM(X$49:X$70)+SUM(Z$49:Z$70)</f>
        <v>415.72566345380824</v>
      </c>
      <c r="G112" s="96">
        <f>SUM(AB$49:AB$70)+SUM(AD$49:AD$70)+SUM(AF$49:AF$70)+SUM(AH$49:AH$70)</f>
        <v>297.09021961675359</v>
      </c>
      <c r="H112" s="96">
        <f>SUM(AJ$49:AJ$70)+SUM(AL$49:AL$70)+SUM(AN$49:AN$70)+SUM(AP$49:AP$70)</f>
        <v>172.15784430717255</v>
      </c>
      <c r="I112" s="96">
        <f>SUM(AR$49:AR$70)+SUM(AT$49:AT$70)+SUM(AV$49:AV$70)+SUM(AX$49:AX$70)</f>
        <v>331.59534125030274</v>
      </c>
      <c r="J112" s="96">
        <f>SUM(AZ$49:AZ$70)+SUM(BB$49:BB$70)+SUM(BD$49:BD$70)+SUM(BF$49:BF$70)</f>
        <v>510</v>
      </c>
      <c r="K112" s="96">
        <f>SUM(BH$49:BH$70)+SUM(BJ$49:BJ$70)+SUM(BL$49:BL$70)+SUM(BN$49:BN$70)</f>
        <v>1359.4791753788231</v>
      </c>
      <c r="L112" s="96">
        <f>SUM(BP$49:BP$70)+SUM(BR$49:BR$70)+SUM(BT$49:BT$70)+SUM(BV$49:BV$70)</f>
        <v>428.02974119643204</v>
      </c>
      <c r="M112" s="96">
        <f>SUM(BX$49:BX$70)+SUM(BZ$49:BZ$70)+SUM(CB$49:CB$70)+SUM(CD$49:CD$70)</f>
        <v>269.42652304155229</v>
      </c>
      <c r="N112" s="96">
        <f>SUM(CF$49:CF$70)+SUM(CH$49:CH$70)+SUM(CJ$49:CJ$70)+SUM(CL$49:CL$70)</f>
        <v>167.87871687063802</v>
      </c>
      <c r="O112" s="96">
        <f>SUM(CN$49:CN$70)+SUM(CP$49:CP$70)+SUM(CR$49:CR$70)+SUM(CT$49:CT$70)</f>
        <v>262.6832520329948</v>
      </c>
    </row>
    <row r="113" spans="2:15">
      <c r="C113" s="95" t="s">
        <v>130</v>
      </c>
      <c r="D113" s="96">
        <f>SUM(D$71:D$86)+SUM(F$71:F$86)+SUM(H$71:H$86)+SUM(J$71:J$86)</f>
        <v>17.104890237730821</v>
      </c>
      <c r="E113" s="96">
        <f>SUM(L$71:L$86)+SUM(N$71:N$86)+SUM(P$71:P$86)+SUM(R$71:R$86)</f>
        <v>309.68767462321495</v>
      </c>
      <c r="F113" s="96">
        <f>SUM(T$71:T$86)+SUM(V$71:V$86)+SUM(X$71:X$86)+SUM(Z$71:Z$86)</f>
        <v>356.16453465699561</v>
      </c>
      <c r="G113" s="96">
        <f>SUM(AB$71:AB$86)+SUM(AD$71:AD$86)+SUM(AF$71:AF$86)+SUM(AH$71:AH$86)</f>
        <v>399.74590631058123</v>
      </c>
      <c r="H113" s="96">
        <f>SUM(AJ$71:AJ$86)+SUM(AL$71:AL$86)+SUM(AN$71:AN$86)+SUM(AP$71:AP$86)</f>
        <v>457.47213186263394</v>
      </c>
      <c r="I113" s="96">
        <f>SUM(AR$71:AR$86)+SUM(AT$71:AT$86)+SUM(AV$71:AV$86)+SUM(AX$71:AX$86)</f>
        <v>279.3313831328328</v>
      </c>
      <c r="J113" s="96">
        <f>SUM(AZ$71:AZ$86)+SUM(BB$71:BB$86)+SUM(BD$71:BD$86)+SUM(BF$71:BF$86)</f>
        <v>256</v>
      </c>
      <c r="K113" s="96">
        <f>SUM(BH$71:BH$86)+SUM(BJ$71:BJ$86)+SUM(BL$71:BL$86)+SUM(BN$71:BN$86)</f>
        <v>304</v>
      </c>
      <c r="L113" s="96">
        <f>SUM(BP$71:BP$86)+SUM(BR$71:BR$86)+SUM(BT$71:BT$86)+SUM(BV$71:BV$86)</f>
        <v>462</v>
      </c>
      <c r="M113" s="96">
        <f>SUM(BX$71:BX$86)+SUM(BZ$71:BZ$86)+SUM(CB$71:CB$86)+SUM(CD$71:CD$86)</f>
        <v>806</v>
      </c>
      <c r="N113" s="96">
        <f>SUM(CF$71:CF$86)+SUM(CH$71:CH$86)+SUM(CJ$71:CJ$86)+SUM(CL$71:CL$86)</f>
        <v>258.85892232073826</v>
      </c>
      <c r="O113" s="96">
        <f>SUM(CN$71:CN$86)+SUM(CP$71:CP$86)+SUM(CR$71:CR$86)+SUM(CT$71:CT$86)</f>
        <v>149.35977639543481</v>
      </c>
    </row>
    <row r="114" spans="2:15">
      <c r="C114" s="95" t="s">
        <v>131</v>
      </c>
      <c r="D114" s="96">
        <f>SUM(D$87:D$94)+SUM(F$87:F$94)+SUM(H$87:H$94)+SUM(J$87:J$94)</f>
        <v>9.5338732472598036</v>
      </c>
      <c r="E114" s="96">
        <f>SUM(L$87:L$94)+SUM(N$87:N$94)+SUM(P$87:P$94)+SUM(R$87:R$94)</f>
        <v>404.42002259345765</v>
      </c>
      <c r="F114" s="96">
        <f>SUM(T$87:T$94)+SUM(V$87:V$94)+SUM(X$87:X$94)+SUM(Z$87:Z$94)</f>
        <v>281.46778115093099</v>
      </c>
      <c r="G114" s="96">
        <f>SUM(AB$87:AB$94)+SUM(AD$87:AD$94)+SUM(AF$87:AF$94)+SUM(AH$87:AH$94)</f>
        <v>148.55406516022856</v>
      </c>
      <c r="H114" s="96">
        <f>SUM(AJ$87:AJ$94)+SUM(AL$87:AL$94)+SUM(AN$87:AN$94)+SUM(AP$87:AP$94)</f>
        <v>77.942919027247427</v>
      </c>
      <c r="I114" s="96">
        <f>SUM(AR$87:AR$94)+SUM(AT$87:AT$94)+SUM(AV$87:AV$94)+SUM(AX$87:AX$94)</f>
        <v>150.03752567772005</v>
      </c>
      <c r="J114" s="96">
        <f>SUM(AZ$87:AZ$94)+SUM(BB$87:BB$94)+SUM(BD$87:BD$94)+SUM(BF$87:BF$94)</f>
        <v>151</v>
      </c>
      <c r="K114" s="96">
        <f>SUM(BH$87:BH$94)+SUM(BJ$87:BJ$94)+SUM(BL$87:BL$94)+SUM(BN$87:BN$94)</f>
        <v>629</v>
      </c>
      <c r="L114" s="96">
        <f>SUM(BP$87:BP$94)+SUM(BR$87:BR$94)+SUM(BT$87:BT$94)+SUM(BV$87:BV$94)</f>
        <v>391</v>
      </c>
      <c r="M114" s="96">
        <f>SUM(BX$87:BX$94)+SUM(BZ$87:BZ$94)+SUM(CB$87:CB$94)+SUM(CD$87:CD$94)</f>
        <v>267</v>
      </c>
      <c r="N114" s="96">
        <f>SUM(CF$87:CF$94)+SUM(CH$87:CH$94)+SUM(CJ$87:CJ$94)+SUM(CL$87:CL$94)</f>
        <v>47.070305172529366</v>
      </c>
      <c r="O114" s="96">
        <f>SUM(CN$87:CN$94)+SUM(CP$87:CP$94)+SUM(CR$87:CR$94)+SUM(CT$87:CT$94)</f>
        <v>90.721977708349499</v>
      </c>
    </row>
    <row r="115" spans="2:15">
      <c r="C115" s="95" t="s">
        <v>132</v>
      </c>
      <c r="D115" s="96">
        <f>SUM(D$95:D$105)+SUM(F$95:F$105)+SUM(H$95:H$105)+SUM(J$95:J$105)</f>
        <v>27.199579558358842</v>
      </c>
      <c r="E115" s="96">
        <f>SUM(L$95:L$105)+SUM(N$95:N$105)+SUM(P$95:P$105)+SUM(R$95:R$105)</f>
        <v>335.35978887295801</v>
      </c>
      <c r="F115" s="96">
        <f>SUM(T$95:T$105)+SUM(V$95:V$105)+SUM(X$95:X$105)+SUM(Z$95:Z$105)</f>
        <v>403.84656100185242</v>
      </c>
      <c r="G115" s="96">
        <f>SUM(AB$95:AB$105)+SUM(AD$95:AD$105)+SUM(AF$95:AF$105)+SUM(AH$95:AH$105)</f>
        <v>567.23656966720591</v>
      </c>
      <c r="H115" s="96">
        <f>SUM(AJ$95:AJ$105)+SUM(AL$95:AL$105)+SUM(AN$95:AN$105)+SUM(AP$95:AP$105)</f>
        <v>445.34721810389055</v>
      </c>
      <c r="I115" s="96">
        <f>SUM(AR$95:AR$105)+SUM(AT$95:AT$105)+SUM(AV$95:AV$105)+SUM(AX$95:AX$105)</f>
        <v>345.76949152721249</v>
      </c>
      <c r="J115" s="96">
        <f>SUM(AZ$95:AZ$105)+SUM(BB$95:BB$105)+SUM(BD$95:BD$105)+SUM(BF$95:BF$105)</f>
        <v>292</v>
      </c>
      <c r="K115" s="96">
        <f>SUM(BH$95:BH$105)+SUM(BJ$95:BJ$105)+SUM(BL$95:BL$105)+SUM(BN$95:BN$105)</f>
        <v>465</v>
      </c>
      <c r="L115" s="96">
        <f>SUM(BP$95:BP$105)+SUM(BR$95:BR$105)+SUM(BT$95:BT$105)+SUM(BV$95:BV$105)</f>
        <v>521</v>
      </c>
      <c r="M115" s="96">
        <f>SUM(BX$95:BX$105)+SUM(BZ$95:BZ$105)+SUM(CB$95:CB$105)+SUM(CD$95:CD$105)</f>
        <v>826</v>
      </c>
      <c r="N115" s="96">
        <f>SUM(CF$95:CF$105)+SUM(CH$95:CH$105)+SUM(CJ$95:CJ$105)+SUM(CL$95:CL$105)</f>
        <v>316.57643535733069</v>
      </c>
      <c r="O115" s="96">
        <f>SUM(CN$95:CN$105)+SUM(CP$95:CP$105)+SUM(CR$95:CR$105)+SUM(CT$95:CT$105)</f>
        <v>173.80908388283765</v>
      </c>
    </row>
    <row r="116" spans="2:15">
      <c r="C116" s="95" t="s">
        <v>277</v>
      </c>
      <c r="D116" s="96">
        <f t="shared" ref="D116:O116" si="0">SUM(D$109:D$115)</f>
        <v>221.42444165486515</v>
      </c>
      <c r="E116" s="96">
        <f t="shared" si="0"/>
        <v>2795.5764305082666</v>
      </c>
      <c r="F116" s="96">
        <f t="shared" si="0"/>
        <v>2686.2582338505172</v>
      </c>
      <c r="G116" s="96">
        <f t="shared" si="0"/>
        <v>2715.289805132531</v>
      </c>
      <c r="H116" s="96">
        <f t="shared" si="0"/>
        <v>2536.7041482821533</v>
      </c>
      <c r="I116" s="96">
        <f t="shared" si="0"/>
        <v>2196.9263037334949</v>
      </c>
      <c r="J116" s="96">
        <f t="shared" si="0"/>
        <v>2678</v>
      </c>
      <c r="K116" s="96">
        <f t="shared" si="0"/>
        <v>5552.5759621709249</v>
      </c>
      <c r="L116" s="96">
        <f t="shared" si="0"/>
        <v>2994.5619364711329</v>
      </c>
      <c r="M116" s="96">
        <f t="shared" si="0"/>
        <v>3027.5028996644533</v>
      </c>
      <c r="N116" s="96">
        <f t="shared" si="0"/>
        <v>2082.550247451064</v>
      </c>
      <c r="O116" s="96">
        <f t="shared" si="0"/>
        <v>1600.7264285246924</v>
      </c>
    </row>
    <row r="118" spans="2:15">
      <c r="B118" s="99" t="s">
        <v>278</v>
      </c>
    </row>
    <row r="119" spans="2:15">
      <c r="C119" s="95" t="s">
        <v>276</v>
      </c>
      <c r="D119" s="95" t="s">
        <v>92</v>
      </c>
      <c r="E119" s="95" t="s">
        <v>93</v>
      </c>
      <c r="F119" s="95" t="s">
        <v>94</v>
      </c>
      <c r="G119" s="95" t="s">
        <v>95</v>
      </c>
      <c r="H119" s="95" t="s">
        <v>96</v>
      </c>
      <c r="I119" s="95" t="s">
        <v>97</v>
      </c>
      <c r="J119" s="95" t="s">
        <v>98</v>
      </c>
      <c r="K119" s="95" t="s">
        <v>99</v>
      </c>
      <c r="L119" s="95" t="s">
        <v>100</v>
      </c>
      <c r="M119" s="95" t="s">
        <v>101</v>
      </c>
      <c r="N119" s="95" t="s">
        <v>102</v>
      </c>
      <c r="O119" s="95" t="s">
        <v>103</v>
      </c>
    </row>
    <row r="120" spans="2:15">
      <c r="C120" s="95" t="s">
        <v>126</v>
      </c>
      <c r="D120" s="96">
        <f>D109*pricing!D24*2000</f>
        <v>231118.67321867304</v>
      </c>
      <c r="E120" s="96">
        <f>E109*pricing!E24*2000</f>
        <v>1097031.4538540787</v>
      </c>
      <c r="F120" s="96">
        <f>F109*pricing!F24*2000</f>
        <v>1356594.8387869685</v>
      </c>
      <c r="G120" s="96">
        <f>G109*pricing!G24*2000</f>
        <v>1964639.9628803877</v>
      </c>
      <c r="H120" s="96">
        <f>H109*pricing!H24*2000</f>
        <v>2261967.1928300071</v>
      </c>
      <c r="I120" s="96">
        <f>I109*pricing!I24*2000</f>
        <v>2437448.5553797865</v>
      </c>
      <c r="J120" s="96">
        <f>J109*pricing!J24*2000</f>
        <v>3256000</v>
      </c>
      <c r="K120" s="96">
        <f>K109*pricing!K24*2000</f>
        <v>2915206.5155067658</v>
      </c>
      <c r="L120" s="96">
        <f>L109*pricing!L24*2000</f>
        <v>1991387.1970512106</v>
      </c>
      <c r="M120" s="96">
        <f>M109*pricing!M24*2000</f>
        <v>1336290.0450806227</v>
      </c>
      <c r="N120" s="96">
        <f>N109*pricing!N24*2000</f>
        <v>2381757.7248301427</v>
      </c>
      <c r="O120" s="96">
        <f>O109*pricing!O24*2000</f>
        <v>2204595.0553741432</v>
      </c>
    </row>
    <row r="121" spans="2:15">
      <c r="C121" s="95" t="s">
        <v>127</v>
      </c>
      <c r="D121" s="96">
        <f>D110*pricing!D25*2000</f>
        <v>552051.81818181765</v>
      </c>
      <c r="E121" s="96">
        <f>E110*pricing!E25*2000</f>
        <v>3887807.2921237783</v>
      </c>
      <c r="F121" s="96">
        <f>F110*pricing!F25*2000</f>
        <v>3834335.1426681201</v>
      </c>
      <c r="G121" s="96">
        <f>G110*pricing!G25*2000</f>
        <v>3553989.0082346802</v>
      </c>
      <c r="H121" s="96">
        <f>H110*pricing!H25*2000</f>
        <v>2400046.1043776888</v>
      </c>
      <c r="I121" s="96">
        <f>I110*pricing!I25*2000</f>
        <v>4028721.0652817679</v>
      </c>
      <c r="J121" s="96">
        <f>J110*pricing!J25*2000</f>
        <v>5920000</v>
      </c>
      <c r="K121" s="96">
        <f>K110*pricing!K25*2000</f>
        <v>8582038.7630962357</v>
      </c>
      <c r="L121" s="96">
        <f>L110*pricing!L25*2000</f>
        <v>3403432.2604516791</v>
      </c>
      <c r="M121" s="96">
        <f>M110*pricing!M25*2000</f>
        <v>1886525.4454120665</v>
      </c>
      <c r="N121" s="96">
        <f>N110*pricing!N25*2000</f>
        <v>2346958.7545399633</v>
      </c>
      <c r="O121" s="96">
        <f>O110*pricing!O25*2000</f>
        <v>3382128.0190366046</v>
      </c>
    </row>
    <row r="122" spans="2:15">
      <c r="C122" s="95" t="s">
        <v>128</v>
      </c>
      <c r="D122" s="96">
        <f>D111*pricing!D26*2000</f>
        <v>181384.27518427503</v>
      </c>
      <c r="E122" s="96">
        <f>E111*pricing!E26*2000</f>
        <v>852537.16088428174</v>
      </c>
      <c r="F122" s="96">
        <f>F111*pricing!F26*2000</f>
        <v>1416525.1515328672</v>
      </c>
      <c r="G122" s="96">
        <f>G111*pricing!G26*2000</f>
        <v>1587017.7521461872</v>
      </c>
      <c r="H122" s="96">
        <f>H111*pricing!H26*2000</f>
        <v>1901714.0303075763</v>
      </c>
      <c r="I122" s="96">
        <f>I111*pricing!I26*2000</f>
        <v>1903409.4191107361</v>
      </c>
      <c r="J122" s="96">
        <f>J111*pricing!J26*2000</f>
        <v>2096000</v>
      </c>
      <c r="K122" s="96">
        <f>K111*pricing!K26*2000</f>
        <v>1631903.1566195341</v>
      </c>
      <c r="L122" s="96">
        <f>L111*pricing!L26*2000</f>
        <v>1079687.2620549796</v>
      </c>
      <c r="M122" s="96">
        <f>M111*pricing!M26*2000</f>
        <v>1386987.3001904939</v>
      </c>
      <c r="N122" s="96">
        <f>N111*pricing!N26*2000</f>
        <v>1445786.4577806189</v>
      </c>
      <c r="O122" s="96">
        <f>O111*pricing!O26*2000</f>
        <v>1505663.8319545568</v>
      </c>
    </row>
    <row r="123" spans="2:15">
      <c r="C123" s="95" t="s">
        <v>129</v>
      </c>
      <c r="D123" s="96">
        <f>D112*pricing!D27*2000</f>
        <v>306520.08427067142</v>
      </c>
      <c r="E123" s="96">
        <f>E112*pricing!E27*2000</f>
        <v>1982589.2771288441</v>
      </c>
      <c r="F123" s="96">
        <f>F112*pricing!F27*2000</f>
        <v>2078628.317269041</v>
      </c>
      <c r="G123" s="96">
        <f>G112*pricing!G27*2000</f>
        <v>1782541.3177005216</v>
      </c>
      <c r="H123" s="96">
        <f>H112*pricing!H27*2000</f>
        <v>1205104.9101502078</v>
      </c>
      <c r="I123" s="96">
        <f>I112*pricing!I27*2000</f>
        <v>2652762.7300024219</v>
      </c>
      <c r="J123" s="96">
        <f>J112*pricing!J27*2000</f>
        <v>3774000</v>
      </c>
      <c r="K123" s="96">
        <f>K112*pricing!K27*2000</f>
        <v>5437916.7015152927</v>
      </c>
      <c r="L123" s="96">
        <f>L112*pricing!L27*2000</f>
        <v>2140148.7059821603</v>
      </c>
      <c r="M123" s="96">
        <f>M112*pricing!M27*2000</f>
        <v>1616559.1382493137</v>
      </c>
      <c r="N123" s="96">
        <f>N112*pricing!N27*2000</f>
        <v>1175151.0180944661</v>
      </c>
      <c r="O123" s="96">
        <f>O112*pricing!O27*2000</f>
        <v>2101466.0162639585</v>
      </c>
    </row>
    <row r="124" spans="2:15">
      <c r="C124" s="95" t="s">
        <v>130</v>
      </c>
      <c r="D124" s="96">
        <f>D113*pricing!D28*2000</f>
        <v>136839.12190184658</v>
      </c>
      <c r="E124" s="96">
        <f>E113*pricing!E28*2000</f>
        <v>2167813.7223625043</v>
      </c>
      <c r="F124" s="96">
        <f>F113*pricing!F28*2000</f>
        <v>2136987.2079419736</v>
      </c>
      <c r="G124" s="96">
        <f>G113*pricing!G28*2000</f>
        <v>1998729.5315529061</v>
      </c>
      <c r="H124" s="96">
        <f>H113*pricing!H28*2000</f>
        <v>1829888.5274505357</v>
      </c>
      <c r="I124" s="96">
        <f>I113*pricing!I28*2000</f>
        <v>2067052.2351829626</v>
      </c>
      <c r="J124" s="96">
        <f>J113*pricing!J28*2000</f>
        <v>2048000</v>
      </c>
      <c r="K124" s="96">
        <f>K113*pricing!K28*2000</f>
        <v>2128000</v>
      </c>
      <c r="L124" s="96">
        <f>L113*pricing!L28*2000</f>
        <v>2772000</v>
      </c>
      <c r="M124" s="96">
        <f>M113*pricing!M28*2000</f>
        <v>4030000</v>
      </c>
      <c r="N124" s="96">
        <f>N113*pricing!N28*2000</f>
        <v>1035435.689282953</v>
      </c>
      <c r="O124" s="96">
        <f>O113*pricing!O28*2000</f>
        <v>1105262.3453262176</v>
      </c>
    </row>
    <row r="125" spans="2:15">
      <c r="C125" s="95" t="s">
        <v>131</v>
      </c>
      <c r="D125" s="96">
        <f>D114*pricing!D29*2000</f>
        <v>70550.662029722545</v>
      </c>
      <c r="E125" s="96">
        <f>E114*pricing!E29*2000</f>
        <v>1617680.0903738306</v>
      </c>
      <c r="F125" s="96">
        <f>F114*pricing!F29*2000</f>
        <v>1407338.9057546549</v>
      </c>
      <c r="G125" s="96">
        <f>G114*pricing!G29*2000</f>
        <v>891324.39096137136</v>
      </c>
      <c r="H125" s="96">
        <f>H114*pricing!H29*2000</f>
        <v>545600.43319073203</v>
      </c>
      <c r="I125" s="96">
        <f>I114*pricing!I29*2000</f>
        <v>1200300.2054217604</v>
      </c>
      <c r="J125" s="96">
        <f>J114*pricing!J29*2000</f>
        <v>1117400</v>
      </c>
      <c r="K125" s="96">
        <f>K114*pricing!K29*2000</f>
        <v>2516000</v>
      </c>
      <c r="L125" s="96">
        <f>L114*pricing!L29*2000</f>
        <v>1955000</v>
      </c>
      <c r="M125" s="96">
        <f>M114*pricing!M29*2000</f>
        <v>1602000</v>
      </c>
      <c r="N125" s="96">
        <f>N114*pricing!N29*2000</f>
        <v>329492.1362077056</v>
      </c>
      <c r="O125" s="96">
        <f>O114*pricing!O29*2000</f>
        <v>725775.82166679599</v>
      </c>
    </row>
    <row r="126" spans="2:15">
      <c r="C126" s="95" t="s">
        <v>132</v>
      </c>
      <c r="D126" s="96">
        <f>D115*pricing!D30*2000</f>
        <v>217596.63646687072</v>
      </c>
      <c r="E126" s="96">
        <f>E115*pricing!E30*2000</f>
        <v>2347518.5221107057</v>
      </c>
      <c r="F126" s="96">
        <f>F115*pricing!F30*2000</f>
        <v>2423079.3660111143</v>
      </c>
      <c r="G126" s="96">
        <f>G115*pricing!G30*2000</f>
        <v>2836182.8483360298</v>
      </c>
      <c r="H126" s="96">
        <f>H115*pricing!H30*2000</f>
        <v>1781388.8724155622</v>
      </c>
      <c r="I126" s="96">
        <f>I115*pricing!I30*2000</f>
        <v>2558694.2373013725</v>
      </c>
      <c r="J126" s="96">
        <f>J115*pricing!J30*2000</f>
        <v>2336000</v>
      </c>
      <c r="K126" s="96">
        <f>K115*pricing!K30*2000</f>
        <v>3255000</v>
      </c>
      <c r="L126" s="96">
        <f>L115*pricing!L30*2000</f>
        <v>3126000</v>
      </c>
      <c r="M126" s="96">
        <f>M115*pricing!M30*2000</f>
        <v>4130000</v>
      </c>
      <c r="N126" s="96">
        <f>N115*pricing!N30*2000</f>
        <v>1266305.7414293229</v>
      </c>
      <c r="O126" s="96">
        <f>O115*pricing!O30*2000</f>
        <v>1286187.2207329986</v>
      </c>
    </row>
    <row r="127" spans="2:15">
      <c r="C127" s="95" t="s">
        <v>277</v>
      </c>
      <c r="D127" s="96">
        <f t="shared" ref="D127:O127" si="1">SUM(D$120:D$126)</f>
        <v>1696061.2712538769</v>
      </c>
      <c r="E127" s="96">
        <f t="shared" si="1"/>
        <v>13952977.518838026</v>
      </c>
      <c r="F127" s="96">
        <f t="shared" si="1"/>
        <v>14653488.92996474</v>
      </c>
      <c r="G127" s="96">
        <f t="shared" si="1"/>
        <v>14614424.811812084</v>
      </c>
      <c r="H127" s="96">
        <f t="shared" si="1"/>
        <v>11925710.070722308</v>
      </c>
      <c r="I127" s="96">
        <f t="shared" si="1"/>
        <v>16848388.447680809</v>
      </c>
      <c r="J127" s="96">
        <f t="shared" si="1"/>
        <v>20547400</v>
      </c>
      <c r="K127" s="96">
        <f t="shared" si="1"/>
        <v>26466065.136737831</v>
      </c>
      <c r="L127" s="96">
        <f t="shared" si="1"/>
        <v>16467655.42554003</v>
      </c>
      <c r="M127" s="96">
        <f t="shared" si="1"/>
        <v>15988361.928932497</v>
      </c>
      <c r="N127" s="96">
        <f t="shared" si="1"/>
        <v>9980887.5221651737</v>
      </c>
      <c r="O127" s="96">
        <f t="shared" si="1"/>
        <v>12311078.310355274</v>
      </c>
    </row>
    <row r="129" spans="2:15">
      <c r="B129" s="99" t="s">
        <v>279</v>
      </c>
    </row>
    <row r="130" spans="2:15">
      <c r="C130" s="101" t="s">
        <v>276</v>
      </c>
      <c r="D130" s="101" t="s">
        <v>92</v>
      </c>
      <c r="E130" s="101" t="s">
        <v>93</v>
      </c>
      <c r="F130" s="101" t="s">
        <v>94</v>
      </c>
      <c r="G130" s="101" t="s">
        <v>95</v>
      </c>
      <c r="H130" s="101" t="s">
        <v>96</v>
      </c>
      <c r="I130" s="101" t="s">
        <v>97</v>
      </c>
      <c r="J130" s="101" t="s">
        <v>98</v>
      </c>
      <c r="K130" s="101" t="s">
        <v>99</v>
      </c>
      <c r="L130" s="101" t="s">
        <v>100</v>
      </c>
      <c r="M130" s="101" t="s">
        <v>101</v>
      </c>
      <c r="N130" s="101" t="s">
        <v>102</v>
      </c>
      <c r="O130" s="101" t="s">
        <v>103</v>
      </c>
    </row>
    <row r="131" spans="2:15">
      <c r="C131" s="101" t="s">
        <v>126</v>
      </c>
      <c r="D131" s="102">
        <f>SUM(E$6:E$19)+SUM(G$6:G$19)+SUM(I$6:I$19)+SUM(K$6:K$19)</f>
        <v>14477.536990171977</v>
      </c>
      <c r="E131" s="102">
        <f>SUM(M$6:M$19)+SUM(O$6:O$19)+SUM(Q$6:Q$19)+SUM(S$6:S$19)</f>
        <v>79088.874847413186</v>
      </c>
      <c r="F131" s="102">
        <f>SUM(U$6:U$19)+SUM(W$6:W$19)+SUM(Y$6:Y$19)+SUM(AA$6:AA$19)</f>
        <v>113949.49863613675</v>
      </c>
      <c r="G131" s="102">
        <f>SUM(AC$6:AC$19)+SUM(AE$6:AE$19)+SUM(AG$6:AG$19)+SUM(AI$6:AI$19)</f>
        <v>197938.15024915899</v>
      </c>
      <c r="H131" s="102">
        <f>SUM(AK$6:AK$19)+SUM(AM$6:AM$19)+SUM(AO$6:AO$19)+SUM(AQ$6:AQ$19)</f>
        <v>285485.63653937756</v>
      </c>
      <c r="I131" s="102">
        <f>SUM(AS$6:AS$19)+SUM(AU$6:AU$19)+SUM(AW$6:AW$19)+SUM(AY$6:AY$19)</f>
        <v>166994.72112726205</v>
      </c>
      <c r="J131" s="102">
        <f>SUM(BA$6:BA$19)+SUM(BC$6:BC$19)+SUM(BE$6:BE$19)+SUM(BG$6:BG$19)</f>
        <v>204894</v>
      </c>
      <c r="K131" s="102">
        <f>SUM(BI$6:BI$19)+SUM(BK$6:BK$19)+SUM(BM$6:BM$19)+SUM(BO$6:BO$19)</f>
        <v>211102.43577716511</v>
      </c>
      <c r="L131" s="102">
        <f>SUM(BQ$6:BQ$19)+SUM(BS$6:BS$19)+SUM(BU$6:BU$19)+SUM(BW$6:BW$19)</f>
        <v>166855.0097444494</v>
      </c>
      <c r="M131" s="102">
        <f>SUM(BY$6:BY$19)+SUM(CA$6:CA$19)+SUM(CC$6:CC$19)+SUM(CE$6:CE$19)</f>
        <v>135370.70214189266</v>
      </c>
      <c r="N131" s="102">
        <f>SUM(CG$6:CG$19)+SUM(CI$6:CI$19)+SUM(CK$6:CK$19)+SUM(CM$6:CM$19)</f>
        <v>299004.3768959603</v>
      </c>
      <c r="O131" s="102">
        <f>SUM(CO$6:CO$19)+SUM(CQ$6:CQ$19)+SUM(CS$6:CS$19)+SUM(CU$6:CU$19)</f>
        <v>150414.57828625964</v>
      </c>
    </row>
    <row r="132" spans="2:15">
      <c r="C132" s="101" t="s">
        <v>127</v>
      </c>
      <c r="D132" s="102">
        <f>SUM(E$20:E$36)+SUM(G$20:G$36)+SUM(I$20:I$36)+SUM(K$20:K$36)</f>
        <v>31726.7427272727</v>
      </c>
      <c r="E132" s="102">
        <f>SUM(M$20:M$36)+SUM(O$20:O$36)+SUM(Q$20:Q$36)+SUM(S$20:S$36)</f>
        <v>415232.27716241399</v>
      </c>
      <c r="F132" s="102">
        <f>SUM(U$20:U$36)+SUM(W$20:W$36)+SUM(Y$20:Y$36)+SUM(AA$20:AA$36)</f>
        <v>328195.33240131097</v>
      </c>
      <c r="G132" s="102">
        <f>SUM(AC$20:AC$36)+SUM(AE$20:AE$36)+SUM(AG$20:AG$36)+SUM(AI$20:AI$36)</f>
        <v>254695.99981581687</v>
      </c>
      <c r="H132" s="102">
        <f>SUM(AK$20:AK$36)+SUM(AM$20:AM$36)+SUM(AO$20:AO$36)+SUM(AQ$20:AQ$36)</f>
        <v>147074.83474554279</v>
      </c>
      <c r="I132" s="102">
        <f>SUM(AS$20:AS$36)+SUM(AU$20:AU$36)+SUM(AW$20:AW$36)+SUM(AY$20:AY$36)</f>
        <v>215241.44120465717</v>
      </c>
      <c r="J132" s="102">
        <f>SUM(BA$20:BA$36)+SUM(BC$20:BC$36)+SUM(BE$20:BE$36)+SUM(BG$20:BG$36)</f>
        <v>343429.19999999995</v>
      </c>
      <c r="K132" s="102">
        <f>SUM(BI$20:BI$36)+SUM(BK$20:BK$36)+SUM(BM$20:BM$36)+SUM(BO$20:BO$36)</f>
        <v>916030.40563781839</v>
      </c>
      <c r="L132" s="102">
        <f>SUM(BQ$20:BQ$36)+SUM(BS$20:BS$36)+SUM(BU$20:BU$36)+SUM(BW$20:BW$36)</f>
        <v>287962.09086435166</v>
      </c>
      <c r="M132" s="102">
        <f>SUM(BY$20:BY$36)+SUM(CA$20:CA$36)+SUM(CC$20:CC$36)+SUM(CE$20:CE$36)</f>
        <v>134200.10488543002</v>
      </c>
      <c r="N132" s="102">
        <f>SUM(CG$20:CG$36)+SUM(CI$20:CI$36)+SUM(CK$20:CK$36)+SUM(CM$20:CM$36)</f>
        <v>142940.88275804414</v>
      </c>
      <c r="O132" s="102">
        <f>SUM(CO$20:CO$36)+SUM(CQ$20:CQ$36)+SUM(CS$20:CS$36)+SUM(CU$20:CU$36)</f>
        <v>180713.08685097366</v>
      </c>
    </row>
    <row r="133" spans="2:15">
      <c r="C133" s="101" t="s">
        <v>128</v>
      </c>
      <c r="D133" s="102">
        <f>SUM(E$37:E$48)+SUM(G$37:G$48)+SUM(I$37:I$48)+SUM(K$37:K$48)</f>
        <v>23915.516683046662</v>
      </c>
      <c r="E133" s="102">
        <f>SUM(M$37:M$48)+SUM(O$37:O$48)+SUM(Q$37:Q$48)+SUM(S$37:S$48)</f>
        <v>128218.90050997662</v>
      </c>
      <c r="F133" s="102">
        <f>SUM(U$37:U$48)+SUM(W$37:W$48)+SUM(Y$37:Y$48)+SUM(AA$37:AA$48)</f>
        <v>247022.25525808282</v>
      </c>
      <c r="G133" s="102">
        <f>SUM(AC$37:AC$48)+SUM(AE$37:AE$48)+SUM(AG$37:AG$48)+SUM(AI$37:AI$48)</f>
        <v>332990.60062685137</v>
      </c>
      <c r="H133" s="102">
        <f>SUM(AK$37:AK$48)+SUM(AM$37:AM$48)+SUM(AO$37:AO$48)+SUM(AQ$37:AQ$48)</f>
        <v>500716.14719112637</v>
      </c>
      <c r="I133" s="102">
        <f>SUM(AS$37:AS$48)+SUM(AU$37:AU$48)+SUM(AW$37:AW$48)+SUM(AY$37:AY$48)</f>
        <v>269941.42991499364</v>
      </c>
      <c r="J133" s="102">
        <f>SUM(BA$37:BA$48)+SUM(BC$37:BC$48)+SUM(BE$37:BE$48)+SUM(BG$37:BG$48)</f>
        <v>275773.2</v>
      </c>
      <c r="K133" s="102">
        <f>SUM(BI$37:BI$48)+SUM(BK$37:BK$48)+SUM(BM$37:BM$48)+SUM(BO$37:BO$48)</f>
        <v>245166.73665149408</v>
      </c>
      <c r="L133" s="102">
        <f>SUM(BQ$37:BQ$48)+SUM(BS$37:BS$48)+SUM(BU$37:BU$48)+SUM(BW$37:BW$48)</f>
        <v>189563.71197000836</v>
      </c>
      <c r="M133" s="102">
        <f>SUM(BY$37:BY$48)+SUM(CA$37:CA$48)+SUM(CC$37:CC$48)+SUM(CE$37:CE$48)</f>
        <v>290635.43753495673</v>
      </c>
      <c r="N133" s="102">
        <f>SUM(CG$37:CG$48)+SUM(CI$37:CI$48)+SUM(CK$37:CK$48)+SUM(CM$37:CM$48)</f>
        <v>379549.80237917631</v>
      </c>
      <c r="O133" s="102">
        <f>SUM(CO$37:CO$48)+SUM(CQ$37:CQ$48)+SUM(CS$37:CS$48)+SUM(CU$37:CU$48)</f>
        <v>213790.02864938916</v>
      </c>
    </row>
    <row r="134" spans="2:15">
      <c r="C134" s="101" t="s">
        <v>129</v>
      </c>
      <c r="D134" s="102">
        <f>SUM(E$49:E$70)+SUM(G$49:G$70)+SUM(I$49:I$70)+SUM(K$49:K$70)</f>
        <v>34762.05563503757</v>
      </c>
      <c r="E134" s="102">
        <f>SUM(M$49:M$70)+SUM(O$49:O$70)+SUM(Q$49:Q$70)+SUM(S$49:S$70)</f>
        <v>445153.74810569524</v>
      </c>
      <c r="F134" s="102">
        <f>SUM(U$49:U$70)+SUM(W$49:W$70)+SUM(Y$49:Y$70)+SUM(AA$49:AA$70)</f>
        <v>365504.8403511194</v>
      </c>
      <c r="G134" s="102">
        <f>SUM(AC$49:AC$70)+SUM(AE$49:AE$70)+SUM(AG$49:AG$70)+SUM(AI$49:AI$70)</f>
        <v>257651.98959787976</v>
      </c>
      <c r="H134" s="102">
        <f>SUM(AK$49:AK$70)+SUM(AM$49:AM$70)+SUM(AO$49:AO$70)+SUM(AQ$49:AQ$70)</f>
        <v>146205.82550680585</v>
      </c>
      <c r="I134" s="102">
        <f>SUM(AS$49:AS$70)+SUM(AU$49:AU$70)+SUM(AW$49:AW$70)+SUM(AY$49:AY$70)</f>
        <v>284832.90501534857</v>
      </c>
      <c r="J134" s="102">
        <f>SUM(BA$49:BA$70)+SUM(BC$49:BC$70)+SUM(BE$49:BE$70)+SUM(BG$49:BG$70)</f>
        <v>434665.19999999995</v>
      </c>
      <c r="K134" s="102">
        <f>SUM(BI$49:BI$70)+SUM(BK$49:BK$70)+SUM(BM$49:BM$70)+SUM(BO$49:BO$70)</f>
        <v>1164795.6881827693</v>
      </c>
      <c r="L134" s="102">
        <f>SUM(BQ$49:BQ$70)+SUM(BS$49:BS$70)+SUM(BU$49:BU$70)+SUM(BW$49:BW$70)</f>
        <v>383062.56541921722</v>
      </c>
      <c r="M134" s="102">
        <f>SUM(BY$49:BY$70)+SUM(CA$49:CA$70)+SUM(CC$49:CC$70)+SUM(CE$49:CE$70)</f>
        <v>242807.4919064751</v>
      </c>
      <c r="N134" s="102">
        <f>SUM(CG$49:CG$70)+SUM(CI$49:CI$70)+SUM(CK$49:CK$70)+SUM(CM$49:CM$70)</f>
        <v>142665.07887617868</v>
      </c>
      <c r="O134" s="102">
        <f>SUM(CO$49:CO$70)+SUM(CQ$49:CQ$70)+SUM(CS$49:CS$70)+SUM(CU$49:CU$70)</f>
        <v>222318.63257687486</v>
      </c>
    </row>
    <row r="135" spans="2:15">
      <c r="C135" s="101" t="s">
        <v>130</v>
      </c>
      <c r="D135" s="102">
        <f>SUM(E$71:E$86)+SUM(G$71:G$86)+SUM(I$71:I$86)+SUM(K$71:K$86)</f>
        <v>9608.4617850177765</v>
      </c>
      <c r="E135" s="102">
        <f>SUM(M$71:M$86)+SUM(O$71:O$86)+SUM(Q$71:Q$86)+SUM(S$71:S$86)</f>
        <v>173398.68697105747</v>
      </c>
      <c r="F135" s="102">
        <f>SUM(U$71:U$86)+SUM(W$71:W$86)+SUM(Y$71:Y$86)+SUM(AA$71:AA$86)</f>
        <v>198875.63109789699</v>
      </c>
      <c r="G135" s="102">
        <f>SUM(AC$71:AC$86)+SUM(AE$71:AE$86)+SUM(AG$71:AG$86)+SUM(AI$71:AI$86)</f>
        <v>224175.42163808708</v>
      </c>
      <c r="H135" s="102">
        <f>SUM(AK$71:AK$86)+SUM(AM$71:AM$86)+SUM(AO$71:AO$86)+SUM(AQ$71:AQ$86)</f>
        <v>256389.74812199682</v>
      </c>
      <c r="I135" s="102">
        <f>SUM(AS$71:AS$86)+SUM(AU$71:AU$86)+SUM(AW$71:AW$86)+SUM(AY$71:AY$86)</f>
        <v>156960.90657938374</v>
      </c>
      <c r="J135" s="102">
        <f>SUM(BA$71:BA$86)+SUM(BC$71:BC$86)+SUM(BE$71:BE$86)+SUM(BG$71:BG$86)</f>
        <v>144295.20000000001</v>
      </c>
      <c r="K135" s="102">
        <f>SUM(BI$71:BI$86)+SUM(BK$71:BK$86)+SUM(BM$71:BM$86)+SUM(BO$71:BO$86)</f>
        <v>170426.4</v>
      </c>
      <c r="L135" s="102">
        <f>SUM(BQ$71:BQ$86)+SUM(BS$71:BS$86)+SUM(BU$71:BU$86)+SUM(BW$71:BW$86)</f>
        <v>258207.59999999998</v>
      </c>
      <c r="M135" s="102">
        <f>SUM(BY$71:BY$86)+SUM(CA$71:CA$86)+SUM(CC$71:CC$86)+SUM(CE$71:CE$86)</f>
        <v>449272.8</v>
      </c>
      <c r="N135" s="102">
        <f>SUM(CG$71:CG$86)+SUM(CI$71:CI$86)+SUM(CK$71:CK$86)+SUM(CM$71:CM$86)</f>
        <v>143828.29446317232</v>
      </c>
      <c r="O135" s="102">
        <f>SUM(CO$71:CO$86)+SUM(CQ$71:CQ$86)+SUM(CS$71:CS$86)+SUM(CU$71:CU$86)</f>
        <v>83097.316278376296</v>
      </c>
    </row>
    <row r="136" spans="2:15">
      <c r="C136" s="101" t="s">
        <v>131</v>
      </c>
      <c r="D136" s="102">
        <f>SUM(E$87:E$94)+SUM(G$87:G$94)+SUM(I$87:I$94)+SUM(K$87:K$94)</f>
        <v>19454.148769070311</v>
      </c>
      <c r="E136" s="102">
        <f>SUM(M$87:M$94)+SUM(O$87:O$94)+SUM(Q$87:Q$94)+SUM(S$87:S$94)</f>
        <v>823957.09982682997</v>
      </c>
      <c r="F136" s="102">
        <f>SUM(U$87:U$94)+SUM(W$87:W$94)+SUM(Y$87:Y$94)+SUM(AA$87:AA$94)</f>
        <v>571803.85817252134</v>
      </c>
      <c r="G136" s="102">
        <f>SUM(AC$87:AC$94)+SUM(AE$87:AE$94)+SUM(AG$87:AG$94)+SUM(AI$87:AI$94)</f>
        <v>302463.62334294466</v>
      </c>
      <c r="H136" s="102">
        <f>SUM(AK$87:AK$94)+SUM(AM$87:AM$94)+SUM(AO$87:AO$94)+SUM(AQ$87:AQ$94)</f>
        <v>158265.54327235321</v>
      </c>
      <c r="I136" s="102">
        <f>SUM(AS$87:AS$94)+SUM(AU$87:AU$94)+SUM(AW$87:AW$94)+SUM(AY$87:AY$94)</f>
        <v>305570.8466363253</v>
      </c>
      <c r="J136" s="102">
        <f>SUM(BA$87:BA$94)+SUM(BC$87:BC$94)+SUM(BE$87:BE$94)+SUM(BG$87:BG$94)</f>
        <v>306003.59999999998</v>
      </c>
      <c r="K136" s="102">
        <f>SUM(BI$87:BI$94)+SUM(BK$87:BK$94)+SUM(BM$87:BM$94)+SUM(BO$87:BO$94)</f>
        <v>1276644</v>
      </c>
      <c r="L136" s="102">
        <f>SUM(BQ$87:BQ$94)+SUM(BS$87:BS$94)+SUM(BU$87:BU$94)+SUM(BW$87:BW$94)</f>
        <v>797254.79999999993</v>
      </c>
      <c r="M136" s="102">
        <f>SUM(BY$87:BY$94)+SUM(CA$87:CA$94)+SUM(CC$87:CC$94)+SUM(CE$87:CE$94)</f>
        <v>542313.6</v>
      </c>
      <c r="N136" s="102">
        <f>SUM(CG$87:CG$94)+SUM(CI$87:CI$94)+SUM(CK$87:CK$94)+SUM(CM$87:CM$94)</f>
        <v>95476.349866417615</v>
      </c>
      <c r="O136" s="102">
        <f>SUM(CO$87:CO$94)+SUM(CQ$87:CQ$94)+SUM(CS$87:CS$94)+SUM(CU$87:CU$94)</f>
        <v>185067.81714262598</v>
      </c>
    </row>
    <row r="137" spans="2:15">
      <c r="C137" s="101" t="s">
        <v>132</v>
      </c>
      <c r="D137" s="102">
        <f>SUM(E$95:E$105)+SUM(G$95:G$105)+SUM(I$95:I$105)+SUM(K$95:K$105)</f>
        <v>52014.569172755997</v>
      </c>
      <c r="E137" s="102">
        <f>SUM(M$95:M$105)+SUM(O$95:O$105)+SUM(Q$95:Q$105)+SUM(S$95:S$105)</f>
        <v>645615.6496366302</v>
      </c>
      <c r="F137" s="102">
        <f>SUM(U$95:U$105)+SUM(W$95:W$105)+SUM(Y$95:Y$105)+SUM(AA$95:AA$105)</f>
        <v>776697.4411809654</v>
      </c>
      <c r="G137" s="102">
        <f>SUM(AC$95:AC$105)+SUM(AE$95:AE$105)+SUM(AG$95:AG$105)+SUM(AI$95:AI$105)</f>
        <v>1076050.3530519623</v>
      </c>
      <c r="H137" s="102">
        <f>SUM(AK$95:AK$105)+SUM(AM$95:AM$105)+SUM(AO$95:AO$105)+SUM(AQ$95:AQ$105)</f>
        <v>844511.40346625936</v>
      </c>
      <c r="I137" s="102">
        <f>SUM(AS$95:AS$105)+SUM(AU$95:AU$105)+SUM(AW$95:AW$105)+SUM(AY$95:AY$105)</f>
        <v>667334.90411363705</v>
      </c>
      <c r="J137" s="102">
        <f>SUM(BA$95:BA$105)+SUM(BC$95:BC$105)+SUM(BE$95:BE$105)+SUM(BG$95:BG$105)</f>
        <v>566101.19999999995</v>
      </c>
      <c r="K137" s="102">
        <f>SUM(BI$95:BI$105)+SUM(BK$95:BK$105)+SUM(BM$95:BM$105)+SUM(BO$95:BO$105)</f>
        <v>897415.19999999984</v>
      </c>
      <c r="L137" s="102">
        <f>SUM(BQ$95:BQ$105)+SUM(BS$95:BS$105)+SUM(BU$95:BU$105)+SUM(BW$95:BW$105)</f>
        <v>995873.99999999988</v>
      </c>
      <c r="M137" s="102">
        <f>SUM(BY$95:BY$105)+SUM(CA$95:CA$105)+SUM(CC$95:CC$105)+SUM(CE$95:CE$105)</f>
        <v>1570634.4</v>
      </c>
      <c r="N137" s="102">
        <f>SUM(CG$95:CG$105)+SUM(CI$95:CI$105)+SUM(CK$95:CK$105)+SUM(CM$95:CM$105)</f>
        <v>595064.18765428441</v>
      </c>
      <c r="O137" s="102">
        <f>SUM(CO$95:CO$105)+SUM(CQ$95:CQ$105)+SUM(CS$95:CS$105)+SUM(CU$95:CU$105)</f>
        <v>335635.04935660458</v>
      </c>
    </row>
    <row r="138" spans="2:15">
      <c r="C138" s="101" t="s">
        <v>277</v>
      </c>
      <c r="D138" s="96">
        <f t="shared" ref="D138:O138" si="2">SUM(D$131:D$137)</f>
        <v>185959.03176237299</v>
      </c>
      <c r="E138" s="96">
        <f t="shared" si="2"/>
        <v>2710665.237060017</v>
      </c>
      <c r="F138" s="96">
        <f t="shared" si="2"/>
        <v>2602048.8570980337</v>
      </c>
      <c r="G138" s="96">
        <f t="shared" si="2"/>
        <v>2645966.1383227012</v>
      </c>
      <c r="H138" s="96">
        <f t="shared" si="2"/>
        <v>2338649.1388434619</v>
      </c>
      <c r="I138" s="96">
        <f t="shared" si="2"/>
        <v>2066877.1545916076</v>
      </c>
      <c r="J138" s="96">
        <f t="shared" si="2"/>
        <v>2275161.5999999996</v>
      </c>
      <c r="K138" s="96">
        <f t="shared" si="2"/>
        <v>4881580.8662492465</v>
      </c>
      <c r="L138" s="96">
        <f t="shared" si="2"/>
        <v>3078779.7779980265</v>
      </c>
      <c r="M138" s="96">
        <f t="shared" si="2"/>
        <v>3365234.5364687545</v>
      </c>
      <c r="N138" s="96">
        <f t="shared" si="2"/>
        <v>1798528.9728932339</v>
      </c>
      <c r="O138" s="96">
        <f t="shared" si="2"/>
        <v>1371036.5091411043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96"/>
  </cols>
  <sheetData>
    <row r="1" spans="1:99">
      <c r="A1" s="97"/>
    </row>
    <row r="2" spans="1:99">
      <c r="B2" s="98" t="s">
        <v>271</v>
      </c>
    </row>
    <row r="3" spans="1:99">
      <c r="B3" s="99" t="s">
        <v>272</v>
      </c>
    </row>
    <row r="4" spans="1:99">
      <c r="A4" s="97"/>
      <c r="B4" s="97"/>
      <c r="C4" s="95" t="s">
        <v>273</v>
      </c>
      <c r="D4" s="95" t="s">
        <v>92</v>
      </c>
      <c r="E4" s="97"/>
      <c r="F4" s="97"/>
      <c r="G4" s="97"/>
      <c r="H4" s="97"/>
      <c r="I4" s="97"/>
      <c r="J4" s="97"/>
      <c r="K4" s="97"/>
      <c r="L4" s="95" t="s">
        <v>93</v>
      </c>
      <c r="M4" s="97"/>
      <c r="N4" s="97"/>
      <c r="O4" s="97"/>
      <c r="P4" s="97"/>
      <c r="Q4" s="97"/>
      <c r="R4" s="97"/>
      <c r="S4" s="97"/>
      <c r="T4" s="95" t="s">
        <v>94</v>
      </c>
      <c r="U4" s="97"/>
      <c r="V4" s="97"/>
      <c r="W4" s="97"/>
      <c r="X4" s="97"/>
      <c r="Y4" s="97"/>
      <c r="Z4" s="97"/>
      <c r="AA4" s="97"/>
      <c r="AB4" s="95" t="s">
        <v>95</v>
      </c>
      <c r="AC4" s="97"/>
      <c r="AD4" s="97"/>
      <c r="AE4" s="97"/>
      <c r="AF4" s="97"/>
      <c r="AG4" s="97"/>
      <c r="AH4" s="97"/>
      <c r="AI4" s="97"/>
      <c r="AJ4" s="95" t="s">
        <v>96</v>
      </c>
      <c r="AK4" s="97"/>
      <c r="AL4" s="97"/>
      <c r="AM4" s="97"/>
      <c r="AN4" s="97"/>
      <c r="AO4" s="97"/>
      <c r="AP4" s="97"/>
      <c r="AQ4" s="97"/>
      <c r="AR4" s="95" t="s">
        <v>97</v>
      </c>
      <c r="AS4" s="97"/>
      <c r="AT4" s="97"/>
      <c r="AU4" s="97"/>
      <c r="AV4" s="97"/>
      <c r="AW4" s="97"/>
      <c r="AX4" s="97"/>
      <c r="AY4" s="97"/>
      <c r="AZ4" s="95" t="s">
        <v>98</v>
      </c>
      <c r="BA4" s="97"/>
      <c r="BB4" s="97"/>
      <c r="BC4" s="97"/>
      <c r="BD4" s="97"/>
      <c r="BE4" s="97"/>
      <c r="BF4" s="97"/>
      <c r="BG4" s="97"/>
      <c r="BH4" s="95" t="s">
        <v>99</v>
      </c>
      <c r="BI4" s="97"/>
      <c r="BJ4" s="97"/>
      <c r="BK4" s="97"/>
      <c r="BL4" s="97"/>
      <c r="BM4" s="97"/>
      <c r="BN4" s="97"/>
      <c r="BO4" s="97"/>
      <c r="BP4" s="95" t="s">
        <v>100</v>
      </c>
      <c r="BQ4" s="97"/>
      <c r="BR4" s="97"/>
      <c r="BS4" s="97"/>
      <c r="BT4" s="97"/>
      <c r="BU4" s="97"/>
      <c r="BV4" s="97"/>
      <c r="BW4" s="97"/>
      <c r="BX4" s="95" t="s">
        <v>101</v>
      </c>
      <c r="BY4" s="97"/>
      <c r="BZ4" s="97"/>
      <c r="CA4" s="97"/>
      <c r="CB4" s="97"/>
      <c r="CC4" s="97"/>
      <c r="CD4" s="97"/>
      <c r="CE4" s="97"/>
      <c r="CF4" s="95" t="s">
        <v>102</v>
      </c>
      <c r="CG4" s="97"/>
      <c r="CH4" s="97"/>
      <c r="CI4" s="97"/>
      <c r="CJ4" s="97"/>
      <c r="CK4" s="97"/>
      <c r="CL4" s="97"/>
      <c r="CM4" s="97"/>
      <c r="CN4" s="95" t="s">
        <v>103</v>
      </c>
      <c r="CO4" s="97"/>
      <c r="CP4" s="97"/>
      <c r="CQ4" s="97"/>
      <c r="CR4" s="97"/>
      <c r="CS4" s="97"/>
      <c r="CT4" s="97"/>
      <c r="CU4" s="97"/>
    </row>
    <row r="5" spans="1:99">
      <c r="B5" s="95" t="s">
        <v>166</v>
      </c>
      <c r="C5" s="95" t="s">
        <v>274</v>
      </c>
      <c r="D5" s="95">
        <v>1</v>
      </c>
      <c r="E5" s="95"/>
      <c r="F5" s="95">
        <v>2</v>
      </c>
      <c r="G5" s="95"/>
      <c r="H5" s="95">
        <v>3</v>
      </c>
      <c r="I5" s="95"/>
      <c r="J5" s="95">
        <v>4</v>
      </c>
      <c r="K5" s="95"/>
      <c r="L5" s="95">
        <v>1</v>
      </c>
      <c r="M5" s="95"/>
      <c r="N5" s="95">
        <v>2</v>
      </c>
      <c r="O5" s="95"/>
      <c r="P5" s="95">
        <v>3</v>
      </c>
      <c r="Q5" s="95"/>
      <c r="R5" s="95">
        <v>4</v>
      </c>
      <c r="S5" s="95"/>
      <c r="T5" s="95">
        <v>1</v>
      </c>
      <c r="U5" s="95"/>
      <c r="V5" s="95">
        <v>2</v>
      </c>
      <c r="W5" s="95"/>
      <c r="X5" s="95">
        <v>3</v>
      </c>
      <c r="Y5" s="95"/>
      <c r="Z5" s="95">
        <v>4</v>
      </c>
      <c r="AA5" s="95"/>
      <c r="AB5" s="95">
        <v>1</v>
      </c>
      <c r="AC5" s="95"/>
      <c r="AD5" s="95">
        <v>2</v>
      </c>
      <c r="AE5" s="95"/>
      <c r="AF5" s="95">
        <v>3</v>
      </c>
      <c r="AG5" s="95"/>
      <c r="AH5" s="95">
        <v>4</v>
      </c>
      <c r="AI5" s="95"/>
      <c r="AJ5" s="95">
        <v>1</v>
      </c>
      <c r="AK5" s="95"/>
      <c r="AL5" s="95">
        <v>2</v>
      </c>
      <c r="AM5" s="95"/>
      <c r="AN5" s="95">
        <v>3</v>
      </c>
      <c r="AO5" s="95"/>
      <c r="AP5" s="95">
        <v>4</v>
      </c>
      <c r="AQ5" s="95"/>
      <c r="AR5" s="95">
        <v>1</v>
      </c>
      <c r="AS5" s="95"/>
      <c r="AT5" s="95">
        <v>2</v>
      </c>
      <c r="AU5" s="95"/>
      <c r="AV5" s="95">
        <v>3</v>
      </c>
      <c r="AW5" s="95"/>
      <c r="AX5" s="95">
        <v>4</v>
      </c>
      <c r="AY5" s="95"/>
      <c r="AZ5" s="95">
        <v>1</v>
      </c>
      <c r="BA5" s="95"/>
      <c r="BB5" s="95">
        <v>2</v>
      </c>
      <c r="BC5" s="95"/>
      <c r="BD5" s="95">
        <v>3</v>
      </c>
      <c r="BE5" s="95"/>
      <c r="BF5" s="95">
        <v>4</v>
      </c>
      <c r="BG5" s="95"/>
      <c r="BH5" s="95">
        <v>1</v>
      </c>
      <c r="BI5" s="95"/>
      <c r="BJ5" s="95">
        <v>2</v>
      </c>
      <c r="BK5" s="95"/>
      <c r="BL5" s="95">
        <v>3</v>
      </c>
      <c r="BM5" s="95"/>
      <c r="BN5" s="95">
        <v>4</v>
      </c>
      <c r="BO5" s="95"/>
      <c r="BP5" s="95">
        <v>1</v>
      </c>
      <c r="BQ5" s="95"/>
      <c r="BR5" s="95">
        <v>2</v>
      </c>
      <c r="BS5" s="95"/>
      <c r="BT5" s="95">
        <v>3</v>
      </c>
      <c r="BU5" s="95"/>
      <c r="BV5" s="95">
        <v>4</v>
      </c>
      <c r="BW5" s="95"/>
      <c r="BX5" s="95">
        <v>1</v>
      </c>
      <c r="BY5" s="95"/>
      <c r="BZ5" s="95">
        <v>2</v>
      </c>
      <c r="CA5" s="95"/>
      <c r="CB5" s="95">
        <v>3</v>
      </c>
      <c r="CC5" s="95"/>
      <c r="CD5" s="95">
        <v>4</v>
      </c>
      <c r="CE5" s="95"/>
      <c r="CF5" s="95">
        <v>1</v>
      </c>
      <c r="CG5" s="95"/>
      <c r="CH5" s="95">
        <v>2</v>
      </c>
      <c r="CI5" s="95"/>
      <c r="CJ5" s="95">
        <v>3</v>
      </c>
      <c r="CK5" s="95"/>
      <c r="CL5" s="95">
        <v>4</v>
      </c>
      <c r="CM5" s="95"/>
      <c r="CN5" s="95">
        <v>1</v>
      </c>
      <c r="CO5" s="95"/>
      <c r="CP5" s="95">
        <v>2</v>
      </c>
      <c r="CQ5" s="95"/>
      <c r="CR5" s="95">
        <v>3</v>
      </c>
      <c r="CS5" s="95"/>
      <c r="CT5" s="95">
        <v>4</v>
      </c>
      <c r="CU5" s="95"/>
    </row>
    <row r="6" spans="1:99">
      <c r="B6" s="95" t="s">
        <v>126</v>
      </c>
      <c r="C6" s="95" t="s">
        <v>171</v>
      </c>
      <c r="D6" s="96">
        <v>0</v>
      </c>
      <c r="E6" s="96">
        <v>0</v>
      </c>
      <c r="F6" s="96">
        <v>0</v>
      </c>
      <c r="G6" s="96">
        <v>0</v>
      </c>
      <c r="H6" s="96">
        <v>2</v>
      </c>
      <c r="I6" s="96">
        <v>1156.8</v>
      </c>
      <c r="J6" s="96">
        <v>3.974240089549288</v>
      </c>
      <c r="K6" s="96">
        <v>2298.7004677953082</v>
      </c>
      <c r="L6" s="96">
        <v>3.6660313766580623</v>
      </c>
      <c r="M6" s="96">
        <v>2120.432548259023</v>
      </c>
      <c r="N6" s="96">
        <v>4.6150274816912775</v>
      </c>
      <c r="O6" s="96">
        <v>2669.3318954102347</v>
      </c>
      <c r="P6" s="96">
        <v>5.7562966260497817</v>
      </c>
      <c r="Q6" s="96">
        <v>3329.4419685071935</v>
      </c>
      <c r="R6" s="96">
        <v>1.1230868382702019</v>
      </c>
      <c r="S6" s="96">
        <v>649.59342725548481</v>
      </c>
      <c r="T6" s="96">
        <v>3.4949161878599</v>
      </c>
      <c r="U6" s="96">
        <v>2021.459523058166</v>
      </c>
      <c r="V6" s="96">
        <v>7.3307647759770624</v>
      </c>
      <c r="W6" s="96">
        <v>4240.1143464251327</v>
      </c>
      <c r="X6" s="96">
        <v>7.399396525518819</v>
      </c>
      <c r="Y6" s="96">
        <v>4279.8109503600845</v>
      </c>
      <c r="Z6" s="96">
        <v>8.0271890926848197</v>
      </c>
      <c r="AA6" s="96">
        <v>4642.9261712088992</v>
      </c>
      <c r="AB6" s="96">
        <v>10.569309856800862</v>
      </c>
      <c r="AC6" s="96">
        <v>6113.2888211736181</v>
      </c>
      <c r="AD6" s="96">
        <v>9.4448163699958219</v>
      </c>
      <c r="AE6" s="96">
        <v>5462.8817884055834</v>
      </c>
      <c r="AF6" s="96">
        <v>10.917186712003222</v>
      </c>
      <c r="AG6" s="96">
        <v>6314.500794222663</v>
      </c>
      <c r="AH6" s="96">
        <v>7.4748779292507121</v>
      </c>
      <c r="AI6" s="96">
        <v>4323.4693942786116</v>
      </c>
      <c r="AJ6" s="96">
        <v>15.690436179732821</v>
      </c>
      <c r="AK6" s="96">
        <v>9075.3482863574627</v>
      </c>
      <c r="AL6" s="96">
        <v>13</v>
      </c>
      <c r="AM6" s="96">
        <v>7519.2</v>
      </c>
      <c r="AN6" s="96">
        <v>16</v>
      </c>
      <c r="AO6" s="96">
        <v>9254.4</v>
      </c>
      <c r="AP6" s="96">
        <v>19.254113965849843</v>
      </c>
      <c r="AQ6" s="96">
        <v>11136.579517847549</v>
      </c>
      <c r="AR6" s="96">
        <v>3</v>
      </c>
      <c r="AS6" s="96">
        <v>1735.1999999999998</v>
      </c>
      <c r="AT6" s="96">
        <v>4.2180539554929108</v>
      </c>
      <c r="AU6" s="96">
        <v>2439.7224078570994</v>
      </c>
      <c r="AV6" s="96">
        <v>4.4405919934521263</v>
      </c>
      <c r="AW6" s="96">
        <v>2568.4384090127096</v>
      </c>
      <c r="AX6" s="96">
        <v>3</v>
      </c>
      <c r="AY6" s="96">
        <v>1735.1999999999998</v>
      </c>
      <c r="AZ6" s="96">
        <v>3</v>
      </c>
      <c r="BA6" s="96">
        <v>1735.1999999999998</v>
      </c>
      <c r="BB6" s="96">
        <v>3</v>
      </c>
      <c r="BC6" s="96">
        <v>1735.1999999999998</v>
      </c>
      <c r="BD6" s="96">
        <v>4</v>
      </c>
      <c r="BE6" s="96">
        <v>2313.6</v>
      </c>
      <c r="BF6" s="96">
        <v>4</v>
      </c>
      <c r="BG6" s="96">
        <v>2313.6</v>
      </c>
      <c r="BH6" s="96">
        <v>4</v>
      </c>
      <c r="BI6" s="96">
        <v>2313.6</v>
      </c>
      <c r="BJ6" s="96">
        <v>3</v>
      </c>
      <c r="BK6" s="96">
        <v>1735.1999999999998</v>
      </c>
      <c r="BL6" s="96">
        <v>6.6899165225282093</v>
      </c>
      <c r="BM6" s="96">
        <v>3869.4477166303163</v>
      </c>
      <c r="BN6" s="96">
        <v>5.6744310088170016</v>
      </c>
      <c r="BO6" s="96">
        <v>3282.0908954997535</v>
      </c>
      <c r="BP6" s="96">
        <v>7.8169175663152419</v>
      </c>
      <c r="BQ6" s="96">
        <v>4521.3051203567356</v>
      </c>
      <c r="BR6" s="96">
        <v>7.3362573167450238</v>
      </c>
      <c r="BS6" s="96">
        <v>4243.2912320053219</v>
      </c>
      <c r="BT6" s="96">
        <v>8.1249439202052827</v>
      </c>
      <c r="BU6" s="96">
        <v>4699.4675634467349</v>
      </c>
      <c r="BV6" s="96">
        <v>7.6396693490729897</v>
      </c>
      <c r="BW6" s="96">
        <v>4418.7847515038175</v>
      </c>
      <c r="BX6" s="96">
        <v>6.7214848850263014</v>
      </c>
      <c r="BY6" s="96">
        <v>3887.7068574992127</v>
      </c>
      <c r="BZ6" s="96">
        <v>3.5702338129109235</v>
      </c>
      <c r="CA6" s="96">
        <v>2065.0232373876779</v>
      </c>
      <c r="CB6" s="96">
        <v>11.133420280452018</v>
      </c>
      <c r="CC6" s="96">
        <v>6439.5702902134472</v>
      </c>
      <c r="CD6" s="96">
        <v>11.027058847698926</v>
      </c>
      <c r="CE6" s="96">
        <v>6378.0508375090585</v>
      </c>
      <c r="CF6" s="96">
        <v>20</v>
      </c>
      <c r="CG6" s="96">
        <v>11568</v>
      </c>
      <c r="CH6" s="96">
        <v>12.28517931141899</v>
      </c>
      <c r="CI6" s="96">
        <v>7105.7477137247433</v>
      </c>
      <c r="CJ6" s="96">
        <v>3.5928787026020546</v>
      </c>
      <c r="CK6" s="96">
        <v>2078.1210415850283</v>
      </c>
      <c r="CL6" s="96">
        <v>3.40489417921592</v>
      </c>
      <c r="CM6" s="96">
        <v>1969.390793258488</v>
      </c>
      <c r="CN6" s="96">
        <v>3.5669706974614659</v>
      </c>
      <c r="CO6" s="96">
        <v>2063.1358514117119</v>
      </c>
      <c r="CP6" s="96">
        <v>4.7392414163196417</v>
      </c>
      <c r="CQ6" s="96">
        <v>2741.1772351992809</v>
      </c>
      <c r="CR6" s="96">
        <v>4</v>
      </c>
      <c r="CS6" s="96">
        <v>2313.6</v>
      </c>
      <c r="CT6" s="96">
        <v>3.3135453344473893</v>
      </c>
      <c r="CU6" s="96">
        <v>1916.5546214443698</v>
      </c>
    </row>
    <row r="7" spans="1:99">
      <c r="C7" s="95" t="s">
        <v>172</v>
      </c>
      <c r="D7" s="96">
        <v>0</v>
      </c>
      <c r="E7" s="96">
        <v>0</v>
      </c>
      <c r="F7" s="96">
        <v>0</v>
      </c>
      <c r="G7" s="96">
        <v>0</v>
      </c>
      <c r="H7" s="96">
        <v>3</v>
      </c>
      <c r="I7" s="96">
        <v>2365.1999999999998</v>
      </c>
      <c r="J7" s="96">
        <v>3.8118667412910732</v>
      </c>
      <c r="K7" s="96">
        <v>3005.2757388338819</v>
      </c>
      <c r="L7" s="96">
        <v>3.5708840371354817</v>
      </c>
      <c r="M7" s="96">
        <v>2815.2849748776139</v>
      </c>
      <c r="N7" s="96">
        <v>5.6150274816912775</v>
      </c>
      <c r="O7" s="96">
        <v>4426.8876665654034</v>
      </c>
      <c r="P7" s="96">
        <v>5.4369699667680029</v>
      </c>
      <c r="Q7" s="96">
        <v>4286.507121799893</v>
      </c>
      <c r="R7" s="96">
        <v>1.1230868382702019</v>
      </c>
      <c r="S7" s="96">
        <v>885.44166329222719</v>
      </c>
      <c r="T7" s="96">
        <v>4.4399255003199114</v>
      </c>
      <c r="U7" s="96">
        <v>3500.4372644522182</v>
      </c>
      <c r="V7" s="96">
        <v>7.4971103729741948</v>
      </c>
      <c r="W7" s="96">
        <v>5910.7218180528553</v>
      </c>
      <c r="X7" s="96">
        <v>7.7492456568985242</v>
      </c>
      <c r="Y7" s="96">
        <v>6109.5052758987958</v>
      </c>
      <c r="Z7" s="96">
        <v>8.1961215170752215</v>
      </c>
      <c r="AA7" s="96">
        <v>6461.8222040621049</v>
      </c>
      <c r="AB7" s="96">
        <v>11.740597180587585</v>
      </c>
      <c r="AC7" s="96">
        <v>9256.2868171752525</v>
      </c>
      <c r="AD7" s="96">
        <v>9.2701866292818345</v>
      </c>
      <c r="AE7" s="96">
        <v>7308.6151385257981</v>
      </c>
      <c r="AF7" s="96">
        <v>10.917186712003222</v>
      </c>
      <c r="AG7" s="96">
        <v>8607.1100037433389</v>
      </c>
      <c r="AH7" s="96">
        <v>7.4748779292507121</v>
      </c>
      <c r="AI7" s="96">
        <v>5893.1937594212613</v>
      </c>
      <c r="AJ7" s="96">
        <v>16.532175227983831</v>
      </c>
      <c r="AK7" s="96">
        <v>13033.966949742453</v>
      </c>
      <c r="AL7" s="96">
        <v>12</v>
      </c>
      <c r="AM7" s="96">
        <v>9460.7999999999993</v>
      </c>
      <c r="AN7" s="96">
        <v>18</v>
      </c>
      <c r="AO7" s="96">
        <v>14191.199999999999</v>
      </c>
      <c r="AP7" s="96">
        <v>13</v>
      </c>
      <c r="AQ7" s="96">
        <v>10249.199999999999</v>
      </c>
      <c r="AR7" s="96">
        <v>4</v>
      </c>
      <c r="AS7" s="96">
        <v>3153.6</v>
      </c>
      <c r="AT7" s="96">
        <v>4.3920616634204706</v>
      </c>
      <c r="AU7" s="96">
        <v>3462.7014154406988</v>
      </c>
      <c r="AV7" s="96">
        <v>4.4405919934521263</v>
      </c>
      <c r="AW7" s="96">
        <v>3500.9627276376564</v>
      </c>
      <c r="AX7" s="96">
        <v>3</v>
      </c>
      <c r="AY7" s="96">
        <v>2365.1999999999998</v>
      </c>
      <c r="AZ7" s="96">
        <v>3</v>
      </c>
      <c r="BA7" s="96">
        <v>2365.1999999999998</v>
      </c>
      <c r="BB7" s="96">
        <v>3</v>
      </c>
      <c r="BC7" s="96">
        <v>2365.1999999999998</v>
      </c>
      <c r="BD7" s="96">
        <v>4</v>
      </c>
      <c r="BE7" s="96">
        <v>3153.6</v>
      </c>
      <c r="BF7" s="96">
        <v>3</v>
      </c>
      <c r="BG7" s="96">
        <v>2365.1999999999998</v>
      </c>
      <c r="BH7" s="96">
        <v>4</v>
      </c>
      <c r="BI7" s="96">
        <v>3153.6</v>
      </c>
      <c r="BJ7" s="96">
        <v>3</v>
      </c>
      <c r="BK7" s="96">
        <v>2365.1999999999998</v>
      </c>
      <c r="BL7" s="96">
        <v>7.5209248702753886</v>
      </c>
      <c r="BM7" s="96">
        <v>5929.497167725116</v>
      </c>
      <c r="BN7" s="96">
        <v>4.9922107405277201</v>
      </c>
      <c r="BO7" s="96">
        <v>3935.8589478320546</v>
      </c>
      <c r="BP7" s="96">
        <v>7.8169175663152419</v>
      </c>
      <c r="BQ7" s="96">
        <v>6162.8578092829366</v>
      </c>
      <c r="BR7" s="96">
        <v>7.1743313603100383</v>
      </c>
      <c r="BS7" s="96">
        <v>5656.2428444684338</v>
      </c>
      <c r="BT7" s="96">
        <v>8.8593259301796241</v>
      </c>
      <c r="BU7" s="96">
        <v>6984.6925633536157</v>
      </c>
      <c r="BV7" s="96">
        <v>7.8046486833900524</v>
      </c>
      <c r="BW7" s="96">
        <v>6153.1850219847174</v>
      </c>
      <c r="BX7" s="96">
        <v>6.6125659399671628</v>
      </c>
      <c r="BY7" s="96">
        <v>5213.346987070111</v>
      </c>
      <c r="BZ7" s="96">
        <v>3.304018804189901</v>
      </c>
      <c r="CA7" s="96">
        <v>2604.8884252233179</v>
      </c>
      <c r="CB7" s="96">
        <v>11.030382073138199</v>
      </c>
      <c r="CC7" s="96">
        <v>8696.3532264621554</v>
      </c>
      <c r="CD7" s="96">
        <v>11.027058847698926</v>
      </c>
      <c r="CE7" s="96">
        <v>8693.7331955258342</v>
      </c>
      <c r="CF7" s="96">
        <v>17</v>
      </c>
      <c r="CG7" s="96">
        <v>13402.8</v>
      </c>
      <c r="CH7" s="96">
        <v>12.28517931141899</v>
      </c>
      <c r="CI7" s="96">
        <v>9685.6353691227305</v>
      </c>
      <c r="CJ7" s="96">
        <v>3.8025862005743019</v>
      </c>
      <c r="CK7" s="96">
        <v>2997.9589605327797</v>
      </c>
      <c r="CL7" s="96">
        <v>3.6100430959863035</v>
      </c>
      <c r="CM7" s="96">
        <v>2846.1579768756014</v>
      </c>
      <c r="CN7" s="96">
        <v>3.6299674416238505</v>
      </c>
      <c r="CO7" s="96">
        <v>2861.8663309762437</v>
      </c>
      <c r="CP7" s="96">
        <v>4.9131655579516051</v>
      </c>
      <c r="CQ7" s="96">
        <v>3873.5397258890453</v>
      </c>
      <c r="CR7" s="96">
        <v>4</v>
      </c>
      <c r="CS7" s="96">
        <v>3153.6</v>
      </c>
      <c r="CT7" s="96">
        <v>3.2743521676414655</v>
      </c>
      <c r="CU7" s="96">
        <v>2581.4992489685314</v>
      </c>
    </row>
    <row r="8" spans="1:99">
      <c r="C8" s="95" t="s">
        <v>173</v>
      </c>
      <c r="D8" s="96">
        <v>0</v>
      </c>
      <c r="E8" s="96">
        <v>0</v>
      </c>
      <c r="F8" s="96">
        <v>0</v>
      </c>
      <c r="G8" s="96">
        <v>0</v>
      </c>
      <c r="H8" s="96">
        <v>3</v>
      </c>
      <c r="I8" s="96">
        <v>928.8</v>
      </c>
      <c r="J8" s="96">
        <v>3.974240089549288</v>
      </c>
      <c r="K8" s="96">
        <v>1230.4247317244594</v>
      </c>
      <c r="L8" s="96">
        <v>3.6660313766580623</v>
      </c>
      <c r="M8" s="96">
        <v>1135.0033142133359</v>
      </c>
      <c r="N8" s="96">
        <v>5.6150274816912775</v>
      </c>
      <c r="O8" s="96">
        <v>1738.4125083316194</v>
      </c>
      <c r="P8" s="96">
        <v>5.4369699667680029</v>
      </c>
      <c r="Q8" s="96">
        <v>1683.2859017113735</v>
      </c>
      <c r="R8" s="96">
        <v>1.1553850708883886</v>
      </c>
      <c r="S8" s="96">
        <v>357.70721794704508</v>
      </c>
      <c r="T8" s="96">
        <v>4.4949161878599</v>
      </c>
      <c r="U8" s="96">
        <v>1391.6260517614248</v>
      </c>
      <c r="V8" s="96">
        <v>7.3307647759770624</v>
      </c>
      <c r="W8" s="96">
        <v>2269.6047746424983</v>
      </c>
      <c r="X8" s="96">
        <v>8.574321091208672</v>
      </c>
      <c r="Y8" s="96">
        <v>2654.6098098382045</v>
      </c>
      <c r="Z8" s="96">
        <v>9.3650539414656215</v>
      </c>
      <c r="AA8" s="96">
        <v>2899.4207002777562</v>
      </c>
      <c r="AB8" s="96">
        <v>12.91188450437431</v>
      </c>
      <c r="AC8" s="96">
        <v>3997.5194425542859</v>
      </c>
      <c r="AD8" s="96">
        <v>9.4448163699958219</v>
      </c>
      <c r="AE8" s="96">
        <v>2924.1151481507063</v>
      </c>
      <c r="AF8" s="96">
        <v>12.088785930356353</v>
      </c>
      <c r="AG8" s="96">
        <v>3742.6881240383268</v>
      </c>
      <c r="AH8" s="96">
        <v>8.1632203461354784</v>
      </c>
      <c r="AI8" s="96">
        <v>2527.3330191635437</v>
      </c>
      <c r="AJ8" s="96">
        <v>16.611305703858328</v>
      </c>
      <c r="AK8" s="96">
        <v>5142.8602459145377</v>
      </c>
      <c r="AL8" s="96">
        <v>12</v>
      </c>
      <c r="AM8" s="96">
        <v>3715.2</v>
      </c>
      <c r="AN8" s="96">
        <v>18</v>
      </c>
      <c r="AO8" s="96">
        <v>5572.7999999999993</v>
      </c>
      <c r="AP8" s="96">
        <v>17.254113965849843</v>
      </c>
      <c r="AQ8" s="96">
        <v>5341.8736838271107</v>
      </c>
      <c r="AR8" s="96">
        <v>4.5841384856868705</v>
      </c>
      <c r="AS8" s="96">
        <v>1419.249275168655</v>
      </c>
      <c r="AT8" s="96">
        <v>4.3920616634204706</v>
      </c>
      <c r="AU8" s="96">
        <v>1359.7822909949775</v>
      </c>
      <c r="AV8" s="96">
        <v>3.4405919934521263</v>
      </c>
      <c r="AW8" s="96">
        <v>1065.2072811727783</v>
      </c>
      <c r="AX8" s="96">
        <v>3</v>
      </c>
      <c r="AY8" s="96">
        <v>928.8</v>
      </c>
      <c r="AZ8" s="96">
        <v>3</v>
      </c>
      <c r="BA8" s="96">
        <v>928.8</v>
      </c>
      <c r="BB8" s="96">
        <v>3</v>
      </c>
      <c r="BC8" s="96">
        <v>928.8</v>
      </c>
      <c r="BD8" s="96">
        <v>4</v>
      </c>
      <c r="BE8" s="96">
        <v>1238.3999999999999</v>
      </c>
      <c r="BF8" s="96">
        <v>3</v>
      </c>
      <c r="BG8" s="96">
        <v>928.8</v>
      </c>
      <c r="BH8" s="96">
        <v>5</v>
      </c>
      <c r="BI8" s="96">
        <v>1547.9999999999998</v>
      </c>
      <c r="BJ8" s="96">
        <v>3</v>
      </c>
      <c r="BK8" s="96">
        <v>928.8</v>
      </c>
      <c r="BL8" s="96">
        <v>6.6899165225282093</v>
      </c>
      <c r="BM8" s="96">
        <v>2071.1981553747332</v>
      </c>
      <c r="BN8" s="96">
        <v>5.815889113027664</v>
      </c>
      <c r="BO8" s="96">
        <v>1800.5992693933645</v>
      </c>
      <c r="BP8" s="96">
        <v>7.9566804560317985</v>
      </c>
      <c r="BQ8" s="96">
        <v>2463.3882691874446</v>
      </c>
      <c r="BR8" s="96">
        <v>6.549094870422957</v>
      </c>
      <c r="BS8" s="96">
        <v>2027.5997718829474</v>
      </c>
      <c r="BT8" s="96">
        <v>8.9921349251924543</v>
      </c>
      <c r="BU8" s="96">
        <v>2783.9649728395834</v>
      </c>
      <c r="BV8" s="96">
        <v>7.6396693490729897</v>
      </c>
      <c r="BW8" s="96">
        <v>2365.2416304729973</v>
      </c>
      <c r="BX8" s="96">
        <v>6.5036469949080224</v>
      </c>
      <c r="BY8" s="96">
        <v>2013.5291096235235</v>
      </c>
      <c r="BZ8" s="96">
        <v>3.9121224654403375</v>
      </c>
      <c r="CA8" s="96">
        <v>1211.1931153003284</v>
      </c>
      <c r="CB8" s="96">
        <v>10.18493938410893</v>
      </c>
      <c r="CC8" s="96">
        <v>3153.2572333201242</v>
      </c>
      <c r="CD8" s="96">
        <v>11.338914055037222</v>
      </c>
      <c r="CE8" s="96">
        <v>3510.5277914395233</v>
      </c>
      <c r="CF8" s="96">
        <v>20</v>
      </c>
      <c r="CG8" s="96">
        <v>6191.9999999999991</v>
      </c>
      <c r="CH8" s="96">
        <v>12.28517931141899</v>
      </c>
      <c r="CI8" s="96">
        <v>3803.4915148153186</v>
      </c>
      <c r="CJ8" s="96">
        <v>3.8223827618281434</v>
      </c>
      <c r="CK8" s="96">
        <v>1183.409703061993</v>
      </c>
      <c r="CL8" s="96">
        <v>3.598905685905414</v>
      </c>
      <c r="CM8" s="96">
        <v>1114.2212003563161</v>
      </c>
      <c r="CN8" s="96">
        <v>3.6929641857862356</v>
      </c>
      <c r="CO8" s="96">
        <v>1143.3417119194185</v>
      </c>
      <c r="CP8" s="96">
        <v>4.9131655579516051</v>
      </c>
      <c r="CQ8" s="96">
        <v>1521.1160567418167</v>
      </c>
      <c r="CR8" s="96">
        <v>4</v>
      </c>
      <c r="CS8" s="96">
        <v>1238.3999999999999</v>
      </c>
      <c r="CT8" s="96">
        <v>3.2743521676414655</v>
      </c>
      <c r="CU8" s="96">
        <v>1013.7394311017977</v>
      </c>
    </row>
    <row r="9" spans="1:99">
      <c r="C9" s="95" t="s">
        <v>174</v>
      </c>
      <c r="D9" s="96">
        <v>0</v>
      </c>
      <c r="E9" s="96">
        <v>0</v>
      </c>
      <c r="F9" s="96">
        <v>0</v>
      </c>
      <c r="G9" s="96">
        <v>0</v>
      </c>
      <c r="H9" s="96">
        <v>3</v>
      </c>
      <c r="I9" s="96">
        <v>2106</v>
      </c>
      <c r="J9" s="96">
        <v>3.8118667412910732</v>
      </c>
      <c r="K9" s="96">
        <v>2675.9304523863334</v>
      </c>
      <c r="L9" s="96">
        <v>3.6660313766580623</v>
      </c>
      <c r="M9" s="96">
        <v>2573.5540264139599</v>
      </c>
      <c r="N9" s="96">
        <v>4.6150274816912775</v>
      </c>
      <c r="O9" s="96">
        <v>3239.7492921472767</v>
      </c>
      <c r="P9" s="96">
        <v>5.5966332964088927</v>
      </c>
      <c r="Q9" s="96">
        <v>3928.8365740790427</v>
      </c>
      <c r="R9" s="96">
        <v>1.3634857570650187</v>
      </c>
      <c r="S9" s="96">
        <v>957.16700145964319</v>
      </c>
      <c r="T9" s="96">
        <v>4.4399255003199114</v>
      </c>
      <c r="U9" s="96">
        <v>3116.8277012245776</v>
      </c>
      <c r="V9" s="96">
        <v>6.4971103729741948</v>
      </c>
      <c r="W9" s="96">
        <v>4560.9714818278844</v>
      </c>
      <c r="X9" s="96">
        <v>7.574321091208672</v>
      </c>
      <c r="Y9" s="96">
        <v>5317.173406028488</v>
      </c>
      <c r="Z9" s="96">
        <v>8.3650539414656215</v>
      </c>
      <c r="AA9" s="96">
        <v>5872.2678669088664</v>
      </c>
      <c r="AB9" s="96">
        <v>11.91188450437431</v>
      </c>
      <c r="AC9" s="96">
        <v>8362.1429220707651</v>
      </c>
      <c r="AD9" s="96">
        <v>9.4448163699958219</v>
      </c>
      <c r="AE9" s="96">
        <v>6630.2610917370666</v>
      </c>
      <c r="AF9" s="96">
        <v>11.088785930356353</v>
      </c>
      <c r="AG9" s="96">
        <v>7784.3277231101602</v>
      </c>
      <c r="AH9" s="96">
        <v>6.8737834094066663</v>
      </c>
      <c r="AI9" s="96">
        <v>4825.3959534034793</v>
      </c>
      <c r="AJ9" s="96">
        <v>16.453044752109335</v>
      </c>
      <c r="AK9" s="96">
        <v>11550.037415980752</v>
      </c>
      <c r="AL9" s="96">
        <v>11</v>
      </c>
      <c r="AM9" s="96">
        <v>7722</v>
      </c>
      <c r="AN9" s="96">
        <v>15</v>
      </c>
      <c r="AO9" s="96">
        <v>10530</v>
      </c>
      <c r="AP9" s="96">
        <v>12</v>
      </c>
      <c r="AQ9" s="96">
        <v>8424</v>
      </c>
      <c r="AR9" s="96">
        <v>4.5841384856868705</v>
      </c>
      <c r="AS9" s="96">
        <v>3218.0652169521832</v>
      </c>
      <c r="AT9" s="96">
        <v>4.2180539554929108</v>
      </c>
      <c r="AU9" s="96">
        <v>2961.0738767560233</v>
      </c>
      <c r="AV9" s="96">
        <v>3.4405919934521263</v>
      </c>
      <c r="AW9" s="96">
        <v>2415.2955794033928</v>
      </c>
      <c r="AX9" s="96">
        <v>3</v>
      </c>
      <c r="AY9" s="96">
        <v>2106</v>
      </c>
      <c r="AZ9" s="96">
        <v>3</v>
      </c>
      <c r="BA9" s="96">
        <v>2106</v>
      </c>
      <c r="BB9" s="96">
        <v>3</v>
      </c>
      <c r="BC9" s="96">
        <v>2106</v>
      </c>
      <c r="BD9" s="96">
        <v>4</v>
      </c>
      <c r="BE9" s="96">
        <v>2808</v>
      </c>
      <c r="BF9" s="96">
        <v>4</v>
      </c>
      <c r="BG9" s="96">
        <v>2808</v>
      </c>
      <c r="BH9" s="96">
        <v>4</v>
      </c>
      <c r="BI9" s="96">
        <v>2808</v>
      </c>
      <c r="BJ9" s="96">
        <v>3</v>
      </c>
      <c r="BK9" s="96">
        <v>2106</v>
      </c>
      <c r="BL9" s="96">
        <v>7.6899165225282093</v>
      </c>
      <c r="BM9" s="96">
        <v>5398.3213988148027</v>
      </c>
      <c r="BN9" s="96">
        <v>5.6744310088170016</v>
      </c>
      <c r="BO9" s="96">
        <v>3983.4505681895353</v>
      </c>
      <c r="BP9" s="96">
        <v>8.8169175663152419</v>
      </c>
      <c r="BQ9" s="96">
        <v>6189.4761315532996</v>
      </c>
      <c r="BR9" s="96">
        <v>7.4981832731800093</v>
      </c>
      <c r="BS9" s="96">
        <v>5263.7246577723663</v>
      </c>
      <c r="BT9" s="96">
        <v>8.2577529152181146</v>
      </c>
      <c r="BU9" s="96">
        <v>5796.9425464831165</v>
      </c>
      <c r="BV9" s="96">
        <v>7.4746900147559279</v>
      </c>
      <c r="BW9" s="96">
        <v>5247.2323903586612</v>
      </c>
      <c r="BX9" s="96">
        <v>6.6125659399671628</v>
      </c>
      <c r="BY9" s="96">
        <v>4642.021289856948</v>
      </c>
      <c r="BZ9" s="96">
        <v>3.645907456719315</v>
      </c>
      <c r="CA9" s="96">
        <v>2559.4270346169592</v>
      </c>
      <c r="CB9" s="96">
        <v>10.081901176795109</v>
      </c>
      <c r="CC9" s="96">
        <v>7077.4946261101659</v>
      </c>
      <c r="CD9" s="96">
        <v>11.182986451368073</v>
      </c>
      <c r="CE9" s="96">
        <v>7850.4564888603873</v>
      </c>
      <c r="CF9" s="96">
        <v>21</v>
      </c>
      <c r="CG9" s="96">
        <v>14742</v>
      </c>
      <c r="CH9" s="96">
        <v>10.839864098310871</v>
      </c>
      <c r="CI9" s="96">
        <v>7609.5845970142318</v>
      </c>
      <c r="CJ9" s="96">
        <v>3.8817724455896681</v>
      </c>
      <c r="CK9" s="96">
        <v>2725.0042568039471</v>
      </c>
      <c r="CL9" s="96">
        <v>3.6211805060671929</v>
      </c>
      <c r="CM9" s="96">
        <v>2542.0687152591695</v>
      </c>
      <c r="CN9" s="96">
        <v>3.6299674416238505</v>
      </c>
      <c r="CO9" s="96">
        <v>2548.2371440199431</v>
      </c>
      <c r="CP9" s="96">
        <v>4.7392414163196417</v>
      </c>
      <c r="CQ9" s="96">
        <v>3326.9474742563884</v>
      </c>
      <c r="CR9" s="96">
        <v>4</v>
      </c>
      <c r="CS9" s="96">
        <v>2808</v>
      </c>
      <c r="CT9" s="96">
        <v>4.3135453344473893</v>
      </c>
      <c r="CU9" s="96">
        <v>3028.1088247820671</v>
      </c>
    </row>
    <row r="10" spans="1:99">
      <c r="C10" s="95" t="s">
        <v>175</v>
      </c>
      <c r="D10" s="96">
        <v>0</v>
      </c>
      <c r="E10" s="96">
        <v>0</v>
      </c>
      <c r="F10" s="96">
        <v>0</v>
      </c>
      <c r="G10" s="96">
        <v>0</v>
      </c>
      <c r="H10" s="96">
        <v>3</v>
      </c>
      <c r="I10" s="96">
        <v>1634.3999999999999</v>
      </c>
      <c r="J10" s="96">
        <v>3.8118667412910732</v>
      </c>
      <c r="K10" s="96">
        <v>2076.7050006553764</v>
      </c>
      <c r="L10" s="96">
        <v>3.5708840371354817</v>
      </c>
      <c r="M10" s="96">
        <v>1945.4176234314102</v>
      </c>
      <c r="N10" s="96">
        <v>5.4535247335221495</v>
      </c>
      <c r="O10" s="96">
        <v>2971.0802748228666</v>
      </c>
      <c r="P10" s="96">
        <v>5.4369699667680029</v>
      </c>
      <c r="Q10" s="96">
        <v>2962.0612378952078</v>
      </c>
      <c r="R10" s="96">
        <v>1.1553850708883886</v>
      </c>
      <c r="S10" s="96">
        <v>629.45378661999405</v>
      </c>
      <c r="T10" s="96">
        <v>4.4949161878599</v>
      </c>
      <c r="U10" s="96">
        <v>2448.8303391460731</v>
      </c>
      <c r="V10" s="96">
        <v>7.3307647759770624</v>
      </c>
      <c r="W10" s="96">
        <v>3993.8006499523035</v>
      </c>
      <c r="X10" s="96">
        <v>7.574321091208672</v>
      </c>
      <c r="Y10" s="96">
        <v>4126.4901304904843</v>
      </c>
      <c r="Z10" s="96">
        <v>8.3650539414656215</v>
      </c>
      <c r="AA10" s="96">
        <v>4557.2813873104706</v>
      </c>
      <c r="AB10" s="96">
        <v>10.91188450437431</v>
      </c>
      <c r="AC10" s="96">
        <v>5944.7946779831236</v>
      </c>
      <c r="AD10" s="96">
        <v>8.2701866292818345</v>
      </c>
      <c r="AE10" s="96">
        <v>4505.5976756327427</v>
      </c>
      <c r="AF10" s="96">
        <v>12.088785930356353</v>
      </c>
      <c r="AG10" s="96">
        <v>6585.9705748581409</v>
      </c>
      <c r="AH10" s="96">
        <v>6.9610313064473885</v>
      </c>
      <c r="AI10" s="96">
        <v>3792.3698557525368</v>
      </c>
      <c r="AJ10" s="96">
        <v>16.453044752109335</v>
      </c>
      <c r="AK10" s="96">
        <v>8963.6187809491657</v>
      </c>
      <c r="AL10" s="96">
        <v>14</v>
      </c>
      <c r="AM10" s="96">
        <v>7627.1999999999989</v>
      </c>
      <c r="AN10" s="96">
        <v>17</v>
      </c>
      <c r="AO10" s="96">
        <v>9261.5999999999985</v>
      </c>
      <c r="AP10" s="96">
        <v>19.254113965849843</v>
      </c>
      <c r="AQ10" s="96">
        <v>10489.641288594994</v>
      </c>
      <c r="AR10" s="96">
        <v>4.6571557963977295</v>
      </c>
      <c r="AS10" s="96">
        <v>2537.2184778774827</v>
      </c>
      <c r="AT10" s="96">
        <v>4.3920616634204706</v>
      </c>
      <c r="AU10" s="96">
        <v>2392.7951942314721</v>
      </c>
      <c r="AV10" s="96">
        <v>3.3671599945434383</v>
      </c>
      <c r="AW10" s="96">
        <v>1834.4287650272649</v>
      </c>
      <c r="AX10" s="96">
        <v>4</v>
      </c>
      <c r="AY10" s="96">
        <v>2179.1999999999998</v>
      </c>
      <c r="AZ10" s="96">
        <v>3</v>
      </c>
      <c r="BA10" s="96">
        <v>1634.3999999999999</v>
      </c>
      <c r="BB10" s="96">
        <v>3</v>
      </c>
      <c r="BC10" s="96">
        <v>1634.3999999999999</v>
      </c>
      <c r="BD10" s="96">
        <v>4</v>
      </c>
      <c r="BE10" s="96">
        <v>2179.1999999999998</v>
      </c>
      <c r="BF10" s="96">
        <v>3</v>
      </c>
      <c r="BG10" s="96">
        <v>1634.3999999999999</v>
      </c>
      <c r="BH10" s="96">
        <v>4</v>
      </c>
      <c r="BI10" s="96">
        <v>2179.1999999999998</v>
      </c>
      <c r="BJ10" s="96">
        <v>3</v>
      </c>
      <c r="BK10" s="96">
        <v>1634.3999999999999</v>
      </c>
      <c r="BL10" s="96">
        <v>6.8589081747810301</v>
      </c>
      <c r="BM10" s="96">
        <v>3736.7331736207047</v>
      </c>
      <c r="BN10" s="96">
        <v>5.6744310088170016</v>
      </c>
      <c r="BO10" s="96">
        <v>3091.4300136035022</v>
      </c>
      <c r="BP10" s="96">
        <v>8.0964433457483551</v>
      </c>
      <c r="BQ10" s="96">
        <v>4410.9423347637039</v>
      </c>
      <c r="BR10" s="96">
        <v>6.225242957552986</v>
      </c>
      <c r="BS10" s="96">
        <v>3391.5123632748664</v>
      </c>
      <c r="BT10" s="96">
        <v>7.9921349251924534</v>
      </c>
      <c r="BU10" s="96">
        <v>4354.1151072448483</v>
      </c>
      <c r="BV10" s="96">
        <v>7.6396693490729897</v>
      </c>
      <c r="BW10" s="96">
        <v>4162.0918613749645</v>
      </c>
      <c r="BX10" s="96">
        <v>6.5036469949080224</v>
      </c>
      <c r="BY10" s="96">
        <v>3543.1868828258903</v>
      </c>
      <c r="BZ10" s="96">
        <v>3.3418556260940968</v>
      </c>
      <c r="CA10" s="96">
        <v>1820.6429450960638</v>
      </c>
      <c r="CB10" s="96">
        <v>11.081901176795109</v>
      </c>
      <c r="CC10" s="96">
        <v>6037.4197611179743</v>
      </c>
      <c r="CD10" s="96">
        <v>11.338914055037222</v>
      </c>
      <c r="CE10" s="96">
        <v>6177.4403771842781</v>
      </c>
      <c r="CF10" s="96">
        <v>21</v>
      </c>
      <c r="CG10" s="96">
        <v>11440.8</v>
      </c>
      <c r="CH10" s="96">
        <v>12.28517931141899</v>
      </c>
      <c r="CI10" s="96">
        <v>6692.9656888610652</v>
      </c>
      <c r="CJ10" s="96">
        <v>3.4227643271374908</v>
      </c>
      <c r="CK10" s="96">
        <v>1864.7220054245049</v>
      </c>
      <c r="CL10" s="96">
        <v>4.0092035194461806</v>
      </c>
      <c r="CM10" s="96">
        <v>2184.2140773942788</v>
      </c>
      <c r="CN10" s="96">
        <v>3.6299674416238505</v>
      </c>
      <c r="CO10" s="96">
        <v>1977.6062621966737</v>
      </c>
      <c r="CP10" s="96">
        <v>4.7392414163196417</v>
      </c>
      <c r="CQ10" s="96">
        <v>2581.9387236109405</v>
      </c>
      <c r="CR10" s="96">
        <v>4</v>
      </c>
      <c r="CS10" s="96">
        <v>2179.1999999999998</v>
      </c>
      <c r="CT10" s="96">
        <v>4.2743521676414655</v>
      </c>
      <c r="CU10" s="96">
        <v>2328.6670609310704</v>
      </c>
    </row>
    <row r="11" spans="1:99">
      <c r="C11" s="95" t="s">
        <v>176</v>
      </c>
      <c r="D11" s="96">
        <v>0</v>
      </c>
      <c r="E11" s="96">
        <v>0</v>
      </c>
      <c r="F11" s="96">
        <v>0</v>
      </c>
      <c r="G11" s="96">
        <v>0</v>
      </c>
      <c r="H11" s="96">
        <v>3</v>
      </c>
      <c r="I11" s="96">
        <v>1598.3999999999999</v>
      </c>
      <c r="J11" s="96">
        <v>3.974240089549288</v>
      </c>
      <c r="K11" s="96">
        <v>2117.4751197118603</v>
      </c>
      <c r="L11" s="96">
        <v>3.6660313766580623</v>
      </c>
      <c r="M11" s="96">
        <v>1953.2615174834154</v>
      </c>
      <c r="N11" s="96">
        <v>5.6150274816912775</v>
      </c>
      <c r="O11" s="96">
        <v>2991.6866422451126</v>
      </c>
      <c r="P11" s="96">
        <v>5.5966332964088927</v>
      </c>
      <c r="Q11" s="96">
        <v>2981.8862203266576</v>
      </c>
      <c r="R11" s="96">
        <v>1.1553850708883886</v>
      </c>
      <c r="S11" s="96">
        <v>615.58916576933336</v>
      </c>
      <c r="T11" s="96">
        <v>4.4399255003199114</v>
      </c>
      <c r="U11" s="96">
        <v>2365.5923065704487</v>
      </c>
      <c r="V11" s="96">
        <v>7.3307647759770624</v>
      </c>
      <c r="W11" s="96">
        <v>3905.8314726405783</v>
      </c>
      <c r="X11" s="96">
        <v>7.7492456568985242</v>
      </c>
      <c r="Y11" s="96">
        <v>4128.7980859955333</v>
      </c>
      <c r="Z11" s="96">
        <v>8.3650539414656215</v>
      </c>
      <c r="AA11" s="96">
        <v>4456.900740012883</v>
      </c>
      <c r="AB11" s="96">
        <v>11.083171828161033</v>
      </c>
      <c r="AC11" s="96">
        <v>5905.1139500441977</v>
      </c>
      <c r="AD11" s="96">
        <v>9.4448163699958219</v>
      </c>
      <c r="AE11" s="96">
        <v>5032.198161933773</v>
      </c>
      <c r="AF11" s="96">
        <v>11.917186712003222</v>
      </c>
      <c r="AG11" s="96">
        <v>6349.4770801553159</v>
      </c>
      <c r="AH11" s="96">
        <v>6.8737834094066663</v>
      </c>
      <c r="AI11" s="96">
        <v>3662.3518005318715</v>
      </c>
      <c r="AJ11" s="96">
        <v>15.532175227983831</v>
      </c>
      <c r="AK11" s="96">
        <v>8275.5429614697841</v>
      </c>
      <c r="AL11" s="96">
        <v>13</v>
      </c>
      <c r="AM11" s="96">
        <v>6926.4</v>
      </c>
      <c r="AN11" s="96">
        <v>17</v>
      </c>
      <c r="AO11" s="96">
        <v>9057.5999999999985</v>
      </c>
      <c r="AP11" s="96">
        <v>13</v>
      </c>
      <c r="AQ11" s="96">
        <v>6926.4</v>
      </c>
      <c r="AR11" s="96">
        <v>4.5841384856868705</v>
      </c>
      <c r="AS11" s="96">
        <v>2442.4289851739645</v>
      </c>
      <c r="AT11" s="96">
        <v>4.2180539554929108</v>
      </c>
      <c r="AU11" s="96">
        <v>2247.3791474866225</v>
      </c>
      <c r="AV11" s="96">
        <v>4.4405919934521263</v>
      </c>
      <c r="AW11" s="96">
        <v>2365.9474141112928</v>
      </c>
      <c r="AX11" s="96">
        <v>4</v>
      </c>
      <c r="AY11" s="96">
        <v>2131.1999999999998</v>
      </c>
      <c r="AZ11" s="96">
        <v>3</v>
      </c>
      <c r="BA11" s="96">
        <v>1598.3999999999999</v>
      </c>
      <c r="BB11" s="96">
        <v>3</v>
      </c>
      <c r="BC11" s="96">
        <v>1598.3999999999999</v>
      </c>
      <c r="BD11" s="96">
        <v>4</v>
      </c>
      <c r="BE11" s="96">
        <v>2131.1999999999998</v>
      </c>
      <c r="BF11" s="96">
        <v>3</v>
      </c>
      <c r="BG11" s="96">
        <v>1598.3999999999999</v>
      </c>
      <c r="BH11" s="96">
        <v>5</v>
      </c>
      <c r="BI11" s="96">
        <v>2664</v>
      </c>
      <c r="BJ11" s="96">
        <v>3</v>
      </c>
      <c r="BK11" s="96">
        <v>1598.3999999999999</v>
      </c>
      <c r="BL11" s="96">
        <v>7.8589081747810301</v>
      </c>
      <c r="BM11" s="96">
        <v>4187.2262755233323</v>
      </c>
      <c r="BN11" s="96">
        <v>4.9922107405277201</v>
      </c>
      <c r="BO11" s="96">
        <v>2659.8498825531692</v>
      </c>
      <c r="BP11" s="96">
        <v>7.9566804560317985</v>
      </c>
      <c r="BQ11" s="96">
        <v>4239.3193469737416</v>
      </c>
      <c r="BR11" s="96">
        <v>7.1743313603100383</v>
      </c>
      <c r="BS11" s="96">
        <v>3822.4837487731879</v>
      </c>
      <c r="BT11" s="96">
        <v>8.1249439202052827</v>
      </c>
      <c r="BU11" s="96">
        <v>4328.9701206853742</v>
      </c>
      <c r="BV11" s="96">
        <v>7.6396693490729897</v>
      </c>
      <c r="BW11" s="96">
        <v>4070.4158291860886</v>
      </c>
      <c r="BX11" s="96">
        <v>6.5036469949080224</v>
      </c>
      <c r="BY11" s="96">
        <v>3465.1431188869942</v>
      </c>
      <c r="BZ11" s="96">
        <v>3.6080706348151192</v>
      </c>
      <c r="CA11" s="96">
        <v>1922.3800342294953</v>
      </c>
      <c r="CB11" s="96">
        <v>11.081901176795109</v>
      </c>
      <c r="CC11" s="96">
        <v>5904.4369469964331</v>
      </c>
      <c r="CD11" s="96">
        <v>11.027058847698926</v>
      </c>
      <c r="CE11" s="96">
        <v>5875.2169540539871</v>
      </c>
      <c r="CF11" s="96">
        <v>20</v>
      </c>
      <c r="CG11" s="96">
        <v>10656</v>
      </c>
      <c r="CH11" s="96">
        <v>13.007836917973046</v>
      </c>
      <c r="CI11" s="96">
        <v>6930.5755098960381</v>
      </c>
      <c r="CJ11" s="96">
        <v>3.7116580701251043</v>
      </c>
      <c r="CK11" s="96">
        <v>1977.5714197626553</v>
      </c>
      <c r="CL11" s="96">
        <v>4.0314783396079594</v>
      </c>
      <c r="CM11" s="96">
        <v>2147.9716593431208</v>
      </c>
      <c r="CN11" s="96">
        <v>3.6929641857862356</v>
      </c>
      <c r="CO11" s="96">
        <v>1967.6113181869061</v>
      </c>
      <c r="CP11" s="96">
        <v>4.7392414163196417</v>
      </c>
      <c r="CQ11" s="96">
        <v>2525.0678266151049</v>
      </c>
      <c r="CR11" s="96">
        <v>4</v>
      </c>
      <c r="CS11" s="96">
        <v>2131.1999999999998</v>
      </c>
      <c r="CT11" s="96">
        <v>3</v>
      </c>
      <c r="CU11" s="96">
        <v>1598.3999999999999</v>
      </c>
    </row>
    <row r="12" spans="1:99">
      <c r="C12" s="95" t="s">
        <v>177</v>
      </c>
      <c r="D12" s="96">
        <v>0</v>
      </c>
      <c r="E12" s="96">
        <v>0</v>
      </c>
      <c r="F12" s="96">
        <v>0</v>
      </c>
      <c r="G12" s="96">
        <v>0</v>
      </c>
      <c r="H12" s="96">
        <v>3</v>
      </c>
      <c r="I12" s="96">
        <v>1688.3999999999999</v>
      </c>
      <c r="J12" s="96">
        <v>3.8118667412910732</v>
      </c>
      <c r="K12" s="96">
        <v>2145.318601998616</v>
      </c>
      <c r="L12" s="96">
        <v>3.6660313766580623</v>
      </c>
      <c r="M12" s="96">
        <v>2063.2424587831574</v>
      </c>
      <c r="N12" s="96">
        <v>5.4535247335221495</v>
      </c>
      <c r="O12" s="96">
        <v>3069.2437200262657</v>
      </c>
      <c r="P12" s="96">
        <v>5.4369699667680029</v>
      </c>
      <c r="Q12" s="96">
        <v>3059.9266972970318</v>
      </c>
      <c r="R12" s="96">
        <v>1.3634857570650187</v>
      </c>
      <c r="S12" s="96">
        <v>767.36978407619245</v>
      </c>
      <c r="T12" s="96">
        <v>4.4949161878599</v>
      </c>
      <c r="U12" s="96">
        <v>2529.7388305275517</v>
      </c>
      <c r="V12" s="96">
        <v>7.3307647759770624</v>
      </c>
      <c r="W12" s="96">
        <v>4125.7544159198906</v>
      </c>
      <c r="X12" s="96">
        <v>8.574321091208672</v>
      </c>
      <c r="Y12" s="96">
        <v>4825.6279101322398</v>
      </c>
      <c r="Z12" s="96">
        <v>8.3650539414656215</v>
      </c>
      <c r="AA12" s="96">
        <v>4707.8523582568514</v>
      </c>
      <c r="AB12" s="96">
        <v>11.740597180587585</v>
      </c>
      <c r="AC12" s="96">
        <v>6607.6080932346922</v>
      </c>
      <c r="AD12" s="96">
        <v>9.4448163699958219</v>
      </c>
      <c r="AE12" s="96">
        <v>5315.5426530336481</v>
      </c>
      <c r="AF12" s="96">
        <v>11.088785930356353</v>
      </c>
      <c r="AG12" s="96">
        <v>6240.7687216045551</v>
      </c>
      <c r="AH12" s="96">
        <v>7.4748779292507121</v>
      </c>
      <c r="AI12" s="96">
        <v>4206.8612985823002</v>
      </c>
      <c r="AJ12" s="96">
        <v>14.611305703858326</v>
      </c>
      <c r="AK12" s="96">
        <v>8223.2428501314644</v>
      </c>
      <c r="AL12" s="96">
        <v>14</v>
      </c>
      <c r="AM12" s="96">
        <v>7879.1999999999989</v>
      </c>
      <c r="AN12" s="96">
        <v>18</v>
      </c>
      <c r="AO12" s="96">
        <v>10130.4</v>
      </c>
      <c r="AP12" s="96">
        <v>13</v>
      </c>
      <c r="AQ12" s="96">
        <v>7316.4</v>
      </c>
      <c r="AR12" s="96">
        <v>4</v>
      </c>
      <c r="AS12" s="96">
        <v>2251.1999999999998</v>
      </c>
      <c r="AT12" s="96">
        <v>4.3920616634204706</v>
      </c>
      <c r="AU12" s="96">
        <v>2471.8523041730405</v>
      </c>
      <c r="AV12" s="96">
        <v>3.4405919934521263</v>
      </c>
      <c r="AW12" s="96">
        <v>1936.3651739148565</v>
      </c>
      <c r="AX12" s="96">
        <v>3</v>
      </c>
      <c r="AY12" s="96">
        <v>1688.3999999999999</v>
      </c>
      <c r="AZ12" s="96">
        <v>3</v>
      </c>
      <c r="BA12" s="96">
        <v>1688.3999999999999</v>
      </c>
      <c r="BB12" s="96">
        <v>3</v>
      </c>
      <c r="BC12" s="96">
        <v>1688.3999999999999</v>
      </c>
      <c r="BD12" s="96">
        <v>4</v>
      </c>
      <c r="BE12" s="96">
        <v>2251.1999999999998</v>
      </c>
      <c r="BF12" s="96">
        <v>3</v>
      </c>
      <c r="BG12" s="96">
        <v>1688.3999999999999</v>
      </c>
      <c r="BH12" s="96">
        <v>4</v>
      </c>
      <c r="BI12" s="96">
        <v>2251.1999999999998</v>
      </c>
      <c r="BJ12" s="96">
        <v>3</v>
      </c>
      <c r="BK12" s="96">
        <v>1688.3999999999999</v>
      </c>
      <c r="BL12" s="96">
        <v>6.6899165225282093</v>
      </c>
      <c r="BM12" s="96">
        <v>3765.0850188788759</v>
      </c>
      <c r="BN12" s="96">
        <v>4.9922107405277201</v>
      </c>
      <c r="BO12" s="96">
        <v>2809.6162047690004</v>
      </c>
      <c r="BP12" s="96">
        <v>8.8169175663152419</v>
      </c>
      <c r="BQ12" s="96">
        <v>4962.1612063222174</v>
      </c>
      <c r="BR12" s="96">
        <v>7.4981832731800093</v>
      </c>
      <c r="BS12" s="96">
        <v>4219.9775461457093</v>
      </c>
      <c r="BT12" s="96">
        <v>7.9921349251924534</v>
      </c>
      <c r="BU12" s="96">
        <v>4497.9735358983125</v>
      </c>
      <c r="BV12" s="96">
        <v>7.6396693490729897</v>
      </c>
      <c r="BW12" s="96">
        <v>4299.6059096582785</v>
      </c>
      <c r="BX12" s="96">
        <v>7.2149015326337471</v>
      </c>
      <c r="BY12" s="96">
        <v>4060.5465825662727</v>
      </c>
      <c r="BZ12" s="96">
        <v>3.6080706348151192</v>
      </c>
      <c r="CA12" s="96">
        <v>2030.6221532739489</v>
      </c>
      <c r="CB12" s="96">
        <v>10.18493938410893</v>
      </c>
      <c r="CC12" s="96">
        <v>5732.0838853765053</v>
      </c>
      <c r="CD12" s="96">
        <v>11.871131244029778</v>
      </c>
      <c r="CE12" s="96">
        <v>6681.0726641399588</v>
      </c>
      <c r="CF12" s="96">
        <v>18</v>
      </c>
      <c r="CG12" s="96">
        <v>10130.4</v>
      </c>
      <c r="CH12" s="96">
        <v>10.839864098310871</v>
      </c>
      <c r="CI12" s="96">
        <v>6100.6755145293573</v>
      </c>
      <c r="CJ12" s="96">
        <v>3.4029677658836488</v>
      </c>
      <c r="CK12" s="96">
        <v>1915.1902586393173</v>
      </c>
      <c r="CL12" s="96">
        <v>3.6323179161480819</v>
      </c>
      <c r="CM12" s="96">
        <v>2044.2685232081403</v>
      </c>
      <c r="CN12" s="96">
        <v>3.6299674416238505</v>
      </c>
      <c r="CO12" s="96">
        <v>2042.945676145903</v>
      </c>
      <c r="CP12" s="96">
        <v>4.9131655579516051</v>
      </c>
      <c r="CQ12" s="96">
        <v>2765.1295760151634</v>
      </c>
      <c r="CR12" s="96">
        <v>4</v>
      </c>
      <c r="CS12" s="96">
        <v>2251.1999999999998</v>
      </c>
      <c r="CT12" s="96">
        <v>4</v>
      </c>
      <c r="CU12" s="96">
        <v>2251.1999999999998</v>
      </c>
    </row>
    <row r="13" spans="1:99">
      <c r="C13" s="95" t="s">
        <v>178</v>
      </c>
      <c r="D13" s="96">
        <v>0</v>
      </c>
      <c r="E13" s="96">
        <v>0</v>
      </c>
      <c r="F13" s="96">
        <v>0</v>
      </c>
      <c r="G13" s="96">
        <v>0</v>
      </c>
      <c r="H13" s="96">
        <v>3</v>
      </c>
      <c r="I13" s="96">
        <v>255.60000000000002</v>
      </c>
      <c r="J13" s="96">
        <v>3.974240089549288</v>
      </c>
      <c r="K13" s="96">
        <v>338.60525562959936</v>
      </c>
      <c r="L13" s="96">
        <v>4.6660313766580623</v>
      </c>
      <c r="M13" s="96">
        <v>397.5458732912669</v>
      </c>
      <c r="N13" s="96">
        <v>5.7765302298604055</v>
      </c>
      <c r="O13" s="96">
        <v>492.16037558410659</v>
      </c>
      <c r="P13" s="96">
        <v>5.5966332964088927</v>
      </c>
      <c r="Q13" s="96">
        <v>476.83315685403767</v>
      </c>
      <c r="R13" s="96">
        <v>1.1230868382702019</v>
      </c>
      <c r="S13" s="96">
        <v>95.68699862062121</v>
      </c>
      <c r="T13" s="96">
        <v>4.4949161878599</v>
      </c>
      <c r="U13" s="96">
        <v>382.96685920566347</v>
      </c>
      <c r="V13" s="96">
        <v>7.6634559699713272</v>
      </c>
      <c r="W13" s="96">
        <v>652.92644864155704</v>
      </c>
      <c r="X13" s="96">
        <v>8.7492456568985233</v>
      </c>
      <c r="Y13" s="96">
        <v>745.43572996775424</v>
      </c>
      <c r="Z13" s="96">
        <v>8.3650539414656215</v>
      </c>
      <c r="AA13" s="96">
        <v>712.70259581287098</v>
      </c>
      <c r="AB13" s="96">
        <v>10.91188450437431</v>
      </c>
      <c r="AC13" s="96">
        <v>929.6925597726912</v>
      </c>
      <c r="AD13" s="96">
        <v>10.794075851423795</v>
      </c>
      <c r="AE13" s="96">
        <v>919.65526254130737</v>
      </c>
      <c r="AF13" s="96">
        <v>11.745587493650092</v>
      </c>
      <c r="AG13" s="96">
        <v>1000.7240544589879</v>
      </c>
      <c r="AH13" s="96">
        <v>6.9610313064473885</v>
      </c>
      <c r="AI13" s="96">
        <v>593.07986730931748</v>
      </c>
      <c r="AJ13" s="96">
        <v>17.84869713148181</v>
      </c>
      <c r="AK13" s="96">
        <v>1520.7089956022503</v>
      </c>
      <c r="AL13" s="96">
        <v>12</v>
      </c>
      <c r="AM13" s="96">
        <v>1022.4000000000001</v>
      </c>
      <c r="AN13" s="96">
        <v>19</v>
      </c>
      <c r="AO13" s="96">
        <v>1618.8</v>
      </c>
      <c r="AP13" s="96">
        <v>15</v>
      </c>
      <c r="AQ13" s="96">
        <v>1278</v>
      </c>
      <c r="AR13" s="96">
        <v>4.5841384856868705</v>
      </c>
      <c r="AS13" s="96">
        <v>390.56859898052136</v>
      </c>
      <c r="AT13" s="96">
        <v>4.3920616634204706</v>
      </c>
      <c r="AU13" s="96">
        <v>374.20365372342411</v>
      </c>
      <c r="AV13" s="96">
        <v>4.4405919934521263</v>
      </c>
      <c r="AW13" s="96">
        <v>378.33843784212115</v>
      </c>
      <c r="AX13" s="96">
        <v>4</v>
      </c>
      <c r="AY13" s="96">
        <v>340.8</v>
      </c>
      <c r="AZ13" s="96">
        <v>3</v>
      </c>
      <c r="BA13" s="96">
        <v>255.60000000000002</v>
      </c>
      <c r="BB13" s="96">
        <v>3</v>
      </c>
      <c r="BC13" s="96">
        <v>255.60000000000002</v>
      </c>
      <c r="BD13" s="96">
        <v>4</v>
      </c>
      <c r="BE13" s="96">
        <v>340.8</v>
      </c>
      <c r="BF13" s="96">
        <v>3</v>
      </c>
      <c r="BG13" s="96">
        <v>255.60000000000002</v>
      </c>
      <c r="BH13" s="96">
        <v>5</v>
      </c>
      <c r="BI13" s="96">
        <v>426</v>
      </c>
      <c r="BJ13" s="96">
        <v>3</v>
      </c>
      <c r="BK13" s="96">
        <v>255.60000000000002</v>
      </c>
      <c r="BL13" s="96">
        <v>7.5209248702753886</v>
      </c>
      <c r="BM13" s="96">
        <v>640.78279894746311</v>
      </c>
      <c r="BN13" s="96">
        <v>5.6744310088170016</v>
      </c>
      <c r="BO13" s="96">
        <v>483.46152195120857</v>
      </c>
      <c r="BP13" s="96">
        <v>8.9566804560317994</v>
      </c>
      <c r="BQ13" s="96">
        <v>763.10917485390928</v>
      </c>
      <c r="BR13" s="96">
        <v>7.6601092296149931</v>
      </c>
      <c r="BS13" s="96">
        <v>652.64130636319749</v>
      </c>
      <c r="BT13" s="96">
        <v>8.9921349251924543</v>
      </c>
      <c r="BU13" s="96">
        <v>766.12989562639711</v>
      </c>
      <c r="BV13" s="96">
        <v>7.9696280177071142</v>
      </c>
      <c r="BW13" s="96">
        <v>679.01230710864616</v>
      </c>
      <c r="BX13" s="96">
        <v>7.3238204776928857</v>
      </c>
      <c r="BY13" s="96">
        <v>623.98950469943384</v>
      </c>
      <c r="BZ13" s="96">
        <v>3.5702338129109235</v>
      </c>
      <c r="CA13" s="96">
        <v>304.18392086001069</v>
      </c>
      <c r="CB13" s="96">
        <v>12.081901176795109</v>
      </c>
      <c r="CC13" s="96">
        <v>1029.3779802629433</v>
      </c>
      <c r="CD13" s="96">
        <v>13.027058847698926</v>
      </c>
      <c r="CE13" s="96">
        <v>1109.9054138239485</v>
      </c>
      <c r="CF13" s="96">
        <v>19</v>
      </c>
      <c r="CG13" s="96">
        <v>1618.8</v>
      </c>
      <c r="CH13" s="96">
        <v>13.007836917973046</v>
      </c>
      <c r="CI13" s="96">
        <v>1108.2677054113035</v>
      </c>
      <c r="CJ13" s="96">
        <v>3.7314546313789458</v>
      </c>
      <c r="CK13" s="96">
        <v>317.91993459348618</v>
      </c>
      <c r="CL13" s="96">
        <v>4.0370470446484052</v>
      </c>
      <c r="CM13" s="96">
        <v>343.95640820404412</v>
      </c>
      <c r="CN13" s="96">
        <v>3.6929641857862356</v>
      </c>
      <c r="CO13" s="96">
        <v>314.64054862898729</v>
      </c>
      <c r="CP13" s="96">
        <v>4.7392414163196417</v>
      </c>
      <c r="CQ13" s="96">
        <v>403.7833686704335</v>
      </c>
      <c r="CR13" s="96">
        <v>4</v>
      </c>
      <c r="CS13" s="96">
        <v>340.8</v>
      </c>
      <c r="CT13" s="96">
        <v>4.2743521676414655</v>
      </c>
      <c r="CU13" s="96">
        <v>364.17480468305286</v>
      </c>
    </row>
    <row r="14" spans="1:99">
      <c r="C14" s="95" t="s">
        <v>179</v>
      </c>
      <c r="D14" s="96">
        <v>0</v>
      </c>
      <c r="E14" s="96">
        <v>0</v>
      </c>
      <c r="F14" s="96">
        <v>0</v>
      </c>
      <c r="G14" s="96">
        <v>0</v>
      </c>
      <c r="H14" s="96">
        <v>3</v>
      </c>
      <c r="I14" s="96">
        <v>1465.1999999999998</v>
      </c>
      <c r="J14" s="96">
        <v>3.974240089549288</v>
      </c>
      <c r="K14" s="96">
        <v>1941.0188597358722</v>
      </c>
      <c r="L14" s="96">
        <v>3.5708840371354817</v>
      </c>
      <c r="M14" s="96">
        <v>1744.0197637369693</v>
      </c>
      <c r="N14" s="96">
        <v>5.6150274816912775</v>
      </c>
      <c r="O14" s="96">
        <v>2742.3794220580198</v>
      </c>
      <c r="P14" s="96">
        <v>5.5966332964088927</v>
      </c>
      <c r="Q14" s="96">
        <v>2733.3957019661029</v>
      </c>
      <c r="R14" s="96">
        <v>1.1553850708883886</v>
      </c>
      <c r="S14" s="96">
        <v>564.29006862188896</v>
      </c>
      <c r="T14" s="96">
        <v>4.4949161878599</v>
      </c>
      <c r="U14" s="96">
        <v>2195.3170661507752</v>
      </c>
      <c r="V14" s="96">
        <v>7.4971103729741948</v>
      </c>
      <c r="W14" s="96">
        <v>3661.5887061605968</v>
      </c>
      <c r="X14" s="96">
        <v>8.574321091208672</v>
      </c>
      <c r="Y14" s="96">
        <v>4187.6984209463153</v>
      </c>
      <c r="Z14" s="96">
        <v>8.5339863658560233</v>
      </c>
      <c r="AA14" s="96">
        <v>4167.9989410840817</v>
      </c>
      <c r="AB14" s="96">
        <v>10.569309856800862</v>
      </c>
      <c r="AC14" s="96">
        <v>5162.0509340615408</v>
      </c>
      <c r="AD14" s="96">
        <v>9.2701866292818345</v>
      </c>
      <c r="AE14" s="96">
        <v>4527.5591497412479</v>
      </c>
      <c r="AF14" s="96">
        <v>11.745587493650092</v>
      </c>
      <c r="AG14" s="96">
        <v>5736.5449318987048</v>
      </c>
      <c r="AH14" s="96">
        <v>7.048279203488109</v>
      </c>
      <c r="AI14" s="96">
        <v>3442.3795629835922</v>
      </c>
      <c r="AJ14" s="96">
        <v>17.294783800360349</v>
      </c>
      <c r="AK14" s="96">
        <v>8446.7724080959943</v>
      </c>
      <c r="AL14" s="96">
        <v>12</v>
      </c>
      <c r="AM14" s="96">
        <v>5860.7999999999993</v>
      </c>
      <c r="AN14" s="96">
        <v>17</v>
      </c>
      <c r="AO14" s="96">
        <v>8302.7999999999993</v>
      </c>
      <c r="AP14" s="96">
        <v>19.423601513135321</v>
      </c>
      <c r="AQ14" s="96">
        <v>9486.4869790152898</v>
      </c>
      <c r="AR14" s="96">
        <v>3</v>
      </c>
      <c r="AS14" s="96">
        <v>1465.1999999999998</v>
      </c>
      <c r="AT14" s="96">
        <v>4.3920616634204706</v>
      </c>
      <c r="AU14" s="96">
        <v>2145.0829164145575</v>
      </c>
      <c r="AV14" s="96">
        <v>3.4405919934521263</v>
      </c>
      <c r="AW14" s="96">
        <v>1680.3851296020184</v>
      </c>
      <c r="AX14" s="96">
        <v>3</v>
      </c>
      <c r="AY14" s="96">
        <v>1465.1999999999998</v>
      </c>
      <c r="AZ14" s="96">
        <v>2</v>
      </c>
      <c r="BA14" s="96">
        <v>976.8</v>
      </c>
      <c r="BB14" s="96">
        <v>3</v>
      </c>
      <c r="BC14" s="96">
        <v>1465.1999999999998</v>
      </c>
      <c r="BD14" s="96">
        <v>3</v>
      </c>
      <c r="BE14" s="96">
        <v>1465.1999999999998</v>
      </c>
      <c r="BF14" s="96">
        <v>4</v>
      </c>
      <c r="BG14" s="96">
        <v>1953.6</v>
      </c>
      <c r="BH14" s="96">
        <v>4</v>
      </c>
      <c r="BI14" s="96">
        <v>1953.6</v>
      </c>
      <c r="BJ14" s="96">
        <v>3</v>
      </c>
      <c r="BK14" s="96">
        <v>1465.1999999999998</v>
      </c>
      <c r="BL14" s="96">
        <v>6.8589081747810301</v>
      </c>
      <c r="BM14" s="96">
        <v>3349.8907525630548</v>
      </c>
      <c r="BN14" s="96">
        <v>5.815889113027664</v>
      </c>
      <c r="BO14" s="96">
        <v>2840.480242802711</v>
      </c>
      <c r="BP14" s="96">
        <v>8.0964433457483551</v>
      </c>
      <c r="BQ14" s="96">
        <v>3954.3029300634967</v>
      </c>
      <c r="BR14" s="96">
        <v>7.6601092296149931</v>
      </c>
      <c r="BS14" s="96">
        <v>3741.1973477439624</v>
      </c>
      <c r="BT14" s="96">
        <v>8.2577529152181146</v>
      </c>
      <c r="BU14" s="96">
        <v>4033.0865237925268</v>
      </c>
      <c r="BV14" s="96">
        <v>7.6396693490729897</v>
      </c>
      <c r="BW14" s="96">
        <v>3731.2145100872481</v>
      </c>
      <c r="BX14" s="96">
        <v>7.3238204776928857</v>
      </c>
      <c r="BY14" s="96">
        <v>3576.9539213052053</v>
      </c>
      <c r="BZ14" s="96">
        <v>3.5702338129109235</v>
      </c>
      <c r="CA14" s="96">
        <v>1743.7021942256949</v>
      </c>
      <c r="CB14" s="96">
        <v>10.133420280452018</v>
      </c>
      <c r="CC14" s="96">
        <v>4949.1624649727655</v>
      </c>
      <c r="CD14" s="96">
        <v>11.027058847698926</v>
      </c>
      <c r="CE14" s="96">
        <v>5385.6155412161552</v>
      </c>
      <c r="CF14" s="96">
        <v>20</v>
      </c>
      <c r="CG14" s="96">
        <v>9768</v>
      </c>
      <c r="CH14" s="96">
        <v>10.839864098310871</v>
      </c>
      <c r="CI14" s="96">
        <v>5294.1896256150294</v>
      </c>
      <c r="CJ14" s="96">
        <v>3.842179323081985</v>
      </c>
      <c r="CK14" s="96">
        <v>1876.5203813932415</v>
      </c>
      <c r="CL14" s="96">
        <v>3.4160315892968098</v>
      </c>
      <c r="CM14" s="96">
        <v>1668.389828212562</v>
      </c>
      <c r="CN14" s="96">
        <v>3.6299674416238505</v>
      </c>
      <c r="CO14" s="96">
        <v>1772.8760984890885</v>
      </c>
      <c r="CP14" s="96">
        <v>4.7392414163196417</v>
      </c>
      <c r="CQ14" s="96">
        <v>2314.6455077305127</v>
      </c>
      <c r="CR14" s="96">
        <v>4</v>
      </c>
      <c r="CS14" s="96">
        <v>1953.6</v>
      </c>
      <c r="CT14" s="96">
        <v>4</v>
      </c>
      <c r="CU14" s="96">
        <v>1953.6</v>
      </c>
    </row>
    <row r="15" spans="1:99">
      <c r="C15" s="95" t="s">
        <v>180</v>
      </c>
      <c r="D15" s="96">
        <v>0</v>
      </c>
      <c r="E15" s="96">
        <v>0</v>
      </c>
      <c r="F15" s="96">
        <v>0</v>
      </c>
      <c r="G15" s="96">
        <v>0</v>
      </c>
      <c r="H15" s="96">
        <v>3</v>
      </c>
      <c r="I15" s="96">
        <v>2289.6</v>
      </c>
      <c r="J15" s="96">
        <v>3.974240089549288</v>
      </c>
      <c r="K15" s="96">
        <v>3033.1400363440162</v>
      </c>
      <c r="L15" s="96">
        <v>3.5708840371354817</v>
      </c>
      <c r="M15" s="96">
        <v>2725.2986971417995</v>
      </c>
      <c r="N15" s="96">
        <v>5.4535247335221495</v>
      </c>
      <c r="O15" s="96">
        <v>4162.1300766241038</v>
      </c>
      <c r="P15" s="96">
        <v>5.4369699667680029</v>
      </c>
      <c r="Q15" s="96">
        <v>4149.4954786373391</v>
      </c>
      <c r="R15" s="96">
        <v>1.1553850708883886</v>
      </c>
      <c r="S15" s="96">
        <v>881.78988610201804</v>
      </c>
      <c r="T15" s="96">
        <v>3.4949161878599</v>
      </c>
      <c r="U15" s="96">
        <v>2667.3200345746754</v>
      </c>
      <c r="V15" s="96">
        <v>6.3307647759770624</v>
      </c>
      <c r="W15" s="96">
        <v>4831.6396770256933</v>
      </c>
      <c r="X15" s="96">
        <v>7.574321091208672</v>
      </c>
      <c r="Y15" s="96">
        <v>5780.7218568104581</v>
      </c>
      <c r="Z15" s="96">
        <v>8.3650539414656215</v>
      </c>
      <c r="AA15" s="96">
        <v>6384.209168126562</v>
      </c>
      <c r="AB15" s="96">
        <v>10.740597180587585</v>
      </c>
      <c r="AC15" s="96">
        <v>8197.2237682244449</v>
      </c>
      <c r="AD15" s="96">
        <v>8.6194461107098093</v>
      </c>
      <c r="AE15" s="96">
        <v>6578.3612716937259</v>
      </c>
      <c r="AF15" s="96">
        <v>10.917186712003222</v>
      </c>
      <c r="AG15" s="96">
        <v>8331.9968986008589</v>
      </c>
      <c r="AH15" s="96">
        <v>7.4748779292507121</v>
      </c>
      <c r="AI15" s="96">
        <v>5704.8268356041426</v>
      </c>
      <c r="AJ15" s="96">
        <v>15.373914276234842</v>
      </c>
      <c r="AK15" s="96">
        <v>11733.37137562243</v>
      </c>
      <c r="AL15" s="96">
        <v>12</v>
      </c>
      <c r="AM15" s="96">
        <v>9158.4</v>
      </c>
      <c r="AN15" s="96">
        <v>17</v>
      </c>
      <c r="AO15" s="96">
        <v>12974.4</v>
      </c>
      <c r="AP15" s="96">
        <v>19.084626418564362</v>
      </c>
      <c r="AQ15" s="96">
        <v>14565.386882648319</v>
      </c>
      <c r="AR15" s="96">
        <v>3</v>
      </c>
      <c r="AS15" s="96">
        <v>2289.6</v>
      </c>
      <c r="AT15" s="96">
        <v>4.2180539554929108</v>
      </c>
      <c r="AU15" s="96">
        <v>3219.2187788321894</v>
      </c>
      <c r="AV15" s="96">
        <v>4.3671599945434387</v>
      </c>
      <c r="AW15" s="96">
        <v>3333.0165078355521</v>
      </c>
      <c r="AX15" s="96">
        <v>3</v>
      </c>
      <c r="AY15" s="96">
        <v>2289.6</v>
      </c>
      <c r="AZ15" s="96">
        <v>3</v>
      </c>
      <c r="BA15" s="96">
        <v>2289.6</v>
      </c>
      <c r="BB15" s="96">
        <v>3</v>
      </c>
      <c r="BC15" s="96">
        <v>2289.6</v>
      </c>
      <c r="BD15" s="96">
        <v>4</v>
      </c>
      <c r="BE15" s="96">
        <v>3052.7999999999997</v>
      </c>
      <c r="BF15" s="96">
        <v>3</v>
      </c>
      <c r="BG15" s="96">
        <v>2289.6</v>
      </c>
      <c r="BH15" s="96">
        <v>5</v>
      </c>
      <c r="BI15" s="96">
        <v>3815.9999999999995</v>
      </c>
      <c r="BJ15" s="96">
        <v>3</v>
      </c>
      <c r="BK15" s="96">
        <v>2289.6</v>
      </c>
      <c r="BL15" s="96">
        <v>6.6899165225282093</v>
      </c>
      <c r="BM15" s="96">
        <v>5105.7442899935286</v>
      </c>
      <c r="BN15" s="96">
        <v>5.6744310088170016</v>
      </c>
      <c r="BO15" s="96">
        <v>4330.725745929135</v>
      </c>
      <c r="BP15" s="96">
        <v>8.0964433457483551</v>
      </c>
      <c r="BQ15" s="96">
        <v>6179.2055614751443</v>
      </c>
      <c r="BR15" s="96">
        <v>6.7110208268579408</v>
      </c>
      <c r="BS15" s="96">
        <v>5121.8510950579803</v>
      </c>
      <c r="BT15" s="96">
        <v>7.9921349251924534</v>
      </c>
      <c r="BU15" s="96">
        <v>6099.5973749068798</v>
      </c>
      <c r="BV15" s="96">
        <v>7.4746900147559279</v>
      </c>
      <c r="BW15" s="96">
        <v>5704.6834192617234</v>
      </c>
      <c r="BX15" s="96">
        <v>6.3947280498488821</v>
      </c>
      <c r="BY15" s="96">
        <v>4880.4564476446667</v>
      </c>
      <c r="BZ15" s="96">
        <v>3.645907456719315</v>
      </c>
      <c r="CA15" s="96">
        <v>2782.5565709681809</v>
      </c>
      <c r="CB15" s="96">
        <v>10.133420280452018</v>
      </c>
      <c r="CC15" s="96">
        <v>7733.8263580409794</v>
      </c>
      <c r="CD15" s="96">
        <v>11.182986451368073</v>
      </c>
      <c r="CE15" s="96">
        <v>8534.8552596841128</v>
      </c>
      <c r="CF15" s="96">
        <v>21</v>
      </c>
      <c r="CG15" s="96">
        <v>16027.199999999999</v>
      </c>
      <c r="CH15" s="96">
        <v>12.28517931141899</v>
      </c>
      <c r="CI15" s="96">
        <v>9376.0488504749719</v>
      </c>
      <c r="CJ15" s="96">
        <v>3.7629930780666183</v>
      </c>
      <c r="CK15" s="96">
        <v>2871.916317180443</v>
      </c>
      <c r="CL15" s="96">
        <v>3.6156118010267484</v>
      </c>
      <c r="CM15" s="96">
        <v>2759.434926543614</v>
      </c>
      <c r="CN15" s="96">
        <v>3.6929641857862356</v>
      </c>
      <c r="CO15" s="96">
        <v>2818.4702665920549</v>
      </c>
      <c r="CP15" s="96">
        <v>4.7392414163196417</v>
      </c>
      <c r="CQ15" s="96">
        <v>3616.9890489351501</v>
      </c>
      <c r="CR15" s="96">
        <v>4</v>
      </c>
      <c r="CS15" s="96">
        <v>3052.7999999999997</v>
      </c>
      <c r="CT15" s="96">
        <v>3.2743521676414655</v>
      </c>
      <c r="CU15" s="96">
        <v>2498.9855743439662</v>
      </c>
    </row>
    <row r="16" spans="1:99">
      <c r="C16" s="95" t="s">
        <v>181</v>
      </c>
      <c r="D16" s="96">
        <v>0</v>
      </c>
      <c r="E16" s="96">
        <v>0</v>
      </c>
      <c r="F16" s="96">
        <v>0</v>
      </c>
      <c r="G16" s="96">
        <v>0</v>
      </c>
      <c r="H16" s="96">
        <v>3</v>
      </c>
      <c r="I16" s="96">
        <v>1022.4000000000001</v>
      </c>
      <c r="J16" s="96">
        <v>3.974240089549288</v>
      </c>
      <c r="K16" s="96">
        <v>1354.4210225183974</v>
      </c>
      <c r="L16" s="96">
        <v>3.6660313766580623</v>
      </c>
      <c r="M16" s="96">
        <v>1249.3834931650676</v>
      </c>
      <c r="N16" s="96">
        <v>4.7765302298604055</v>
      </c>
      <c r="O16" s="96">
        <v>1627.8415023364262</v>
      </c>
      <c r="P16" s="96">
        <v>5.5966332964088927</v>
      </c>
      <c r="Q16" s="96">
        <v>1907.3326274161507</v>
      </c>
      <c r="R16" s="96">
        <v>1.3634857570650187</v>
      </c>
      <c r="S16" s="96">
        <v>464.6759460077584</v>
      </c>
      <c r="T16" s="96">
        <v>4.4949161878599</v>
      </c>
      <c r="U16" s="96">
        <v>1531.8674368226539</v>
      </c>
      <c r="V16" s="96">
        <v>7.4971103729741948</v>
      </c>
      <c r="W16" s="96">
        <v>2555.0152151096058</v>
      </c>
      <c r="X16" s="96">
        <v>7.574321091208672</v>
      </c>
      <c r="Y16" s="96">
        <v>2581.3286278839155</v>
      </c>
      <c r="Z16" s="96">
        <v>8.1961215170752215</v>
      </c>
      <c r="AA16" s="96">
        <v>2793.2382130192354</v>
      </c>
      <c r="AB16" s="96">
        <v>12.083171828161033</v>
      </c>
      <c r="AC16" s="96">
        <v>4117.9449590372806</v>
      </c>
      <c r="AD16" s="96">
        <v>10.619446110709809</v>
      </c>
      <c r="AE16" s="96">
        <v>3619.1072345299031</v>
      </c>
      <c r="AF16" s="96">
        <v>11.260385148709485</v>
      </c>
      <c r="AG16" s="96">
        <v>3837.5392586801927</v>
      </c>
      <c r="AH16" s="96">
        <v>7.9014766550133135</v>
      </c>
      <c r="AI16" s="96">
        <v>2692.8232440285374</v>
      </c>
      <c r="AJ16" s="96">
        <v>17.294783800360349</v>
      </c>
      <c r="AK16" s="96">
        <v>5894.0623191628074</v>
      </c>
      <c r="AL16" s="96">
        <v>14</v>
      </c>
      <c r="AM16" s="96">
        <v>4771.2</v>
      </c>
      <c r="AN16" s="96">
        <v>17</v>
      </c>
      <c r="AO16" s="96">
        <v>5793.6</v>
      </c>
      <c r="AP16" s="96">
        <v>12</v>
      </c>
      <c r="AQ16" s="96">
        <v>4089.6000000000004</v>
      </c>
      <c r="AR16" s="96">
        <v>4.5841384856868705</v>
      </c>
      <c r="AS16" s="96">
        <v>1562.2743959220854</v>
      </c>
      <c r="AT16" s="96">
        <v>4.3920616634204706</v>
      </c>
      <c r="AU16" s="96">
        <v>1496.8146148936964</v>
      </c>
      <c r="AV16" s="96">
        <v>3.4405919934521263</v>
      </c>
      <c r="AW16" s="96">
        <v>1172.5537513684847</v>
      </c>
      <c r="AX16" s="96">
        <v>3</v>
      </c>
      <c r="AY16" s="96">
        <v>1022.4000000000001</v>
      </c>
      <c r="AZ16" s="96">
        <v>3</v>
      </c>
      <c r="BA16" s="96">
        <v>1022.4000000000001</v>
      </c>
      <c r="BB16" s="96">
        <v>3</v>
      </c>
      <c r="BC16" s="96">
        <v>1022.4000000000001</v>
      </c>
      <c r="BD16" s="96">
        <v>4</v>
      </c>
      <c r="BE16" s="96">
        <v>1363.2</v>
      </c>
      <c r="BF16" s="96">
        <v>4</v>
      </c>
      <c r="BG16" s="96">
        <v>1363.2</v>
      </c>
      <c r="BH16" s="96">
        <v>5</v>
      </c>
      <c r="BI16" s="96">
        <v>1704</v>
      </c>
      <c r="BJ16" s="96">
        <v>3</v>
      </c>
      <c r="BK16" s="96">
        <v>1022.4000000000001</v>
      </c>
      <c r="BL16" s="96">
        <v>6.5209248702753886</v>
      </c>
      <c r="BM16" s="96">
        <v>2222.3311957898527</v>
      </c>
      <c r="BN16" s="96">
        <v>5.6744310088170016</v>
      </c>
      <c r="BO16" s="96">
        <v>1933.8460878048343</v>
      </c>
      <c r="BP16" s="96">
        <v>8.9566804560317994</v>
      </c>
      <c r="BQ16" s="96">
        <v>3052.4366994156371</v>
      </c>
      <c r="BR16" s="96">
        <v>7.6601092296149931</v>
      </c>
      <c r="BS16" s="96">
        <v>2610.5652254527899</v>
      </c>
      <c r="BT16" s="96">
        <v>8.2577529152181146</v>
      </c>
      <c r="BU16" s="96">
        <v>2814.2421935063335</v>
      </c>
      <c r="BV16" s="96">
        <v>7.6396693490729897</v>
      </c>
      <c r="BW16" s="96">
        <v>2603.5993141640752</v>
      </c>
      <c r="BX16" s="96">
        <v>7.2149015326337471</v>
      </c>
      <c r="BY16" s="96">
        <v>2458.8384423215812</v>
      </c>
      <c r="BZ16" s="96">
        <v>3.645907456719315</v>
      </c>
      <c r="CA16" s="96">
        <v>1242.5252612499426</v>
      </c>
      <c r="CB16" s="96">
        <v>12.133420280452018</v>
      </c>
      <c r="CC16" s="96">
        <v>4135.0696315780478</v>
      </c>
      <c r="CD16" s="96">
        <v>12.338914055037222</v>
      </c>
      <c r="CE16" s="96">
        <v>4205.1019099566856</v>
      </c>
      <c r="CF16" s="96">
        <v>20</v>
      </c>
      <c r="CG16" s="96">
        <v>6816</v>
      </c>
      <c r="CH16" s="96">
        <v>13.007836917973046</v>
      </c>
      <c r="CI16" s="96">
        <v>4433.070821645214</v>
      </c>
      <c r="CJ16" s="96">
        <v>4.0518868210542323</v>
      </c>
      <c r="CK16" s="96">
        <v>1380.8830286152825</v>
      </c>
      <c r="CL16" s="96">
        <v>3.8263294228375764</v>
      </c>
      <c r="CM16" s="96">
        <v>1304.013067303046</v>
      </c>
      <c r="CN16" s="96">
        <v>3.6929641857862356</v>
      </c>
      <c r="CO16" s="96">
        <v>1258.5621945159492</v>
      </c>
      <c r="CP16" s="96">
        <v>5.0870896995835695</v>
      </c>
      <c r="CQ16" s="96">
        <v>1733.6801696180805</v>
      </c>
      <c r="CR16" s="96">
        <v>4</v>
      </c>
      <c r="CS16" s="96">
        <v>1363.2</v>
      </c>
      <c r="CT16" s="96">
        <v>3.3135453344473893</v>
      </c>
      <c r="CU16" s="96">
        <v>1129.2562499796702</v>
      </c>
    </row>
    <row r="17" spans="2:99">
      <c r="C17" s="95" t="s">
        <v>182</v>
      </c>
      <c r="D17" s="96">
        <v>0</v>
      </c>
      <c r="E17" s="96">
        <v>0</v>
      </c>
      <c r="F17" s="96">
        <v>0</v>
      </c>
      <c r="G17" s="96">
        <v>0</v>
      </c>
      <c r="H17" s="96">
        <v>3</v>
      </c>
      <c r="I17" s="96">
        <v>1267.1999999999998</v>
      </c>
      <c r="J17" s="96">
        <v>3.8118667412910732</v>
      </c>
      <c r="K17" s="96">
        <v>1610.1325115213492</v>
      </c>
      <c r="L17" s="96">
        <v>3.5708840371354817</v>
      </c>
      <c r="M17" s="96">
        <v>1508.3414172860273</v>
      </c>
      <c r="N17" s="96">
        <v>5.6150274816912775</v>
      </c>
      <c r="O17" s="96">
        <v>2371.7876082663956</v>
      </c>
      <c r="P17" s="96">
        <v>5.4369699667680029</v>
      </c>
      <c r="Q17" s="96">
        <v>2296.5761139628044</v>
      </c>
      <c r="R17" s="96">
        <v>1.3311875244468323</v>
      </c>
      <c r="S17" s="96">
        <v>562.29361032634199</v>
      </c>
      <c r="T17" s="96">
        <v>4.4949161878599</v>
      </c>
      <c r="U17" s="96">
        <v>1898.6525977520216</v>
      </c>
      <c r="V17" s="96">
        <v>7.3307647759770624</v>
      </c>
      <c r="W17" s="96">
        <v>3096.515041372711</v>
      </c>
      <c r="X17" s="96">
        <v>7.574321091208672</v>
      </c>
      <c r="Y17" s="96">
        <v>3199.3932289265431</v>
      </c>
      <c r="Z17" s="96">
        <v>8.5339863658560233</v>
      </c>
      <c r="AA17" s="96">
        <v>3604.7558409375843</v>
      </c>
      <c r="AB17" s="96">
        <v>11.569309856800862</v>
      </c>
      <c r="AC17" s="96">
        <v>4886.876483512684</v>
      </c>
      <c r="AD17" s="96">
        <v>9.6194461107098093</v>
      </c>
      <c r="AE17" s="96">
        <v>4063.2540371638233</v>
      </c>
      <c r="AF17" s="96">
        <v>11.088785930356353</v>
      </c>
      <c r="AG17" s="96">
        <v>4683.9031769825233</v>
      </c>
      <c r="AH17" s="96">
        <v>6.8737834094066663</v>
      </c>
      <c r="AI17" s="96">
        <v>2903.4861121333756</v>
      </c>
      <c r="AJ17" s="96">
        <v>16.453044752109335</v>
      </c>
      <c r="AK17" s="96">
        <v>6949.7661032909828</v>
      </c>
      <c r="AL17" s="96">
        <v>12</v>
      </c>
      <c r="AM17" s="96">
        <v>5068.7999999999993</v>
      </c>
      <c r="AN17" s="96">
        <v>19</v>
      </c>
      <c r="AO17" s="96">
        <v>8025.5999999999995</v>
      </c>
      <c r="AP17" s="96">
        <v>18.254113965849843</v>
      </c>
      <c r="AQ17" s="96">
        <v>7710.5377391749735</v>
      </c>
      <c r="AR17" s="96">
        <v>4.5841384856868705</v>
      </c>
      <c r="AS17" s="96">
        <v>1936.3400963541339</v>
      </c>
      <c r="AT17" s="96">
        <v>4.2180539554929108</v>
      </c>
      <c r="AU17" s="96">
        <v>1781.7059908002054</v>
      </c>
      <c r="AV17" s="96">
        <v>3.4405919934521263</v>
      </c>
      <c r="AW17" s="96">
        <v>1453.306058034178</v>
      </c>
      <c r="AX17" s="96">
        <v>3</v>
      </c>
      <c r="AY17" s="96">
        <v>1267.1999999999998</v>
      </c>
      <c r="AZ17" s="96">
        <v>3</v>
      </c>
      <c r="BA17" s="96">
        <v>1267.1999999999998</v>
      </c>
      <c r="BB17" s="96">
        <v>3</v>
      </c>
      <c r="BC17" s="96">
        <v>1267.1999999999998</v>
      </c>
      <c r="BD17" s="96">
        <v>4</v>
      </c>
      <c r="BE17" s="96">
        <v>1689.6</v>
      </c>
      <c r="BF17" s="96">
        <v>4</v>
      </c>
      <c r="BG17" s="96">
        <v>1689.6</v>
      </c>
      <c r="BH17" s="96">
        <v>4</v>
      </c>
      <c r="BI17" s="96">
        <v>1689.6</v>
      </c>
      <c r="BJ17" s="96">
        <v>3</v>
      </c>
      <c r="BK17" s="96">
        <v>1267.1999999999998</v>
      </c>
      <c r="BL17" s="96">
        <v>7.5209248702753886</v>
      </c>
      <c r="BM17" s="96">
        <v>3176.8386652043241</v>
      </c>
      <c r="BN17" s="96">
        <v>5.6744310088170016</v>
      </c>
      <c r="BO17" s="96">
        <v>2396.8796581243014</v>
      </c>
      <c r="BP17" s="96">
        <v>7.9566804560317985</v>
      </c>
      <c r="BQ17" s="96">
        <v>3360.9018246278315</v>
      </c>
      <c r="BR17" s="96">
        <v>7.6601092296149931</v>
      </c>
      <c r="BS17" s="96">
        <v>3235.630138589373</v>
      </c>
      <c r="BT17" s="96">
        <v>9.2577529152181146</v>
      </c>
      <c r="BU17" s="96">
        <v>3910.4748313881314</v>
      </c>
      <c r="BV17" s="96">
        <v>7.4746900147559279</v>
      </c>
      <c r="BW17" s="96">
        <v>3157.3090622329037</v>
      </c>
      <c r="BX17" s="96">
        <v>6.5036469949080224</v>
      </c>
      <c r="BY17" s="96">
        <v>2747.1404906491484</v>
      </c>
      <c r="BZ17" s="96">
        <v>3.645907456719315</v>
      </c>
      <c r="CA17" s="96">
        <v>1540.0313097182386</v>
      </c>
      <c r="CB17" s="96">
        <v>11.18493938410893</v>
      </c>
      <c r="CC17" s="96">
        <v>4724.5183958476118</v>
      </c>
      <c r="CD17" s="96">
        <v>12.338914055037222</v>
      </c>
      <c r="CE17" s="96">
        <v>5211.9572968477223</v>
      </c>
      <c r="CF17" s="96">
        <v>20</v>
      </c>
      <c r="CG17" s="96">
        <v>8448</v>
      </c>
      <c r="CH17" s="96">
        <v>13.007836917973046</v>
      </c>
      <c r="CI17" s="96">
        <v>5494.5103141518148</v>
      </c>
      <c r="CJ17" s="96">
        <v>3.9727005760388656</v>
      </c>
      <c r="CK17" s="96">
        <v>1678.0687233188166</v>
      </c>
      <c r="CL17" s="96">
        <v>3.6323179161480819</v>
      </c>
      <c r="CM17" s="96">
        <v>1534.2910877809497</v>
      </c>
      <c r="CN17" s="96">
        <v>3.6929641857862356</v>
      </c>
      <c r="CO17" s="96">
        <v>1559.9080720761058</v>
      </c>
      <c r="CP17" s="96">
        <v>4.9131655579516051</v>
      </c>
      <c r="CQ17" s="96">
        <v>2075.3211316787579</v>
      </c>
      <c r="CR17" s="96">
        <v>4</v>
      </c>
      <c r="CS17" s="96">
        <v>1689.6</v>
      </c>
      <c r="CT17" s="96">
        <v>4.2743521676414655</v>
      </c>
      <c r="CU17" s="96">
        <v>1805.486355611755</v>
      </c>
    </row>
    <row r="18" spans="2:99">
      <c r="C18" s="95" t="s">
        <v>183</v>
      </c>
      <c r="D18" s="96">
        <v>0</v>
      </c>
      <c r="E18" s="96">
        <v>0</v>
      </c>
      <c r="F18" s="96">
        <v>0</v>
      </c>
      <c r="G18" s="96">
        <v>0</v>
      </c>
      <c r="H18" s="96">
        <v>3</v>
      </c>
      <c r="I18" s="96">
        <v>1958.3999999999999</v>
      </c>
      <c r="J18" s="96">
        <v>3.974240089549288</v>
      </c>
      <c r="K18" s="96">
        <v>2594.383930457775</v>
      </c>
      <c r="L18" s="96">
        <v>3.5708840371354817</v>
      </c>
      <c r="M18" s="96">
        <v>2331.0730994420423</v>
      </c>
      <c r="N18" s="96">
        <v>5.4535247335221495</v>
      </c>
      <c r="O18" s="96">
        <v>3560.0609460432588</v>
      </c>
      <c r="P18" s="96">
        <v>5.7562966260497817</v>
      </c>
      <c r="Q18" s="96">
        <v>3757.710437485297</v>
      </c>
      <c r="R18" s="96">
        <v>1.1230868382702019</v>
      </c>
      <c r="S18" s="96">
        <v>733.1510880227878</v>
      </c>
      <c r="T18" s="96">
        <v>4.4949161878599</v>
      </c>
      <c r="U18" s="96">
        <v>2934.2812874349424</v>
      </c>
      <c r="V18" s="96">
        <v>7.4971103729741948</v>
      </c>
      <c r="W18" s="96">
        <v>4894.1136514775544</v>
      </c>
      <c r="X18" s="96">
        <v>7.574321091208672</v>
      </c>
      <c r="Y18" s="96">
        <v>4944.5168083410208</v>
      </c>
      <c r="Z18" s="96">
        <v>9.3650539414656215</v>
      </c>
      <c r="AA18" s="96">
        <v>6113.5072129887576</v>
      </c>
      <c r="AB18" s="96">
        <v>10.91188450437431</v>
      </c>
      <c r="AC18" s="96">
        <v>7123.2782044555488</v>
      </c>
      <c r="AD18" s="96">
        <v>9.2701866292818345</v>
      </c>
      <c r="AE18" s="96">
        <v>6051.5778315951811</v>
      </c>
      <c r="AF18" s="96">
        <v>10.57398827529696</v>
      </c>
      <c r="AG18" s="96">
        <v>6902.6995461138549</v>
      </c>
      <c r="AH18" s="96">
        <v>7.4748779292507121</v>
      </c>
      <c r="AI18" s="96">
        <v>4879.600312214865</v>
      </c>
      <c r="AJ18" s="96">
        <v>16.611305703858328</v>
      </c>
      <c r="AK18" s="96">
        <v>10843.860363478716</v>
      </c>
      <c r="AL18" s="96">
        <v>14</v>
      </c>
      <c r="AM18" s="96">
        <v>9139.1999999999989</v>
      </c>
      <c r="AN18" s="96">
        <v>18</v>
      </c>
      <c r="AO18" s="96">
        <v>11750.4</v>
      </c>
      <c r="AP18" s="96">
        <v>13</v>
      </c>
      <c r="AQ18" s="96">
        <v>8486.4</v>
      </c>
      <c r="AR18" s="96">
        <v>4</v>
      </c>
      <c r="AS18" s="96">
        <v>2611.1999999999998</v>
      </c>
      <c r="AT18" s="96">
        <v>4.2180539554929108</v>
      </c>
      <c r="AU18" s="96">
        <v>2753.5456221457721</v>
      </c>
      <c r="AV18" s="96">
        <v>3.3671599945434383</v>
      </c>
      <c r="AW18" s="96">
        <v>2198.0820444379565</v>
      </c>
      <c r="AX18" s="96">
        <v>3</v>
      </c>
      <c r="AY18" s="96">
        <v>1958.3999999999999</v>
      </c>
      <c r="AZ18" s="96">
        <v>3</v>
      </c>
      <c r="BA18" s="96">
        <v>1958.3999999999999</v>
      </c>
      <c r="BB18" s="96">
        <v>3</v>
      </c>
      <c r="BC18" s="96">
        <v>1958.3999999999999</v>
      </c>
      <c r="BD18" s="96">
        <v>4</v>
      </c>
      <c r="BE18" s="96">
        <v>2611.1999999999998</v>
      </c>
      <c r="BF18" s="96">
        <v>4</v>
      </c>
      <c r="BG18" s="96">
        <v>2611.1999999999998</v>
      </c>
      <c r="BH18" s="96">
        <v>4</v>
      </c>
      <c r="BI18" s="96">
        <v>2611.1999999999998</v>
      </c>
      <c r="BJ18" s="96">
        <v>3</v>
      </c>
      <c r="BK18" s="96">
        <v>1958.3999999999999</v>
      </c>
      <c r="BL18" s="96">
        <v>6.6899165225282093</v>
      </c>
      <c r="BM18" s="96">
        <v>4367.1775059064148</v>
      </c>
      <c r="BN18" s="96">
        <v>4.8507526363170577</v>
      </c>
      <c r="BO18" s="96">
        <v>3166.5713209877749</v>
      </c>
      <c r="BP18" s="96">
        <v>8.9566804560317994</v>
      </c>
      <c r="BQ18" s="96">
        <v>5846.9210016975585</v>
      </c>
      <c r="BR18" s="96">
        <v>7.3362573167450238</v>
      </c>
      <c r="BS18" s="96">
        <v>4789.1087763711512</v>
      </c>
      <c r="BT18" s="96">
        <v>7.9921349251924534</v>
      </c>
      <c r="BU18" s="96">
        <v>5217.2656791656336</v>
      </c>
      <c r="BV18" s="96">
        <v>7.6396693490729897</v>
      </c>
      <c r="BW18" s="96">
        <v>4987.1761510748474</v>
      </c>
      <c r="BX18" s="96">
        <v>6.7214848850263014</v>
      </c>
      <c r="BY18" s="96">
        <v>4387.7853329451691</v>
      </c>
      <c r="BZ18" s="96">
        <v>3.304018804189901</v>
      </c>
      <c r="CA18" s="96">
        <v>2156.8634753751671</v>
      </c>
      <c r="CB18" s="96">
        <v>9.9788629694812894</v>
      </c>
      <c r="CC18" s="96">
        <v>6514.2017464773853</v>
      </c>
      <c r="CD18" s="96">
        <v>11.182986451368073</v>
      </c>
      <c r="CE18" s="96">
        <v>7300.2535554530778</v>
      </c>
      <c r="CF18" s="96">
        <v>19</v>
      </c>
      <c r="CG18" s="96">
        <v>12403.199999999999</v>
      </c>
      <c r="CH18" s="96">
        <v>12.28517931141899</v>
      </c>
      <c r="CI18" s="96">
        <v>8019.7650544943162</v>
      </c>
      <c r="CJ18" s="96">
        <v>3.6720649476174212</v>
      </c>
      <c r="CK18" s="96">
        <v>2397.1239978046524</v>
      </c>
      <c r="CL18" s="96">
        <v>3.1997452624455365</v>
      </c>
      <c r="CM18" s="96">
        <v>2088.7937073244461</v>
      </c>
      <c r="CN18" s="96">
        <v>3.5669706974614659</v>
      </c>
      <c r="CO18" s="96">
        <v>2328.5184713028448</v>
      </c>
      <c r="CP18" s="96">
        <v>4.5653172746876773</v>
      </c>
      <c r="CQ18" s="96">
        <v>2980.2391169161156</v>
      </c>
      <c r="CR18" s="96">
        <v>4</v>
      </c>
      <c r="CS18" s="96">
        <v>2611.1999999999998</v>
      </c>
      <c r="CT18" s="96">
        <v>3.2743521676414655</v>
      </c>
      <c r="CU18" s="96">
        <v>2137.4970950363486</v>
      </c>
    </row>
    <row r="19" spans="2:99">
      <c r="C19" s="95" t="s">
        <v>184</v>
      </c>
      <c r="D19" s="96">
        <v>0</v>
      </c>
      <c r="E19" s="96">
        <v>0</v>
      </c>
      <c r="F19" s="96">
        <v>0</v>
      </c>
      <c r="G19" s="96">
        <v>0</v>
      </c>
      <c r="H19" s="96">
        <v>3</v>
      </c>
      <c r="I19" s="96">
        <v>990</v>
      </c>
      <c r="J19" s="96">
        <v>3.974240089549288</v>
      </c>
      <c r="K19" s="96">
        <v>1311.499229551265</v>
      </c>
      <c r="L19" s="96">
        <v>3.6660313766580623</v>
      </c>
      <c r="M19" s="96">
        <v>1209.7903542971605</v>
      </c>
      <c r="N19" s="96">
        <v>5.4535247335221495</v>
      </c>
      <c r="O19" s="96">
        <v>1799.6631620623093</v>
      </c>
      <c r="P19" s="96">
        <v>6.4369699667680029</v>
      </c>
      <c r="Q19" s="96">
        <v>2124.2000890334411</v>
      </c>
      <c r="R19" s="96">
        <v>1.3634857570650187</v>
      </c>
      <c r="S19" s="96">
        <v>449.95029983145616</v>
      </c>
      <c r="T19" s="96">
        <v>4.5499068753998886</v>
      </c>
      <c r="U19" s="96">
        <v>1501.4692688819632</v>
      </c>
      <c r="V19" s="96">
        <v>6.4971103729741948</v>
      </c>
      <c r="W19" s="96">
        <v>2144.0464230814841</v>
      </c>
      <c r="X19" s="96">
        <v>7.7492456568985242</v>
      </c>
      <c r="Y19" s="96">
        <v>2557.2510667765132</v>
      </c>
      <c r="Z19" s="96">
        <v>8.3650539414656215</v>
      </c>
      <c r="AA19" s="96">
        <v>2760.4678006836552</v>
      </c>
      <c r="AB19" s="96">
        <v>12.083171828161033</v>
      </c>
      <c r="AC19" s="96">
        <v>3987.4467032931411</v>
      </c>
      <c r="AD19" s="96">
        <v>9.7940758514237949</v>
      </c>
      <c r="AE19" s="96">
        <v>3232.0450309698522</v>
      </c>
      <c r="AF19" s="96">
        <v>11.745587493650092</v>
      </c>
      <c r="AG19" s="96">
        <v>3876.0438729045304</v>
      </c>
      <c r="AH19" s="96">
        <v>7.9887245520540358</v>
      </c>
      <c r="AI19" s="96">
        <v>2636.2791021778316</v>
      </c>
      <c r="AJ19" s="96">
        <v>16.373914276234842</v>
      </c>
      <c r="AK19" s="96">
        <v>5403.3917111574983</v>
      </c>
      <c r="AL19" s="96">
        <v>13</v>
      </c>
      <c r="AM19" s="96">
        <v>4290</v>
      </c>
      <c r="AN19" s="96">
        <v>19</v>
      </c>
      <c r="AO19" s="96">
        <v>6270</v>
      </c>
      <c r="AP19" s="96">
        <v>13</v>
      </c>
      <c r="AQ19" s="96">
        <v>4290</v>
      </c>
      <c r="AR19" s="96">
        <v>4.5841384856868705</v>
      </c>
      <c r="AS19" s="96">
        <v>1512.7657002766673</v>
      </c>
      <c r="AT19" s="96">
        <v>4.3920616634204706</v>
      </c>
      <c r="AU19" s="96">
        <v>1449.3803489287552</v>
      </c>
      <c r="AV19" s="96">
        <v>3.4405919934521263</v>
      </c>
      <c r="AW19" s="96">
        <v>1135.3953578392018</v>
      </c>
      <c r="AX19" s="96">
        <v>3</v>
      </c>
      <c r="AY19" s="96">
        <v>990</v>
      </c>
      <c r="AZ19" s="96">
        <v>3</v>
      </c>
      <c r="BA19" s="96">
        <v>990</v>
      </c>
      <c r="BB19" s="96">
        <v>3</v>
      </c>
      <c r="BC19" s="96">
        <v>990</v>
      </c>
      <c r="BD19" s="96">
        <v>4</v>
      </c>
      <c r="BE19" s="96">
        <v>1320</v>
      </c>
      <c r="BF19" s="96">
        <v>4</v>
      </c>
      <c r="BG19" s="96">
        <v>1320</v>
      </c>
      <c r="BH19" s="96">
        <v>5</v>
      </c>
      <c r="BI19" s="96">
        <v>1650</v>
      </c>
      <c r="BJ19" s="96">
        <v>3</v>
      </c>
      <c r="BK19" s="96">
        <v>990</v>
      </c>
      <c r="BL19" s="96">
        <v>6.6899165225282093</v>
      </c>
      <c r="BM19" s="96">
        <v>2207.672452434309</v>
      </c>
      <c r="BN19" s="96">
        <v>5.815889113027664</v>
      </c>
      <c r="BO19" s="96">
        <v>1919.2434072991291</v>
      </c>
      <c r="BP19" s="96">
        <v>9.0964433457483551</v>
      </c>
      <c r="BQ19" s="96">
        <v>3001.8263040969573</v>
      </c>
      <c r="BR19" s="96">
        <v>7.6601092296149931</v>
      </c>
      <c r="BS19" s="96">
        <v>2527.8360457729477</v>
      </c>
      <c r="BT19" s="96">
        <v>8.1249439202052827</v>
      </c>
      <c r="BU19" s="96">
        <v>2681.2314936677431</v>
      </c>
      <c r="BV19" s="96">
        <v>7.6396693490729897</v>
      </c>
      <c r="BW19" s="96">
        <v>2521.0908851940867</v>
      </c>
      <c r="BX19" s="96">
        <v>6.6125659399671628</v>
      </c>
      <c r="BY19" s="96">
        <v>2182.1467601891636</v>
      </c>
      <c r="BZ19" s="96">
        <v>3.5702338129109235</v>
      </c>
      <c r="CA19" s="96">
        <v>1178.1771582606048</v>
      </c>
      <c r="CB19" s="96">
        <v>11.133420280452018</v>
      </c>
      <c r="CC19" s="96">
        <v>3674.028692549166</v>
      </c>
      <c r="CD19" s="96">
        <v>13.182986451368073</v>
      </c>
      <c r="CE19" s="96">
        <v>4350.385528951464</v>
      </c>
      <c r="CF19" s="96">
        <v>20</v>
      </c>
      <c r="CG19" s="96">
        <v>6600</v>
      </c>
      <c r="CH19" s="96">
        <v>13.730494524527105</v>
      </c>
      <c r="CI19" s="96">
        <v>4531.0631930939444</v>
      </c>
      <c r="CJ19" s="96">
        <v>3.8619758843358269</v>
      </c>
      <c r="CK19" s="96">
        <v>1274.452041830823</v>
      </c>
      <c r="CL19" s="96">
        <v>3.8318981278780209</v>
      </c>
      <c r="CM19" s="96">
        <v>1264.5263821997469</v>
      </c>
      <c r="CN19" s="96">
        <v>3.6299674416238505</v>
      </c>
      <c r="CO19" s="96">
        <v>1197.8892557358706</v>
      </c>
      <c r="CP19" s="96">
        <v>4.9131655579516051</v>
      </c>
      <c r="CQ19" s="96">
        <v>1621.3446341240297</v>
      </c>
      <c r="CR19" s="96">
        <v>4</v>
      </c>
      <c r="CS19" s="96">
        <v>1320</v>
      </c>
      <c r="CT19" s="96">
        <v>3.2743521676414655</v>
      </c>
      <c r="CU19" s="96">
        <v>1080.5362153216836</v>
      </c>
    </row>
    <row r="20" spans="2:99">
      <c r="B20" s="95" t="s">
        <v>127</v>
      </c>
      <c r="C20" s="95" t="s">
        <v>185</v>
      </c>
      <c r="D20" s="96">
        <v>0</v>
      </c>
      <c r="E20" s="96">
        <v>0</v>
      </c>
      <c r="F20" s="96">
        <v>0</v>
      </c>
      <c r="G20" s="96">
        <v>0</v>
      </c>
      <c r="H20" s="96">
        <v>2</v>
      </c>
      <c r="I20" s="96">
        <v>573.6</v>
      </c>
      <c r="J20" s="96">
        <v>3.9484801790985755</v>
      </c>
      <c r="K20" s="96">
        <v>1132.4241153654716</v>
      </c>
      <c r="L20" s="96">
        <v>20.996188259948372</v>
      </c>
      <c r="M20" s="96">
        <v>6021.7067929531931</v>
      </c>
      <c r="N20" s="96">
        <v>19.559645652963773</v>
      </c>
      <c r="O20" s="96">
        <v>5609.7063732700108</v>
      </c>
      <c r="P20" s="96">
        <v>18.142829811685353</v>
      </c>
      <c r="Q20" s="96">
        <v>5203.3635899913597</v>
      </c>
      <c r="R20" s="96">
        <v>4.0941329228782228</v>
      </c>
      <c r="S20" s="96">
        <v>1174.1973222814743</v>
      </c>
      <c r="T20" s="96">
        <v>8.4297578760397105</v>
      </c>
      <c r="U20" s="96">
        <v>2417.654558848189</v>
      </c>
      <c r="V20" s="96">
        <v>11.825948730934053</v>
      </c>
      <c r="W20" s="96">
        <v>3391.6820960318864</v>
      </c>
      <c r="X20" s="96">
        <v>16.122359799144832</v>
      </c>
      <c r="Y20" s="96">
        <v>4623.8927903947379</v>
      </c>
      <c r="Z20" s="96">
        <v>14.743702429273654</v>
      </c>
      <c r="AA20" s="96">
        <v>4228.4938567156842</v>
      </c>
      <c r="AB20" s="96">
        <v>8.2821830946681025</v>
      </c>
      <c r="AC20" s="96">
        <v>2375.330111550812</v>
      </c>
      <c r="AD20" s="96">
        <v>7.9687055921377832</v>
      </c>
      <c r="AE20" s="96">
        <v>2285.4247638251163</v>
      </c>
      <c r="AF20" s="96">
        <v>7.0887859303563534</v>
      </c>
      <c r="AG20" s="96">
        <v>2033.0638048262022</v>
      </c>
      <c r="AH20" s="96">
        <v>4.4014389518717767</v>
      </c>
      <c r="AI20" s="96">
        <v>1262.3326913968256</v>
      </c>
      <c r="AJ20" s="96">
        <v>6.1078266622429265</v>
      </c>
      <c r="AK20" s="96">
        <v>1751.7246867312713</v>
      </c>
      <c r="AL20" s="96">
        <v>5.6243480365181497</v>
      </c>
      <c r="AM20" s="96">
        <v>1613.0630168734053</v>
      </c>
      <c r="AN20" s="96">
        <v>6.0019953579518042</v>
      </c>
      <c r="AO20" s="96">
        <v>1721.3722686605774</v>
      </c>
      <c r="AP20" s="96">
        <v>5.8643630201402663</v>
      </c>
      <c r="AQ20" s="96">
        <v>1681.8993141762285</v>
      </c>
      <c r="AR20" s="96">
        <v>2.8762077285303054</v>
      </c>
      <c r="AS20" s="96">
        <v>824.89637654249157</v>
      </c>
      <c r="AT20" s="96">
        <v>5.0880924951307049</v>
      </c>
      <c r="AU20" s="96">
        <v>1459.2649276034863</v>
      </c>
      <c r="AV20" s="96">
        <v>2.5140239923608139</v>
      </c>
      <c r="AW20" s="96">
        <v>721.02208100908149</v>
      </c>
      <c r="AX20" s="96">
        <v>2</v>
      </c>
      <c r="AY20" s="96">
        <v>573.6</v>
      </c>
      <c r="AZ20" s="96">
        <v>3</v>
      </c>
      <c r="BA20" s="96">
        <v>860.40000000000009</v>
      </c>
      <c r="BB20" s="96">
        <v>3</v>
      </c>
      <c r="BC20" s="96">
        <v>860.40000000000009</v>
      </c>
      <c r="BD20" s="96">
        <v>4</v>
      </c>
      <c r="BE20" s="96">
        <v>1147.2</v>
      </c>
      <c r="BF20" s="96">
        <v>3</v>
      </c>
      <c r="BG20" s="96">
        <v>860.40000000000009</v>
      </c>
      <c r="BH20" s="96">
        <v>13</v>
      </c>
      <c r="BI20" s="96">
        <v>3728.4</v>
      </c>
      <c r="BJ20" s="96">
        <v>10</v>
      </c>
      <c r="BK20" s="96">
        <v>2868</v>
      </c>
      <c r="BL20" s="96">
        <v>11</v>
      </c>
      <c r="BM20" s="96">
        <v>3154.8</v>
      </c>
      <c r="BN20" s="96">
        <v>14.435870057504543</v>
      </c>
      <c r="BO20" s="96">
        <v>4140.2075324923035</v>
      </c>
      <c r="BP20" s="96">
        <v>13.332649581213268</v>
      </c>
      <c r="BQ20" s="96">
        <v>3823.8038998919656</v>
      </c>
      <c r="BR20" s="96">
        <v>11.015619643043962</v>
      </c>
      <c r="BS20" s="96">
        <v>3159.2797136250083</v>
      </c>
      <c r="BT20" s="96">
        <v>12.320224875320756</v>
      </c>
      <c r="BU20" s="96">
        <v>3533.4404942419928</v>
      </c>
      <c r="BV20" s="96">
        <v>11.609297366780105</v>
      </c>
      <c r="BW20" s="96">
        <v>3329.5464847925341</v>
      </c>
      <c r="BX20" s="96">
        <v>5.2989758095748538</v>
      </c>
      <c r="BY20" s="96">
        <v>1519.7462621860682</v>
      </c>
      <c r="BZ20" s="96">
        <v>1.9743010159764407</v>
      </c>
      <c r="CA20" s="96">
        <v>566.22953138204321</v>
      </c>
      <c r="CB20" s="96">
        <v>5.9788629694812894</v>
      </c>
      <c r="CC20" s="96">
        <v>1714.7378996472339</v>
      </c>
      <c r="CD20" s="96">
        <v>8.0270588476989264</v>
      </c>
      <c r="CE20" s="96">
        <v>2302.1604775200522</v>
      </c>
      <c r="CF20" s="96">
        <v>7.2491447738682968</v>
      </c>
      <c r="CG20" s="96">
        <v>2079.0547211454277</v>
      </c>
      <c r="CH20" s="96">
        <v>4.692496085003917</v>
      </c>
      <c r="CI20" s="96">
        <v>1345.8078771791234</v>
      </c>
      <c r="CJ20" s="96">
        <v>0.82708810645515785</v>
      </c>
      <c r="CK20" s="96">
        <v>237.20886893133928</v>
      </c>
      <c r="CL20" s="96">
        <v>0.70454603095826607</v>
      </c>
      <c r="CM20" s="96">
        <v>202.06380167883071</v>
      </c>
      <c r="CN20" s="96">
        <v>3.8189576741110058</v>
      </c>
      <c r="CO20" s="96">
        <v>1095.2770609350366</v>
      </c>
      <c r="CP20" s="96">
        <v>4.2610138412155338</v>
      </c>
      <c r="CQ20" s="96">
        <v>1222.0587696606151</v>
      </c>
      <c r="CR20" s="96">
        <v>2</v>
      </c>
      <c r="CS20" s="96">
        <v>573.6</v>
      </c>
      <c r="CT20" s="96">
        <v>3.3527385012533126</v>
      </c>
      <c r="CU20" s="96">
        <v>961.56540215945006</v>
      </c>
    </row>
    <row r="21" spans="2:99">
      <c r="C21" s="95" t="s">
        <v>186</v>
      </c>
      <c r="D21" s="96">
        <v>0</v>
      </c>
      <c r="E21" s="96">
        <v>0</v>
      </c>
      <c r="F21" s="96">
        <v>0</v>
      </c>
      <c r="G21" s="96">
        <v>0</v>
      </c>
      <c r="H21" s="96">
        <v>2</v>
      </c>
      <c r="I21" s="96">
        <v>124.8</v>
      </c>
      <c r="J21" s="96">
        <v>3.9484801790985755</v>
      </c>
      <c r="K21" s="96">
        <v>246.3851631757511</v>
      </c>
      <c r="L21" s="96">
        <v>22.091335599470952</v>
      </c>
      <c r="M21" s="96">
        <v>1378.4993414069875</v>
      </c>
      <c r="N21" s="96">
        <v>20.236640156625519</v>
      </c>
      <c r="O21" s="96">
        <v>1262.7663457734325</v>
      </c>
      <c r="P21" s="96">
        <v>20.142829811685353</v>
      </c>
      <c r="Q21" s="96">
        <v>1256.912580249166</v>
      </c>
      <c r="R21" s="96">
        <v>4.8799261444990485</v>
      </c>
      <c r="S21" s="96">
        <v>304.50739141674063</v>
      </c>
      <c r="T21" s="96">
        <v>9.4847485635797</v>
      </c>
      <c r="U21" s="96">
        <v>591.8483103673733</v>
      </c>
      <c r="V21" s="96">
        <v>12.326911939942654</v>
      </c>
      <c r="W21" s="96">
        <v>769.19930505242166</v>
      </c>
      <c r="X21" s="96">
        <v>15.772510667765131</v>
      </c>
      <c r="Y21" s="96">
        <v>984.20466566854418</v>
      </c>
      <c r="Z21" s="96">
        <v>15.419432126835261</v>
      </c>
      <c r="AA21" s="96">
        <v>962.17256471452026</v>
      </c>
      <c r="AB21" s="96">
        <v>8.7683211233079312</v>
      </c>
      <c r="AC21" s="96">
        <v>547.14323809441487</v>
      </c>
      <c r="AD21" s="96">
        <v>7.6194461107098093</v>
      </c>
      <c r="AE21" s="96">
        <v>475.45343730829211</v>
      </c>
      <c r="AF21" s="96">
        <v>7.6035835854157447</v>
      </c>
      <c r="AG21" s="96">
        <v>474.46361572994249</v>
      </c>
      <c r="AH21" s="96">
        <v>4.3141910548310545</v>
      </c>
      <c r="AI21" s="96">
        <v>269.20552182145781</v>
      </c>
      <c r="AJ21" s="96">
        <v>5.1869571381174211</v>
      </c>
      <c r="AK21" s="96">
        <v>323.66612541852709</v>
      </c>
      <c r="AL21" s="96">
        <v>6.4603262842357649</v>
      </c>
      <c r="AM21" s="96">
        <v>403.12436013631174</v>
      </c>
      <c r="AN21" s="96">
        <v>5.1688283044477874</v>
      </c>
      <c r="AO21" s="96">
        <v>322.53488619754194</v>
      </c>
      <c r="AP21" s="96">
        <v>6.2033381147112241</v>
      </c>
      <c r="AQ21" s="96">
        <v>387.08829835798036</v>
      </c>
      <c r="AR21" s="96">
        <v>2.8031904178194464</v>
      </c>
      <c r="AS21" s="96">
        <v>174.91908207193345</v>
      </c>
      <c r="AT21" s="96">
        <v>4.9140847872031461</v>
      </c>
      <c r="AU21" s="96">
        <v>306.63889072147629</v>
      </c>
      <c r="AV21" s="96">
        <v>2.5874559912695014</v>
      </c>
      <c r="AW21" s="96">
        <v>161.45725385521689</v>
      </c>
      <c r="AX21" s="96">
        <v>2</v>
      </c>
      <c r="AY21" s="96">
        <v>124.8</v>
      </c>
      <c r="AZ21" s="96">
        <v>4</v>
      </c>
      <c r="BA21" s="96">
        <v>249.6</v>
      </c>
      <c r="BB21" s="96">
        <v>3</v>
      </c>
      <c r="BC21" s="96">
        <v>187.2</v>
      </c>
      <c r="BD21" s="96">
        <v>3</v>
      </c>
      <c r="BE21" s="96">
        <v>187.2</v>
      </c>
      <c r="BF21" s="96">
        <v>3</v>
      </c>
      <c r="BG21" s="96">
        <v>187.2</v>
      </c>
      <c r="BH21" s="96">
        <v>13</v>
      </c>
      <c r="BI21" s="96">
        <v>811.19999999999993</v>
      </c>
      <c r="BJ21" s="96">
        <v>10</v>
      </c>
      <c r="BK21" s="96">
        <v>624</v>
      </c>
      <c r="BL21" s="96">
        <v>12</v>
      </c>
      <c r="BM21" s="96">
        <v>748.8</v>
      </c>
      <c r="BN21" s="96">
        <v>14.435870057504543</v>
      </c>
      <c r="BO21" s="96">
        <v>900.7982915882834</v>
      </c>
      <c r="BP21" s="96">
        <v>12.472412470929825</v>
      </c>
      <c r="BQ21" s="96">
        <v>778.27853818602102</v>
      </c>
      <c r="BR21" s="96">
        <v>10.853693686608981</v>
      </c>
      <c r="BS21" s="96">
        <v>677.2704860444004</v>
      </c>
      <c r="BT21" s="96">
        <v>13.788988895269435</v>
      </c>
      <c r="BU21" s="96">
        <v>860.43290706481275</v>
      </c>
      <c r="BV21" s="96">
        <v>12.939256035414228</v>
      </c>
      <c r="BW21" s="96">
        <v>807.40957660984782</v>
      </c>
      <c r="BX21" s="96">
        <v>4.6966402169082695</v>
      </c>
      <c r="BY21" s="96">
        <v>293.07034953507599</v>
      </c>
      <c r="BZ21" s="96">
        <v>2.3918633123142463</v>
      </c>
      <c r="CA21" s="96">
        <v>149.25227068840897</v>
      </c>
      <c r="CB21" s="96">
        <v>6.0819011767951086</v>
      </c>
      <c r="CC21" s="96">
        <v>379.51063343201474</v>
      </c>
      <c r="CD21" s="96">
        <v>8.0270588476989264</v>
      </c>
      <c r="CE21" s="96">
        <v>500.88847209641301</v>
      </c>
      <c r="CF21" s="96">
        <v>6.0761336374168895</v>
      </c>
      <c r="CG21" s="96">
        <v>379.15073897481392</v>
      </c>
      <c r="CH21" s="96">
        <v>4.4400437584697441</v>
      </c>
      <c r="CI21" s="96">
        <v>277.058730528512</v>
      </c>
      <c r="CJ21" s="96">
        <v>0.86668122896284117</v>
      </c>
      <c r="CK21" s="96">
        <v>54.080908687281287</v>
      </c>
      <c r="CL21" s="96">
        <v>0.71011473599871078</v>
      </c>
      <c r="CM21" s="96">
        <v>44.31115952631955</v>
      </c>
      <c r="CN21" s="96">
        <v>3.6929641857862356</v>
      </c>
      <c r="CO21" s="96">
        <v>230.44096519306109</v>
      </c>
      <c r="CP21" s="96">
        <v>4.4349379828474973</v>
      </c>
      <c r="CQ21" s="96">
        <v>276.74013012968385</v>
      </c>
      <c r="CR21" s="96">
        <v>2.395071477436054</v>
      </c>
      <c r="CS21" s="96">
        <v>149.45246019200977</v>
      </c>
      <c r="CT21" s="96">
        <v>3.3527385012533126</v>
      </c>
      <c r="CU21" s="96">
        <v>209.21088247820671</v>
      </c>
    </row>
    <row r="22" spans="2:99">
      <c r="C22" s="95" t="s">
        <v>187</v>
      </c>
      <c r="D22" s="96">
        <v>0</v>
      </c>
      <c r="E22" s="96">
        <v>0</v>
      </c>
      <c r="F22" s="96">
        <v>0</v>
      </c>
      <c r="G22" s="96">
        <v>0</v>
      </c>
      <c r="H22" s="96">
        <v>2</v>
      </c>
      <c r="I22" s="96">
        <v>374.4</v>
      </c>
      <c r="J22" s="96">
        <v>4.1108535273567899</v>
      </c>
      <c r="K22" s="96">
        <v>769.55178032119102</v>
      </c>
      <c r="L22" s="96">
        <v>20.376777618038695</v>
      </c>
      <c r="M22" s="96">
        <v>3814.5327700968433</v>
      </c>
      <c r="N22" s="96">
        <v>18.913634660287261</v>
      </c>
      <c r="O22" s="96">
        <v>3540.6324084057751</v>
      </c>
      <c r="P22" s="96">
        <v>19.142829811685353</v>
      </c>
      <c r="Q22" s="96">
        <v>3583.537740747498</v>
      </c>
      <c r="R22" s="96">
        <v>4.2233258533509703</v>
      </c>
      <c r="S22" s="96">
        <v>790.60659974730163</v>
      </c>
      <c r="T22" s="96">
        <v>7.7047113137396561</v>
      </c>
      <c r="U22" s="96">
        <v>1442.3219579320635</v>
      </c>
      <c r="V22" s="96">
        <v>12.659603133936919</v>
      </c>
      <c r="W22" s="96">
        <v>2369.8777066729913</v>
      </c>
      <c r="X22" s="96">
        <v>14.422661536385425</v>
      </c>
      <c r="Y22" s="96">
        <v>2699.9222396113514</v>
      </c>
      <c r="Z22" s="96">
        <v>15.912634853664057</v>
      </c>
      <c r="AA22" s="96">
        <v>2978.8452446059114</v>
      </c>
      <c r="AB22" s="96">
        <v>7.9396084470946544</v>
      </c>
      <c r="AC22" s="96">
        <v>1486.2947012961192</v>
      </c>
      <c r="AD22" s="96">
        <v>7.9687055921377832</v>
      </c>
      <c r="AE22" s="96">
        <v>1491.741686848193</v>
      </c>
      <c r="AF22" s="96">
        <v>7.0887859303563534</v>
      </c>
      <c r="AG22" s="96">
        <v>1327.0207261627093</v>
      </c>
      <c r="AH22" s="96">
        <v>4.7407897805936559</v>
      </c>
      <c r="AI22" s="96">
        <v>887.47584692713235</v>
      </c>
      <c r="AJ22" s="96">
        <v>5.1869571381174211</v>
      </c>
      <c r="AK22" s="96">
        <v>970.99837625558121</v>
      </c>
      <c r="AL22" s="96">
        <v>5.6243480365181497</v>
      </c>
      <c r="AM22" s="96">
        <v>1052.8779524361976</v>
      </c>
      <c r="AN22" s="96">
        <v>6.3356612509437715</v>
      </c>
      <c r="AO22" s="96">
        <v>1186.035786176674</v>
      </c>
      <c r="AP22" s="96">
        <v>5.8643630201402663</v>
      </c>
      <c r="AQ22" s="96">
        <v>1097.8087573702578</v>
      </c>
      <c r="AR22" s="96">
        <v>2</v>
      </c>
      <c r="AS22" s="96">
        <v>374.4</v>
      </c>
      <c r="AT22" s="96">
        <v>4.9140847872031461</v>
      </c>
      <c r="AU22" s="96">
        <v>919.91667216442886</v>
      </c>
      <c r="AV22" s="96">
        <v>2.5140239923608139</v>
      </c>
      <c r="AW22" s="96">
        <v>470.62529136994431</v>
      </c>
      <c r="AX22" s="96">
        <v>2</v>
      </c>
      <c r="AY22" s="96">
        <v>374.4</v>
      </c>
      <c r="AZ22" s="96">
        <v>3</v>
      </c>
      <c r="BA22" s="96">
        <v>561.59999999999991</v>
      </c>
      <c r="BB22" s="96">
        <v>3</v>
      </c>
      <c r="BC22" s="96">
        <v>561.59999999999991</v>
      </c>
      <c r="BD22" s="96">
        <v>3</v>
      </c>
      <c r="BE22" s="96">
        <v>561.59999999999991</v>
      </c>
      <c r="BF22" s="96">
        <v>3</v>
      </c>
      <c r="BG22" s="96">
        <v>561.59999999999991</v>
      </c>
      <c r="BH22" s="96">
        <v>14</v>
      </c>
      <c r="BI22" s="96">
        <v>2620.7999999999997</v>
      </c>
      <c r="BJ22" s="96">
        <v>10</v>
      </c>
      <c r="BK22" s="96">
        <v>1872</v>
      </c>
      <c r="BL22" s="96">
        <v>13</v>
      </c>
      <c r="BM22" s="96">
        <v>2433.6</v>
      </c>
      <c r="BN22" s="96">
        <v>14.860244370136531</v>
      </c>
      <c r="BO22" s="96">
        <v>2781.8377460895586</v>
      </c>
      <c r="BP22" s="96">
        <v>12.332649581213268</v>
      </c>
      <c r="BQ22" s="96">
        <v>2308.6720016031236</v>
      </c>
      <c r="BR22" s="96">
        <v>11.317004220061078</v>
      </c>
      <c r="BS22" s="96">
        <v>2118.5431899954337</v>
      </c>
      <c r="BT22" s="96">
        <v>12.054606885295096</v>
      </c>
      <c r="BU22" s="96">
        <v>2256.6224089272418</v>
      </c>
      <c r="BV22" s="96">
        <v>10.949380029511856</v>
      </c>
      <c r="BW22" s="96">
        <v>2049.7239415246195</v>
      </c>
      <c r="BX22" s="96">
        <v>4.4788023267899906</v>
      </c>
      <c r="BY22" s="96">
        <v>838.4317955750862</v>
      </c>
      <c r="BZ22" s="96">
        <v>2.0121378378806365</v>
      </c>
      <c r="CA22" s="96">
        <v>376.67220325125516</v>
      </c>
      <c r="CB22" s="96">
        <v>5.9788629694812894</v>
      </c>
      <c r="CC22" s="96">
        <v>1119.2431478868973</v>
      </c>
      <c r="CD22" s="96">
        <v>8.0270588476989264</v>
      </c>
      <c r="CE22" s="96">
        <v>1502.6654162892389</v>
      </c>
      <c r="CF22" s="96">
        <v>7.2491447738682968</v>
      </c>
      <c r="CG22" s="96">
        <v>1357.0399016681451</v>
      </c>
      <c r="CH22" s="96">
        <v>4.692496085003917</v>
      </c>
      <c r="CI22" s="96">
        <v>878.43526711273319</v>
      </c>
      <c r="CJ22" s="96">
        <v>0.86668122896284117</v>
      </c>
      <c r="CK22" s="96">
        <v>162.24272606184385</v>
      </c>
      <c r="CL22" s="96">
        <v>0.91526365276909438</v>
      </c>
      <c r="CM22" s="96">
        <v>171.33735579837446</v>
      </c>
      <c r="CN22" s="96">
        <v>3.7559609299486207</v>
      </c>
      <c r="CO22" s="96">
        <v>703.11588608638181</v>
      </c>
      <c r="CP22" s="96">
        <v>4.6088621244794616</v>
      </c>
      <c r="CQ22" s="96">
        <v>862.77898970255512</v>
      </c>
      <c r="CR22" s="96">
        <v>2.395071477436054</v>
      </c>
      <c r="CS22" s="96">
        <v>448.3573805760293</v>
      </c>
      <c r="CT22" s="96">
        <v>3.3527385012533126</v>
      </c>
      <c r="CU22" s="96">
        <v>627.63264743462014</v>
      </c>
    </row>
    <row r="23" spans="2:99">
      <c r="C23" s="95" t="s">
        <v>188</v>
      </c>
      <c r="D23" s="96">
        <v>0</v>
      </c>
      <c r="E23" s="96">
        <v>0</v>
      </c>
      <c r="F23" s="96">
        <v>0</v>
      </c>
      <c r="G23" s="96">
        <v>0</v>
      </c>
      <c r="H23" s="96">
        <v>2</v>
      </c>
      <c r="I23" s="96">
        <v>588</v>
      </c>
      <c r="J23" s="96">
        <v>4.1108535273567899</v>
      </c>
      <c r="K23" s="96">
        <v>1208.5909370428963</v>
      </c>
      <c r="L23" s="96">
        <v>19.805893580903213</v>
      </c>
      <c r="M23" s="96">
        <v>5822.9327127855449</v>
      </c>
      <c r="N23" s="96">
        <v>18.075137408456385</v>
      </c>
      <c r="O23" s="96">
        <v>5314.0903980861767</v>
      </c>
      <c r="P23" s="96">
        <v>17.663839822762682</v>
      </c>
      <c r="Q23" s="96">
        <v>5193.1689078922282</v>
      </c>
      <c r="R23" s="96">
        <v>4.3991283069094136</v>
      </c>
      <c r="S23" s="96">
        <v>1293.3437222313676</v>
      </c>
      <c r="T23" s="96">
        <v>8.7047113137396561</v>
      </c>
      <c r="U23" s="96">
        <v>2559.1851262394589</v>
      </c>
      <c r="V23" s="96">
        <v>11.493257536939787</v>
      </c>
      <c r="W23" s="96">
        <v>3379.0177158602974</v>
      </c>
      <c r="X23" s="96">
        <v>13.597586102075278</v>
      </c>
      <c r="Y23" s="96">
        <v>3997.6903140101317</v>
      </c>
      <c r="Z23" s="96">
        <v>14.574770004883252</v>
      </c>
      <c r="AA23" s="96">
        <v>4284.982381435676</v>
      </c>
      <c r="AB23" s="96">
        <v>7.7683211233079303</v>
      </c>
      <c r="AC23" s="96">
        <v>2283.8864102525317</v>
      </c>
      <c r="AD23" s="96">
        <v>7.6194461107098093</v>
      </c>
      <c r="AE23" s="96">
        <v>2240.1171565486839</v>
      </c>
      <c r="AF23" s="96">
        <v>7.2603851487094841</v>
      </c>
      <c r="AG23" s="96">
        <v>2134.5532337205882</v>
      </c>
      <c r="AH23" s="96">
        <v>4.2269431577903323</v>
      </c>
      <c r="AI23" s="96">
        <v>1242.7212883903576</v>
      </c>
      <c r="AJ23" s="96">
        <v>5.0286961863684319</v>
      </c>
      <c r="AK23" s="96">
        <v>1478.4366787923191</v>
      </c>
      <c r="AL23" s="96">
        <v>6.6243480365181497</v>
      </c>
      <c r="AM23" s="96">
        <v>1947.5583227363361</v>
      </c>
      <c r="AN23" s="96">
        <v>6.3356612509437715</v>
      </c>
      <c r="AO23" s="96">
        <v>1862.6844077774688</v>
      </c>
      <c r="AP23" s="96">
        <v>6.0338505674257448</v>
      </c>
      <c r="AQ23" s="96">
        <v>1773.9520668231689</v>
      </c>
      <c r="AR23" s="96">
        <v>2.8762077285303054</v>
      </c>
      <c r="AS23" s="96">
        <v>845.60507218790974</v>
      </c>
      <c r="AT23" s="96">
        <v>5.0880924951307049</v>
      </c>
      <c r="AU23" s="96">
        <v>1495.8991935684273</v>
      </c>
      <c r="AV23" s="96">
        <v>2.5874559912695014</v>
      </c>
      <c r="AW23" s="96">
        <v>760.71206143323343</v>
      </c>
      <c r="AX23" s="96">
        <v>2</v>
      </c>
      <c r="AY23" s="96">
        <v>588</v>
      </c>
      <c r="AZ23" s="96">
        <v>3</v>
      </c>
      <c r="BA23" s="96">
        <v>882</v>
      </c>
      <c r="BB23" s="96">
        <v>3</v>
      </c>
      <c r="BC23" s="96">
        <v>882</v>
      </c>
      <c r="BD23" s="96">
        <v>4</v>
      </c>
      <c r="BE23" s="96">
        <v>1176</v>
      </c>
      <c r="BF23" s="96">
        <v>2</v>
      </c>
      <c r="BG23" s="96">
        <v>588</v>
      </c>
      <c r="BH23" s="96">
        <v>14</v>
      </c>
      <c r="BI23" s="96">
        <v>4116</v>
      </c>
      <c r="BJ23" s="96">
        <v>9</v>
      </c>
      <c r="BK23" s="96">
        <v>2646</v>
      </c>
      <c r="BL23" s="96">
        <v>12</v>
      </c>
      <c r="BM23" s="96">
        <v>3528</v>
      </c>
      <c r="BN23" s="96">
        <v>14.294411953293883</v>
      </c>
      <c r="BO23" s="96">
        <v>4202.5571142684021</v>
      </c>
      <c r="BP23" s="96">
        <v>12.332649581213268</v>
      </c>
      <c r="BQ23" s="96">
        <v>3625.7989768767006</v>
      </c>
      <c r="BR23" s="96">
        <v>11.640856132931047</v>
      </c>
      <c r="BS23" s="96">
        <v>3422.4117030817279</v>
      </c>
      <c r="BT23" s="96">
        <v>14.187415880307926</v>
      </c>
      <c r="BU23" s="96">
        <v>4171.10026881053</v>
      </c>
      <c r="BV23" s="96">
        <v>11.444318032463041</v>
      </c>
      <c r="BW23" s="96">
        <v>3364.6295015441342</v>
      </c>
      <c r="BX23" s="96">
        <v>5.2989758095748538</v>
      </c>
      <c r="BY23" s="96">
        <v>1557.8988880150071</v>
      </c>
      <c r="BZ23" s="96">
        <v>2.3918633123142463</v>
      </c>
      <c r="CA23" s="96">
        <v>703.20781382038842</v>
      </c>
      <c r="CB23" s="96">
        <v>5.0819011767951086</v>
      </c>
      <c r="CC23" s="96">
        <v>1494.0789459777618</v>
      </c>
      <c r="CD23" s="96">
        <v>9.3389140550372218</v>
      </c>
      <c r="CE23" s="96">
        <v>2745.6407321809434</v>
      </c>
      <c r="CF23" s="96">
        <v>5.9031225009654822</v>
      </c>
      <c r="CG23" s="96">
        <v>1735.5180152838518</v>
      </c>
      <c r="CH23" s="96">
        <v>4.5662699217368292</v>
      </c>
      <c r="CI23" s="96">
        <v>1342.4833569906277</v>
      </c>
      <c r="CJ23" s="96">
        <v>0.82708810645515785</v>
      </c>
      <c r="CK23" s="96">
        <v>243.1639032978164</v>
      </c>
      <c r="CL23" s="96">
        <v>0.70454603095826607</v>
      </c>
      <c r="CM23" s="96">
        <v>207.13653310173024</v>
      </c>
      <c r="CN23" s="96">
        <v>3.6929641857862356</v>
      </c>
      <c r="CO23" s="96">
        <v>1085.7314706211532</v>
      </c>
      <c r="CP23" s="96">
        <v>4.6088621244794616</v>
      </c>
      <c r="CQ23" s="96">
        <v>1355.0054645969617</v>
      </c>
      <c r="CR23" s="96">
        <v>2.4345786251796597</v>
      </c>
      <c r="CS23" s="96">
        <v>715.76611580281997</v>
      </c>
      <c r="CT23" s="96">
        <v>3.3135453344473893</v>
      </c>
      <c r="CU23" s="96">
        <v>974.18232832753245</v>
      </c>
    </row>
    <row r="24" spans="2:99">
      <c r="C24" s="95" t="s">
        <v>189</v>
      </c>
      <c r="D24" s="96">
        <v>0</v>
      </c>
      <c r="E24" s="96">
        <v>0</v>
      </c>
      <c r="F24" s="96">
        <v>0</v>
      </c>
      <c r="G24" s="96">
        <v>0</v>
      </c>
      <c r="H24" s="96">
        <v>2</v>
      </c>
      <c r="I24" s="96">
        <v>734.4</v>
      </c>
      <c r="J24" s="96">
        <v>4.1108535273567899</v>
      </c>
      <c r="K24" s="96">
        <v>1509.5054152454131</v>
      </c>
      <c r="L24" s="96">
        <v>18.61559890185805</v>
      </c>
      <c r="M24" s="96">
        <v>6835.6479167622756</v>
      </c>
      <c r="N24" s="96">
        <v>19.075137408456385</v>
      </c>
      <c r="O24" s="96">
        <v>7004.3904563851847</v>
      </c>
      <c r="P24" s="96">
        <v>19.142829811685353</v>
      </c>
      <c r="Q24" s="96">
        <v>7029.2471068508612</v>
      </c>
      <c r="R24" s="96">
        <v>4.0618346902600369</v>
      </c>
      <c r="S24" s="96">
        <v>1491.5056982634856</v>
      </c>
      <c r="T24" s="96">
        <v>7.4297578760397105</v>
      </c>
      <c r="U24" s="96">
        <v>2728.2070920817814</v>
      </c>
      <c r="V24" s="96">
        <v>12.493257536939787</v>
      </c>
      <c r="W24" s="96">
        <v>4587.5241675642892</v>
      </c>
      <c r="X24" s="96">
        <v>14.772510667765131</v>
      </c>
      <c r="Y24" s="96">
        <v>5424.4659172033562</v>
      </c>
      <c r="Z24" s="96">
        <v>14.912634853664057</v>
      </c>
      <c r="AA24" s="96">
        <v>5475.9195182654421</v>
      </c>
      <c r="AB24" s="96">
        <v>7.7683211233079303</v>
      </c>
      <c r="AC24" s="96">
        <v>2852.5275164786717</v>
      </c>
      <c r="AD24" s="96">
        <v>7.7940758514237958</v>
      </c>
      <c r="AE24" s="96">
        <v>2861.9846526428178</v>
      </c>
      <c r="AF24" s="96">
        <v>7.2603851487094841</v>
      </c>
      <c r="AG24" s="96">
        <v>2666.0134266061227</v>
      </c>
      <c r="AH24" s="96">
        <v>4.3141910548310545</v>
      </c>
      <c r="AI24" s="96">
        <v>1584.1709553339631</v>
      </c>
      <c r="AJ24" s="96">
        <v>5.1869571381174211</v>
      </c>
      <c r="AK24" s="96">
        <v>1904.6506611167169</v>
      </c>
      <c r="AL24" s="96">
        <v>5.4603262842357649</v>
      </c>
      <c r="AM24" s="96">
        <v>2005.0318115713728</v>
      </c>
      <c r="AN24" s="96">
        <v>6.0019953579518042</v>
      </c>
      <c r="AO24" s="96">
        <v>2203.9326954399025</v>
      </c>
      <c r="AP24" s="96">
        <v>5.8643630201402663</v>
      </c>
      <c r="AQ24" s="96">
        <v>2153.3941009955056</v>
      </c>
      <c r="AR24" s="96">
        <v>2.8762077285303054</v>
      </c>
      <c r="AS24" s="96">
        <v>1056.143477916328</v>
      </c>
      <c r="AT24" s="96">
        <v>4.9140847872031461</v>
      </c>
      <c r="AU24" s="96">
        <v>1804.4519338609953</v>
      </c>
      <c r="AV24" s="96">
        <v>2.4405919934521263</v>
      </c>
      <c r="AW24" s="96">
        <v>896.18537999562079</v>
      </c>
      <c r="AX24" s="96">
        <v>2</v>
      </c>
      <c r="AY24" s="96">
        <v>734.4</v>
      </c>
      <c r="AZ24" s="96">
        <v>3</v>
      </c>
      <c r="BA24" s="96">
        <v>1101.5999999999999</v>
      </c>
      <c r="BB24" s="96">
        <v>3</v>
      </c>
      <c r="BC24" s="96">
        <v>1101.5999999999999</v>
      </c>
      <c r="BD24" s="96">
        <v>4</v>
      </c>
      <c r="BE24" s="96">
        <v>1468.8</v>
      </c>
      <c r="BF24" s="96">
        <v>3</v>
      </c>
      <c r="BG24" s="96">
        <v>1101.5999999999999</v>
      </c>
      <c r="BH24" s="96">
        <v>12</v>
      </c>
      <c r="BI24" s="96">
        <v>4406.3999999999996</v>
      </c>
      <c r="BJ24" s="96">
        <v>10</v>
      </c>
      <c r="BK24" s="96">
        <v>3672</v>
      </c>
      <c r="BL24" s="96">
        <v>13</v>
      </c>
      <c r="BM24" s="96">
        <v>4773.5999999999995</v>
      </c>
      <c r="BN24" s="96">
        <v>15.542464638425809</v>
      </c>
      <c r="BO24" s="96">
        <v>5707.1930152299565</v>
      </c>
      <c r="BP24" s="96">
        <v>11.633835132630484</v>
      </c>
      <c r="BQ24" s="96">
        <v>4271.9442607019137</v>
      </c>
      <c r="BR24" s="96">
        <v>11.317004220061078</v>
      </c>
      <c r="BS24" s="96">
        <v>4155.6039496064277</v>
      </c>
      <c r="BT24" s="96">
        <v>12.187415880307926</v>
      </c>
      <c r="BU24" s="96">
        <v>4475.21911124907</v>
      </c>
      <c r="BV24" s="96">
        <v>12.114359363828918</v>
      </c>
      <c r="BW24" s="96">
        <v>4448.3927583979785</v>
      </c>
      <c r="BX24" s="96">
        <v>4.4788023267899906</v>
      </c>
      <c r="BY24" s="96">
        <v>1644.6162143972845</v>
      </c>
      <c r="BZ24" s="96">
        <v>2.3161896685058547</v>
      </c>
      <c r="CA24" s="96">
        <v>850.50484627534979</v>
      </c>
      <c r="CB24" s="96">
        <v>6.030382073138199</v>
      </c>
      <c r="CC24" s="96">
        <v>2214.3562972563468</v>
      </c>
      <c r="CD24" s="96">
        <v>9.1829864513680732</v>
      </c>
      <c r="CE24" s="96">
        <v>3371.9926249423565</v>
      </c>
      <c r="CF24" s="96">
        <v>7.0761336374168895</v>
      </c>
      <c r="CG24" s="96">
        <v>2598.3562716594815</v>
      </c>
      <c r="CH24" s="96">
        <v>4.4400437584697441</v>
      </c>
      <c r="CI24" s="96">
        <v>1630.3840681100901</v>
      </c>
      <c r="CJ24" s="96">
        <v>0.84688466770899939</v>
      </c>
      <c r="CK24" s="96">
        <v>310.97604998274454</v>
      </c>
      <c r="CL24" s="96">
        <v>0.90969494772864956</v>
      </c>
      <c r="CM24" s="96">
        <v>334.0399848059601</v>
      </c>
      <c r="CN24" s="96">
        <v>3.8189576741110058</v>
      </c>
      <c r="CO24" s="96">
        <v>1402.3212579335614</v>
      </c>
      <c r="CP24" s="96">
        <v>4.2610138412155338</v>
      </c>
      <c r="CQ24" s="96">
        <v>1564.644282494344</v>
      </c>
      <c r="CR24" s="96">
        <v>2.395071477436054</v>
      </c>
      <c r="CS24" s="96">
        <v>879.47024651451898</v>
      </c>
      <c r="CT24" s="96">
        <v>3.3527385012533126</v>
      </c>
      <c r="CU24" s="96">
        <v>1231.1255776602163</v>
      </c>
    </row>
    <row r="25" spans="2:99">
      <c r="C25" s="95" t="s">
        <v>190</v>
      </c>
      <c r="D25" s="96">
        <v>0</v>
      </c>
      <c r="E25" s="96">
        <v>0</v>
      </c>
      <c r="F25" s="96">
        <v>0</v>
      </c>
      <c r="G25" s="96">
        <v>0</v>
      </c>
      <c r="H25" s="96">
        <v>2</v>
      </c>
      <c r="I25" s="96">
        <v>1060.8</v>
      </c>
      <c r="J25" s="96">
        <v>3.9484801790985755</v>
      </c>
      <c r="K25" s="96">
        <v>2094.2738869938844</v>
      </c>
      <c r="L25" s="96">
        <v>18.61559890185805</v>
      </c>
      <c r="M25" s="96">
        <v>9873.7136575455097</v>
      </c>
      <c r="N25" s="96">
        <v>17.429126415779876</v>
      </c>
      <c r="O25" s="96">
        <v>9244.4086509296467</v>
      </c>
      <c r="P25" s="96">
        <v>19.302493141326241</v>
      </c>
      <c r="Q25" s="96">
        <v>10238.042362159438</v>
      </c>
      <c r="R25" s="96">
        <v>4.237637143818481</v>
      </c>
      <c r="S25" s="96">
        <v>2247.6427410813221</v>
      </c>
      <c r="T25" s="96">
        <v>8.5947299386596772</v>
      </c>
      <c r="U25" s="96">
        <v>4558.6447594650926</v>
      </c>
      <c r="V25" s="96">
        <v>12.659603133936919</v>
      </c>
      <c r="W25" s="96">
        <v>6714.6535022401413</v>
      </c>
      <c r="X25" s="96">
        <v>14.772510667765131</v>
      </c>
      <c r="Y25" s="96">
        <v>7835.3396581826246</v>
      </c>
      <c r="Z25" s="96">
        <v>13.574770004883252</v>
      </c>
      <c r="AA25" s="96">
        <v>7200.0580105900763</v>
      </c>
      <c r="AB25" s="96">
        <v>9.1108957708813776</v>
      </c>
      <c r="AC25" s="96">
        <v>4832.4191168754824</v>
      </c>
      <c r="AD25" s="96">
        <v>7.7940758514237958</v>
      </c>
      <c r="AE25" s="96">
        <v>4133.9778315951808</v>
      </c>
      <c r="AF25" s="96">
        <v>7.2603851487094841</v>
      </c>
      <c r="AG25" s="96">
        <v>3850.9082828755104</v>
      </c>
      <c r="AH25" s="96">
        <v>4.4014389518717767</v>
      </c>
      <c r="AI25" s="96">
        <v>2334.5232200727901</v>
      </c>
      <c r="AJ25" s="96">
        <v>5.2660876139919157</v>
      </c>
      <c r="AK25" s="96">
        <v>2793.132870461312</v>
      </c>
      <c r="AL25" s="96">
        <v>5.4603262842357649</v>
      </c>
      <c r="AM25" s="96">
        <v>2896.1570611586494</v>
      </c>
      <c r="AN25" s="96">
        <v>5.0019953579518042</v>
      </c>
      <c r="AO25" s="96">
        <v>2653.0583378576366</v>
      </c>
      <c r="AP25" s="96">
        <v>5.8643630201402663</v>
      </c>
      <c r="AQ25" s="96">
        <v>3110.4581458823973</v>
      </c>
      <c r="AR25" s="96">
        <v>2.8762077285303054</v>
      </c>
      <c r="AS25" s="96">
        <v>1525.5405792124739</v>
      </c>
      <c r="AT25" s="96">
        <v>4.9140847872031461</v>
      </c>
      <c r="AU25" s="96">
        <v>2606.4305711325487</v>
      </c>
      <c r="AV25" s="96">
        <v>2.4405919934521263</v>
      </c>
      <c r="AW25" s="96">
        <v>1294.4899933270078</v>
      </c>
      <c r="AX25" s="96">
        <v>2</v>
      </c>
      <c r="AY25" s="96">
        <v>1060.8</v>
      </c>
      <c r="AZ25" s="96">
        <v>3</v>
      </c>
      <c r="BA25" s="96">
        <v>1591.1999999999998</v>
      </c>
      <c r="BB25" s="96">
        <v>3</v>
      </c>
      <c r="BC25" s="96">
        <v>1591.1999999999998</v>
      </c>
      <c r="BD25" s="96">
        <v>4</v>
      </c>
      <c r="BE25" s="96">
        <v>2121.6</v>
      </c>
      <c r="BF25" s="96">
        <v>3</v>
      </c>
      <c r="BG25" s="96">
        <v>1591.1999999999998</v>
      </c>
      <c r="BH25" s="96">
        <v>12</v>
      </c>
      <c r="BI25" s="96">
        <v>6364.7999999999993</v>
      </c>
      <c r="BJ25" s="96">
        <v>10</v>
      </c>
      <c r="BK25" s="96">
        <v>5304</v>
      </c>
      <c r="BL25" s="96">
        <v>13</v>
      </c>
      <c r="BM25" s="96">
        <v>6895.2</v>
      </c>
      <c r="BN25" s="96">
        <v>14.03656599763659</v>
      </c>
      <c r="BO25" s="96">
        <v>7444.9946051464467</v>
      </c>
      <c r="BP25" s="96">
        <v>11.053123801780155</v>
      </c>
      <c r="BQ25" s="96">
        <v>5862.5768644641939</v>
      </c>
      <c r="BR25" s="96">
        <v>11.155078263626091</v>
      </c>
      <c r="BS25" s="96">
        <v>5916.6535110272789</v>
      </c>
      <c r="BT25" s="96">
        <v>12.054606885295096</v>
      </c>
      <c r="BU25" s="96">
        <v>6393.7634919605189</v>
      </c>
      <c r="BV25" s="96">
        <v>12.444318032463041</v>
      </c>
      <c r="BW25" s="96">
        <v>6600.4662844183968</v>
      </c>
      <c r="BX25" s="96">
        <v>4.4788023267899906</v>
      </c>
      <c r="BY25" s="96">
        <v>2375.5567541294108</v>
      </c>
      <c r="BZ25" s="96">
        <v>2.0499746597848323</v>
      </c>
      <c r="CA25" s="96">
        <v>1087.3065595498749</v>
      </c>
      <c r="CB25" s="96">
        <v>5.133420280452019</v>
      </c>
      <c r="CC25" s="96">
        <v>2722.7661167517508</v>
      </c>
      <c r="CD25" s="96">
        <v>7.8711312440297778</v>
      </c>
      <c r="CE25" s="96">
        <v>4174.8480118333937</v>
      </c>
      <c r="CF25" s="96">
        <v>6.2491447738682968</v>
      </c>
      <c r="CG25" s="96">
        <v>3314.5463880597445</v>
      </c>
      <c r="CH25" s="96">
        <v>4.692496085003917</v>
      </c>
      <c r="CI25" s="96">
        <v>2488.8999234860776</v>
      </c>
      <c r="CJ25" s="96">
        <v>0.82708810645515785</v>
      </c>
      <c r="CK25" s="96">
        <v>438.68753166381572</v>
      </c>
      <c r="CL25" s="96">
        <v>0.71568344103915549</v>
      </c>
      <c r="CM25" s="96">
        <v>379.59849712716806</v>
      </c>
      <c r="CN25" s="96">
        <v>3.7559609299486207</v>
      </c>
      <c r="CO25" s="96">
        <v>1992.1616772447483</v>
      </c>
      <c r="CP25" s="96">
        <v>4.0870896995835695</v>
      </c>
      <c r="CQ25" s="96">
        <v>2167.7923766591252</v>
      </c>
      <c r="CR25" s="96">
        <v>2.395071477436054</v>
      </c>
      <c r="CS25" s="96">
        <v>1270.345911632083</v>
      </c>
      <c r="CT25" s="96">
        <v>3.3527385012533126</v>
      </c>
      <c r="CU25" s="96">
        <v>1778.2925010647568</v>
      </c>
    </row>
    <row r="26" spans="2:99">
      <c r="C26" s="95" t="s">
        <v>191</v>
      </c>
      <c r="D26" s="96">
        <v>0</v>
      </c>
      <c r="E26" s="96">
        <v>0</v>
      </c>
      <c r="F26" s="96">
        <v>0</v>
      </c>
      <c r="G26" s="96">
        <v>0</v>
      </c>
      <c r="H26" s="96">
        <v>2</v>
      </c>
      <c r="I26" s="96">
        <v>972</v>
      </c>
      <c r="J26" s="96">
        <v>3.9484801790985755</v>
      </c>
      <c r="K26" s="96">
        <v>1918.9613670419078</v>
      </c>
      <c r="L26" s="96">
        <v>17.901040920425793</v>
      </c>
      <c r="M26" s="96">
        <v>8699.905887326935</v>
      </c>
      <c r="N26" s="96">
        <v>18.590629163949007</v>
      </c>
      <c r="O26" s="96">
        <v>9035.0457736792177</v>
      </c>
      <c r="P26" s="96">
        <v>19.142829811685353</v>
      </c>
      <c r="Q26" s="96">
        <v>9303.4152884790819</v>
      </c>
      <c r="R26" s="96">
        <v>3.9506287019379664</v>
      </c>
      <c r="S26" s="96">
        <v>1920.0055491418516</v>
      </c>
      <c r="T26" s="96">
        <v>7.594729938659678</v>
      </c>
      <c r="U26" s="96">
        <v>3691.0387501886034</v>
      </c>
      <c r="V26" s="96">
        <v>11.659603133936919</v>
      </c>
      <c r="W26" s="96">
        <v>5666.5671230933431</v>
      </c>
      <c r="X26" s="96">
        <v>16.297284364834688</v>
      </c>
      <c r="Y26" s="96">
        <v>7920.4802013096587</v>
      </c>
      <c r="Z26" s="96">
        <v>15.250499702444859</v>
      </c>
      <c r="AA26" s="96">
        <v>7411.7428553882019</v>
      </c>
      <c r="AB26" s="96">
        <v>8.1108957708813776</v>
      </c>
      <c r="AC26" s="96">
        <v>3941.8953446483497</v>
      </c>
      <c r="AD26" s="96">
        <v>7.6194461107098093</v>
      </c>
      <c r="AE26" s="96">
        <v>3703.0508098049672</v>
      </c>
      <c r="AF26" s="96">
        <v>7.6035835854157447</v>
      </c>
      <c r="AG26" s="96">
        <v>3695.3416225120518</v>
      </c>
      <c r="AH26" s="96">
        <v>4.7407897805936559</v>
      </c>
      <c r="AI26" s="96">
        <v>2304.0238333685165</v>
      </c>
      <c r="AJ26" s="96">
        <v>6.2660876139919157</v>
      </c>
      <c r="AK26" s="96">
        <v>3045.3185804000709</v>
      </c>
      <c r="AL26" s="96">
        <v>6.6243480365181497</v>
      </c>
      <c r="AM26" s="96">
        <v>3219.4331457478206</v>
      </c>
      <c r="AN26" s="96">
        <v>6.1688283044477874</v>
      </c>
      <c r="AO26" s="96">
        <v>2998.0505559616245</v>
      </c>
      <c r="AP26" s="96">
        <v>6.0338505674257448</v>
      </c>
      <c r="AQ26" s="96">
        <v>2932.4513757689119</v>
      </c>
      <c r="AR26" s="96">
        <v>2.8762077285303054</v>
      </c>
      <c r="AS26" s="96">
        <v>1397.8369560657284</v>
      </c>
      <c r="AT26" s="96">
        <v>4.9140847872031461</v>
      </c>
      <c r="AU26" s="96">
        <v>2388.2452065807288</v>
      </c>
      <c r="AV26" s="96">
        <v>2.5874559912695014</v>
      </c>
      <c r="AW26" s="96">
        <v>1257.5036117569778</v>
      </c>
      <c r="AX26" s="96">
        <v>2</v>
      </c>
      <c r="AY26" s="96">
        <v>972</v>
      </c>
      <c r="AZ26" s="96">
        <v>3</v>
      </c>
      <c r="BA26" s="96">
        <v>1458</v>
      </c>
      <c r="BB26" s="96">
        <v>3</v>
      </c>
      <c r="BC26" s="96">
        <v>1458</v>
      </c>
      <c r="BD26" s="96">
        <v>4</v>
      </c>
      <c r="BE26" s="96">
        <v>1944</v>
      </c>
      <c r="BF26" s="96">
        <v>2</v>
      </c>
      <c r="BG26" s="96">
        <v>972</v>
      </c>
      <c r="BH26" s="96">
        <v>14</v>
      </c>
      <c r="BI26" s="96">
        <v>6804</v>
      </c>
      <c r="BJ26" s="96">
        <v>10</v>
      </c>
      <c r="BK26" s="96">
        <v>4860</v>
      </c>
      <c r="BL26" s="96">
        <v>13</v>
      </c>
      <c r="BM26" s="96">
        <v>6318</v>
      </c>
      <c r="BN26" s="96">
        <v>14.152953849083218</v>
      </c>
      <c r="BO26" s="96">
        <v>6878.3355706544444</v>
      </c>
      <c r="BP26" s="96">
        <v>12.332649581213268</v>
      </c>
      <c r="BQ26" s="96">
        <v>5993.667696469648</v>
      </c>
      <c r="BR26" s="96">
        <v>10.691767730173995</v>
      </c>
      <c r="BS26" s="96">
        <v>5196.1991168645618</v>
      </c>
      <c r="BT26" s="96">
        <v>12.187415880307926</v>
      </c>
      <c r="BU26" s="96">
        <v>5923.0841178296523</v>
      </c>
      <c r="BV26" s="96">
        <v>11.279338698145979</v>
      </c>
      <c r="BW26" s="96">
        <v>5481.7586072989461</v>
      </c>
      <c r="BX26" s="96">
        <v>4.4788023267899906</v>
      </c>
      <c r="BY26" s="96">
        <v>2176.6979308199352</v>
      </c>
      <c r="BZ26" s="96">
        <v>2.0121378378806365</v>
      </c>
      <c r="CA26" s="96">
        <v>977.89898920998928</v>
      </c>
      <c r="CB26" s="96">
        <v>5.133420280452019</v>
      </c>
      <c r="CC26" s="96">
        <v>2494.8422562996811</v>
      </c>
      <c r="CD26" s="96">
        <v>9.0270588476989264</v>
      </c>
      <c r="CE26" s="96">
        <v>4387.1505999816782</v>
      </c>
      <c r="CF26" s="96">
        <v>6.9031225009654822</v>
      </c>
      <c r="CG26" s="96">
        <v>3354.9175354692243</v>
      </c>
      <c r="CH26" s="96">
        <v>4.692496085003917</v>
      </c>
      <c r="CI26" s="96">
        <v>2280.5530973119035</v>
      </c>
      <c r="CJ26" s="96">
        <v>0.84688466770899939</v>
      </c>
      <c r="CK26" s="96">
        <v>411.58594850657369</v>
      </c>
      <c r="CL26" s="96">
        <v>0.71568344103915549</v>
      </c>
      <c r="CM26" s="96">
        <v>347.82215234502956</v>
      </c>
      <c r="CN26" s="96">
        <v>3.8189576741110058</v>
      </c>
      <c r="CO26" s="96">
        <v>1856.0134296179488</v>
      </c>
      <c r="CP26" s="96">
        <v>4.6088621244794616</v>
      </c>
      <c r="CQ26" s="96">
        <v>2239.9069924970186</v>
      </c>
      <c r="CR26" s="96">
        <v>2.3555643296924487</v>
      </c>
      <c r="CS26" s="96">
        <v>1144.80426423053</v>
      </c>
      <c r="CT26" s="96">
        <v>3.3527385012533126</v>
      </c>
      <c r="CU26" s="96">
        <v>1629.4309116091099</v>
      </c>
    </row>
    <row r="27" spans="2:99">
      <c r="C27" s="95" t="s">
        <v>192</v>
      </c>
      <c r="D27" s="96">
        <v>0</v>
      </c>
      <c r="E27" s="96">
        <v>0</v>
      </c>
      <c r="F27" s="96">
        <v>0</v>
      </c>
      <c r="G27" s="96">
        <v>0</v>
      </c>
      <c r="H27" s="96">
        <v>2</v>
      </c>
      <c r="I27" s="96">
        <v>854.4</v>
      </c>
      <c r="J27" s="96">
        <v>3.7861068308403607</v>
      </c>
      <c r="K27" s="96">
        <v>1617.4248381350021</v>
      </c>
      <c r="L27" s="96">
        <v>19.805893580903213</v>
      </c>
      <c r="M27" s="96">
        <v>8461.0777377618524</v>
      </c>
      <c r="N27" s="96">
        <v>18.559645652963773</v>
      </c>
      <c r="O27" s="96">
        <v>7928.6806229461235</v>
      </c>
      <c r="P27" s="96">
        <v>17.983166482044464</v>
      </c>
      <c r="Q27" s="96">
        <v>7682.4087211293945</v>
      </c>
      <c r="R27" s="96">
        <v>4.4134395973769243</v>
      </c>
      <c r="S27" s="96">
        <v>1885.421395999422</v>
      </c>
      <c r="T27" s="96">
        <v>7.4297578760397105</v>
      </c>
      <c r="U27" s="96">
        <v>3173.9925646441643</v>
      </c>
      <c r="V27" s="96">
        <v>12.659603133936919</v>
      </c>
      <c r="W27" s="96">
        <v>5408.1824588178515</v>
      </c>
      <c r="X27" s="96">
        <v>16.297284364834688</v>
      </c>
      <c r="Y27" s="96">
        <v>6962.1998806573783</v>
      </c>
      <c r="Z27" s="96">
        <v>14.743702429273654</v>
      </c>
      <c r="AA27" s="96">
        <v>6298.5096777857043</v>
      </c>
      <c r="AB27" s="96">
        <v>8.1108957708813776</v>
      </c>
      <c r="AC27" s="96">
        <v>3464.9746733205243</v>
      </c>
      <c r="AD27" s="96">
        <v>7.7940758514237958</v>
      </c>
      <c r="AE27" s="96">
        <v>3329.6292037282456</v>
      </c>
      <c r="AF27" s="96">
        <v>7.0887859303563534</v>
      </c>
      <c r="AG27" s="96">
        <v>3028.3293494482341</v>
      </c>
      <c r="AH27" s="96">
        <v>5.0025334717158216</v>
      </c>
      <c r="AI27" s="96">
        <v>2137.0822991169989</v>
      </c>
      <c r="AJ27" s="96">
        <v>5.1078266622429265</v>
      </c>
      <c r="AK27" s="96">
        <v>2182.0635501101783</v>
      </c>
      <c r="AL27" s="96">
        <v>5.2963045319533801</v>
      </c>
      <c r="AM27" s="96">
        <v>2262.5812960504841</v>
      </c>
      <c r="AN27" s="96">
        <v>6.0019953579518042</v>
      </c>
      <c r="AO27" s="96">
        <v>2564.0524169170108</v>
      </c>
      <c r="AP27" s="96">
        <v>6.0338505674257448</v>
      </c>
      <c r="AQ27" s="96">
        <v>2577.6609624042781</v>
      </c>
      <c r="AR27" s="96">
        <v>2.8762077285303054</v>
      </c>
      <c r="AS27" s="96">
        <v>1228.7159416281463</v>
      </c>
      <c r="AT27" s="96">
        <v>5.0880924951307049</v>
      </c>
      <c r="AU27" s="96">
        <v>2173.6331139198369</v>
      </c>
      <c r="AV27" s="96">
        <v>2.5140239923608139</v>
      </c>
      <c r="AW27" s="96">
        <v>1073.9910495365395</v>
      </c>
      <c r="AX27" s="96">
        <v>2</v>
      </c>
      <c r="AY27" s="96">
        <v>854.4</v>
      </c>
      <c r="AZ27" s="96">
        <v>3</v>
      </c>
      <c r="BA27" s="96">
        <v>1281.5999999999999</v>
      </c>
      <c r="BB27" s="96">
        <v>3</v>
      </c>
      <c r="BC27" s="96">
        <v>1281.5999999999999</v>
      </c>
      <c r="BD27" s="96">
        <v>3</v>
      </c>
      <c r="BE27" s="96">
        <v>1281.5999999999999</v>
      </c>
      <c r="BF27" s="96">
        <v>3</v>
      </c>
      <c r="BG27" s="96">
        <v>1281.5999999999999</v>
      </c>
      <c r="BH27" s="96">
        <v>12</v>
      </c>
      <c r="BI27" s="96">
        <v>5126.3999999999996</v>
      </c>
      <c r="BJ27" s="96">
        <v>9</v>
      </c>
      <c r="BK27" s="96">
        <v>3844.7999999999997</v>
      </c>
      <c r="BL27" s="96">
        <v>11</v>
      </c>
      <c r="BM27" s="96">
        <v>4699.2</v>
      </c>
      <c r="BN27" s="96">
        <v>14.577328161715206</v>
      </c>
      <c r="BO27" s="96">
        <v>6227.4345906847357</v>
      </c>
      <c r="BP27" s="96">
        <v>11.332649581213268</v>
      </c>
      <c r="BQ27" s="96">
        <v>4841.3079010943075</v>
      </c>
      <c r="BR27" s="96">
        <v>11.802782089366033</v>
      </c>
      <c r="BS27" s="96">
        <v>5042.1485085771692</v>
      </c>
      <c r="BT27" s="96">
        <v>14.320224875320756</v>
      </c>
      <c r="BU27" s="96">
        <v>6117.6000667370272</v>
      </c>
      <c r="BV27" s="96">
        <v>11.774276701097165</v>
      </c>
      <c r="BW27" s="96">
        <v>5029.971006708709</v>
      </c>
      <c r="BX27" s="96">
        <v>4.58772127184913</v>
      </c>
      <c r="BY27" s="96">
        <v>1959.8745273339482</v>
      </c>
      <c r="BZ27" s="96">
        <v>2.3540264904100505</v>
      </c>
      <c r="CA27" s="96">
        <v>1005.6401167031736</v>
      </c>
      <c r="CB27" s="96">
        <v>5.0819011767951086</v>
      </c>
      <c r="CC27" s="96">
        <v>2170.9881827268705</v>
      </c>
      <c r="CD27" s="96">
        <v>8.1829864513680732</v>
      </c>
      <c r="CE27" s="96">
        <v>3495.7718120244408</v>
      </c>
      <c r="CF27" s="96">
        <v>6.0761336374168895</v>
      </c>
      <c r="CG27" s="96">
        <v>2595.724289904495</v>
      </c>
      <c r="CH27" s="96">
        <v>4.4400437584697441</v>
      </c>
      <c r="CI27" s="96">
        <v>1896.7866936182745</v>
      </c>
      <c r="CJ27" s="96">
        <v>0.82708810645515785</v>
      </c>
      <c r="CK27" s="96">
        <v>353.3320390776434</v>
      </c>
      <c r="CL27" s="96">
        <v>0.70454603095826607</v>
      </c>
      <c r="CM27" s="96">
        <v>300.98206442537128</v>
      </c>
      <c r="CN27" s="96">
        <v>3.6929641857862356</v>
      </c>
      <c r="CO27" s="96">
        <v>1577.6343001678799</v>
      </c>
      <c r="CP27" s="96">
        <v>4.6088621244794616</v>
      </c>
      <c r="CQ27" s="96">
        <v>1968.9058995776259</v>
      </c>
      <c r="CR27" s="96">
        <v>2.3555643296924487</v>
      </c>
      <c r="CS27" s="96">
        <v>1006.2970816446141</v>
      </c>
      <c r="CT27" s="96">
        <v>3.3527385012533126</v>
      </c>
      <c r="CU27" s="96">
        <v>1432.289887735415</v>
      </c>
    </row>
    <row r="28" spans="2:99">
      <c r="C28" s="95" t="s">
        <v>193</v>
      </c>
      <c r="D28" s="96">
        <v>0</v>
      </c>
      <c r="E28" s="96">
        <v>0</v>
      </c>
      <c r="F28" s="96">
        <v>0</v>
      </c>
      <c r="G28" s="96">
        <v>0</v>
      </c>
      <c r="H28" s="96">
        <v>2</v>
      </c>
      <c r="I28" s="96">
        <v>1476</v>
      </c>
      <c r="J28" s="96">
        <v>4.1108535273567899</v>
      </c>
      <c r="K28" s="96">
        <v>3033.8099031893107</v>
      </c>
      <c r="L28" s="96">
        <v>17.52045156233547</v>
      </c>
      <c r="M28" s="96">
        <v>12930.093253003577</v>
      </c>
      <c r="N28" s="96">
        <v>17.075137408456385</v>
      </c>
      <c r="O28" s="96">
        <v>12601.451407440813</v>
      </c>
      <c r="P28" s="96">
        <v>16.983166482044464</v>
      </c>
      <c r="Q28" s="96">
        <v>12533.576863748815</v>
      </c>
      <c r="R28" s="96">
        <v>4.0941329228782228</v>
      </c>
      <c r="S28" s="96">
        <v>3021.4700970841286</v>
      </c>
      <c r="T28" s="96">
        <v>7.594729938659678</v>
      </c>
      <c r="U28" s="96">
        <v>5604.9106947308428</v>
      </c>
      <c r="V28" s="96">
        <v>11.659603133936919</v>
      </c>
      <c r="W28" s="96">
        <v>8604.7871128454462</v>
      </c>
      <c r="X28" s="96">
        <v>14.422661536385425</v>
      </c>
      <c r="Y28" s="96">
        <v>10643.924213852444</v>
      </c>
      <c r="Z28" s="96">
        <v>14.574770004883252</v>
      </c>
      <c r="AA28" s="96">
        <v>10756.180263603839</v>
      </c>
      <c r="AB28" s="96">
        <v>8.1108957708813776</v>
      </c>
      <c r="AC28" s="96">
        <v>5985.8410789104564</v>
      </c>
      <c r="AD28" s="96">
        <v>7.4448163699958219</v>
      </c>
      <c r="AE28" s="96">
        <v>5494.2744810569166</v>
      </c>
      <c r="AF28" s="96">
        <v>6.9171867120032218</v>
      </c>
      <c r="AG28" s="96">
        <v>5104.883793458378</v>
      </c>
      <c r="AH28" s="96">
        <v>4.3141910548310545</v>
      </c>
      <c r="AI28" s="96">
        <v>3183.8729984653182</v>
      </c>
      <c r="AJ28" s="96">
        <v>5.2660876139919157</v>
      </c>
      <c r="AK28" s="96">
        <v>3886.3726591260338</v>
      </c>
      <c r="AL28" s="96">
        <v>6.2963045319533801</v>
      </c>
      <c r="AM28" s="96">
        <v>4646.6727445815941</v>
      </c>
      <c r="AN28" s="96">
        <v>5.1688283044477874</v>
      </c>
      <c r="AO28" s="96">
        <v>3814.5952886824671</v>
      </c>
      <c r="AP28" s="96">
        <v>4.8643630201402663</v>
      </c>
      <c r="AQ28" s="96">
        <v>3589.8999088635164</v>
      </c>
      <c r="AR28" s="96">
        <v>2.8031904178194464</v>
      </c>
      <c r="AS28" s="96">
        <v>2068.7545283507516</v>
      </c>
      <c r="AT28" s="96">
        <v>5.0880924951307049</v>
      </c>
      <c r="AU28" s="96">
        <v>3755.0122614064603</v>
      </c>
      <c r="AV28" s="96">
        <v>2.5874559912695014</v>
      </c>
      <c r="AW28" s="96">
        <v>1909.5425215568921</v>
      </c>
      <c r="AX28" s="96">
        <v>2</v>
      </c>
      <c r="AY28" s="96">
        <v>1476</v>
      </c>
      <c r="AZ28" s="96">
        <v>3</v>
      </c>
      <c r="BA28" s="96">
        <v>2214</v>
      </c>
      <c r="BB28" s="96">
        <v>3</v>
      </c>
      <c r="BC28" s="96">
        <v>2214</v>
      </c>
      <c r="BD28" s="96">
        <v>3</v>
      </c>
      <c r="BE28" s="96">
        <v>2214</v>
      </c>
      <c r="BF28" s="96">
        <v>3</v>
      </c>
      <c r="BG28" s="96">
        <v>2214</v>
      </c>
      <c r="BH28" s="96">
        <v>11</v>
      </c>
      <c r="BI28" s="96">
        <v>8118</v>
      </c>
      <c r="BJ28" s="96">
        <v>9</v>
      </c>
      <c r="BK28" s="96">
        <v>6642</v>
      </c>
      <c r="BL28" s="96">
        <v>11</v>
      </c>
      <c r="BM28" s="96">
        <v>8118</v>
      </c>
      <c r="BN28" s="96">
        <v>13.870037640661893</v>
      </c>
      <c r="BO28" s="96">
        <v>10236.087778808478</v>
      </c>
      <c r="BP28" s="96">
        <v>11.77359802234704</v>
      </c>
      <c r="BQ28" s="96">
        <v>8688.9153404921144</v>
      </c>
      <c r="BR28" s="96">
        <v>11.317004220061078</v>
      </c>
      <c r="BS28" s="96">
        <v>8351.9491144050753</v>
      </c>
      <c r="BT28" s="96">
        <v>10.788988895269435</v>
      </c>
      <c r="BU28" s="96">
        <v>7962.2738047088433</v>
      </c>
      <c r="BV28" s="96">
        <v>10.949380029511856</v>
      </c>
      <c r="BW28" s="96">
        <v>8080.6424617797493</v>
      </c>
      <c r="BX28" s="96">
        <v>4.58772127184913</v>
      </c>
      <c r="BY28" s="96">
        <v>3385.738298624658</v>
      </c>
      <c r="BZ28" s="96">
        <v>2.0121378378806365</v>
      </c>
      <c r="CA28" s="96">
        <v>1484.9577243559097</v>
      </c>
      <c r="CB28" s="96">
        <v>5.9788629694812894</v>
      </c>
      <c r="CC28" s="96">
        <v>4412.4008714771917</v>
      </c>
      <c r="CD28" s="96">
        <v>8.0270588476989264</v>
      </c>
      <c r="CE28" s="96">
        <v>5923.9694296018079</v>
      </c>
      <c r="CF28" s="96">
        <v>5.9031225009654822</v>
      </c>
      <c r="CG28" s="96">
        <v>4356.504405712526</v>
      </c>
      <c r="CH28" s="96">
        <v>4.3138175952026554</v>
      </c>
      <c r="CI28" s="96">
        <v>3183.5973852595598</v>
      </c>
      <c r="CJ28" s="96">
        <v>0.84688466770899939</v>
      </c>
      <c r="CK28" s="96">
        <v>625.00088476924157</v>
      </c>
      <c r="CL28" s="96">
        <v>0.69897732591782147</v>
      </c>
      <c r="CM28" s="96">
        <v>515.84526652735224</v>
      </c>
      <c r="CN28" s="96">
        <v>3.7559609299486207</v>
      </c>
      <c r="CO28" s="96">
        <v>2771.899166302082</v>
      </c>
      <c r="CP28" s="96">
        <v>4.6088621244794616</v>
      </c>
      <c r="CQ28" s="96">
        <v>3401.3402478658427</v>
      </c>
      <c r="CR28" s="96">
        <v>2.395071477436054</v>
      </c>
      <c r="CS28" s="96">
        <v>1767.5627503478079</v>
      </c>
      <c r="CT28" s="96">
        <v>3.3135453344473893</v>
      </c>
      <c r="CU28" s="96">
        <v>2445.3964568221731</v>
      </c>
    </row>
    <row r="29" spans="2:99">
      <c r="C29" s="95" t="s">
        <v>194</v>
      </c>
      <c r="D29" s="96">
        <v>0</v>
      </c>
      <c r="E29" s="96">
        <v>0</v>
      </c>
      <c r="F29" s="96">
        <v>0</v>
      </c>
      <c r="G29" s="96">
        <v>0</v>
      </c>
      <c r="H29" s="96">
        <v>2</v>
      </c>
      <c r="I29" s="96">
        <v>676.8</v>
      </c>
      <c r="J29" s="96">
        <v>4.1108535273567899</v>
      </c>
      <c r="K29" s="96">
        <v>1391.1128336575375</v>
      </c>
      <c r="L29" s="96">
        <v>19.996188259948372</v>
      </c>
      <c r="M29" s="96">
        <v>6766.7101071665284</v>
      </c>
      <c r="N29" s="96">
        <v>20.205656645640282</v>
      </c>
      <c r="O29" s="96">
        <v>6837.5942088846714</v>
      </c>
      <c r="P29" s="96">
        <v>17.504176493121797</v>
      </c>
      <c r="Q29" s="96">
        <v>5923.4133252724159</v>
      </c>
      <c r="R29" s="96">
        <v>4.54263252784967</v>
      </c>
      <c r="S29" s="96">
        <v>1537.2268474243283</v>
      </c>
      <c r="T29" s="96">
        <v>8.5947299386596772</v>
      </c>
      <c r="U29" s="96">
        <v>2908.4566112424345</v>
      </c>
      <c r="V29" s="96">
        <v>11.825948730934053</v>
      </c>
      <c r="W29" s="96">
        <v>4001.9010505480833</v>
      </c>
      <c r="X29" s="96">
        <v>14.247736970695573</v>
      </c>
      <c r="Y29" s="96">
        <v>4821.4341908833821</v>
      </c>
      <c r="Z29" s="96">
        <v>15.081567278054459</v>
      </c>
      <c r="AA29" s="96">
        <v>5103.6023668936286</v>
      </c>
      <c r="AB29" s="96">
        <v>8.1108957708813776</v>
      </c>
      <c r="AC29" s="96">
        <v>2744.7271288662578</v>
      </c>
      <c r="AD29" s="96">
        <v>8.1433353328517697</v>
      </c>
      <c r="AE29" s="96">
        <v>2755.7046766370386</v>
      </c>
      <c r="AF29" s="96">
        <v>7.2603851487094841</v>
      </c>
      <c r="AG29" s="96">
        <v>2456.9143343232895</v>
      </c>
      <c r="AH29" s="96">
        <v>5.0025334717158216</v>
      </c>
      <c r="AI29" s="96">
        <v>1692.8573268286339</v>
      </c>
      <c r="AJ29" s="96">
        <v>5.1078266622429265</v>
      </c>
      <c r="AK29" s="96">
        <v>1728.4885425030061</v>
      </c>
      <c r="AL29" s="96">
        <v>6.6243480365181497</v>
      </c>
      <c r="AM29" s="96">
        <v>2241.6793755577419</v>
      </c>
      <c r="AN29" s="96">
        <v>5.1688283044477874</v>
      </c>
      <c r="AO29" s="96">
        <v>1749.1314982251311</v>
      </c>
      <c r="AP29" s="96">
        <v>5.8643630201402663</v>
      </c>
      <c r="AQ29" s="96">
        <v>1984.500446015466</v>
      </c>
      <c r="AR29" s="96">
        <v>2.8031904178194464</v>
      </c>
      <c r="AS29" s="96">
        <v>948.59963739010061</v>
      </c>
      <c r="AT29" s="96">
        <v>4.9140847872031461</v>
      </c>
      <c r="AU29" s="96">
        <v>1662.9262919895446</v>
      </c>
      <c r="AV29" s="96">
        <v>2.4405919934521263</v>
      </c>
      <c r="AW29" s="96">
        <v>825.89633058419952</v>
      </c>
      <c r="AX29" s="96">
        <v>2</v>
      </c>
      <c r="AY29" s="96">
        <v>676.8</v>
      </c>
      <c r="AZ29" s="96">
        <v>3</v>
      </c>
      <c r="BA29" s="96">
        <v>1015.1999999999999</v>
      </c>
      <c r="BB29" s="96">
        <v>3</v>
      </c>
      <c r="BC29" s="96">
        <v>1015.1999999999999</v>
      </c>
      <c r="BD29" s="96">
        <v>3</v>
      </c>
      <c r="BE29" s="96">
        <v>1015.1999999999999</v>
      </c>
      <c r="BF29" s="96">
        <v>3</v>
      </c>
      <c r="BG29" s="96">
        <v>1015.1999999999999</v>
      </c>
      <c r="BH29" s="96">
        <v>14</v>
      </c>
      <c r="BI29" s="96">
        <v>4737.5999999999995</v>
      </c>
      <c r="BJ29" s="96">
        <v>10</v>
      </c>
      <c r="BK29" s="96">
        <v>3384</v>
      </c>
      <c r="BL29" s="96">
        <v>12</v>
      </c>
      <c r="BM29" s="96">
        <v>4060.7999999999997</v>
      </c>
      <c r="BN29" s="96">
        <v>15.259548430004486</v>
      </c>
      <c r="BO29" s="96">
        <v>5163.8311887135178</v>
      </c>
      <c r="BP29" s="96">
        <v>12.332649581213268</v>
      </c>
      <c r="BQ29" s="96">
        <v>4173.3686182825695</v>
      </c>
      <c r="BR29" s="96">
        <v>11.155078263626091</v>
      </c>
      <c r="BS29" s="96">
        <v>3774.8784844110692</v>
      </c>
      <c r="BT29" s="96">
        <v>11.788988895269435</v>
      </c>
      <c r="BU29" s="96">
        <v>3989.3938421591765</v>
      </c>
      <c r="BV29" s="96">
        <v>12.444318032463041</v>
      </c>
      <c r="BW29" s="96">
        <v>4211.1572221854931</v>
      </c>
      <c r="BX29" s="96">
        <v>4.6966402169082695</v>
      </c>
      <c r="BY29" s="96">
        <v>1589.3430494017582</v>
      </c>
      <c r="BZ29" s="96">
        <v>1.9743010159764407</v>
      </c>
      <c r="CA29" s="96">
        <v>668.1034638064275</v>
      </c>
      <c r="CB29" s="96">
        <v>4.9788629694812894</v>
      </c>
      <c r="CC29" s="96">
        <v>1684.8472288724681</v>
      </c>
      <c r="CD29" s="96">
        <v>7.8711312440297778</v>
      </c>
      <c r="CE29" s="96">
        <v>2663.5908129796767</v>
      </c>
      <c r="CF29" s="96">
        <v>7.0761336374168895</v>
      </c>
      <c r="CG29" s="96">
        <v>2394.5636229018751</v>
      </c>
      <c r="CH29" s="96">
        <v>4.5662699217368292</v>
      </c>
      <c r="CI29" s="96">
        <v>1545.2257415157428</v>
      </c>
      <c r="CJ29" s="96">
        <v>0.82708810645515785</v>
      </c>
      <c r="CK29" s="96">
        <v>279.88661522442538</v>
      </c>
      <c r="CL29" s="96">
        <v>0.71011473599871078</v>
      </c>
      <c r="CM29" s="96">
        <v>240.30282666196371</v>
      </c>
      <c r="CN29" s="96">
        <v>3.7559609299486207</v>
      </c>
      <c r="CO29" s="96">
        <v>1271.0171786946132</v>
      </c>
      <c r="CP29" s="96">
        <v>4.6088621244794616</v>
      </c>
      <c r="CQ29" s="96">
        <v>1559.6389429238498</v>
      </c>
      <c r="CR29" s="96">
        <v>2.3555643296924487</v>
      </c>
      <c r="CS29" s="96">
        <v>797.12296916792457</v>
      </c>
      <c r="CT29" s="96">
        <v>3.3135453344473893</v>
      </c>
      <c r="CU29" s="96">
        <v>1121.3037411769965</v>
      </c>
    </row>
    <row r="30" spans="2:99">
      <c r="C30" s="95" t="s">
        <v>195</v>
      </c>
      <c r="D30" s="96">
        <v>0</v>
      </c>
      <c r="E30" s="96">
        <v>0</v>
      </c>
      <c r="F30" s="96">
        <v>0</v>
      </c>
      <c r="G30" s="96">
        <v>0</v>
      </c>
      <c r="H30" s="96">
        <v>2</v>
      </c>
      <c r="I30" s="96">
        <v>278.39999999999998</v>
      </c>
      <c r="J30" s="96">
        <v>3.9484801790985755</v>
      </c>
      <c r="K30" s="96">
        <v>549.62844093052172</v>
      </c>
      <c r="L30" s="96">
        <v>18.710746241380633</v>
      </c>
      <c r="M30" s="96">
        <v>2604.5358768001838</v>
      </c>
      <c r="N30" s="96">
        <v>18.752131912118134</v>
      </c>
      <c r="O30" s="96">
        <v>2610.296762166844</v>
      </c>
      <c r="P30" s="96">
        <v>11</v>
      </c>
      <c r="Q30" s="96">
        <v>1531.1999999999998</v>
      </c>
      <c r="R30" s="96">
        <v>4.1910276207327843</v>
      </c>
      <c r="S30" s="96">
        <v>583.39104480600349</v>
      </c>
      <c r="T30" s="96">
        <v>8.5397392511196877</v>
      </c>
      <c r="U30" s="96">
        <v>1188.7317037558605</v>
      </c>
      <c r="V30" s="96">
        <v>12.326911939942654</v>
      </c>
      <c r="W30" s="96">
        <v>1715.9061420400174</v>
      </c>
      <c r="X30" s="96">
        <v>15.947435233454984</v>
      </c>
      <c r="Y30" s="96">
        <v>2219.8829844969337</v>
      </c>
      <c r="Z30" s="96">
        <v>14.574770004883252</v>
      </c>
      <c r="AA30" s="96">
        <v>2028.8079846797484</v>
      </c>
      <c r="AB30" s="96">
        <v>7.9396084470946544</v>
      </c>
      <c r="AC30" s="96">
        <v>1105.1934958355757</v>
      </c>
      <c r="AD30" s="96">
        <v>7.6194461107098093</v>
      </c>
      <c r="AE30" s="96">
        <v>1060.6268986108053</v>
      </c>
      <c r="AF30" s="96">
        <v>7.4319843670626149</v>
      </c>
      <c r="AG30" s="96">
        <v>1034.532223895116</v>
      </c>
      <c r="AH30" s="96">
        <v>4.3141910548310545</v>
      </c>
      <c r="AI30" s="96">
        <v>600.53539483248278</v>
      </c>
      <c r="AJ30" s="96">
        <v>5.1869571381174211</v>
      </c>
      <c r="AK30" s="96">
        <v>722.02443362594499</v>
      </c>
      <c r="AL30" s="96">
        <v>6.4603262842357649</v>
      </c>
      <c r="AM30" s="96">
        <v>899.27741876561845</v>
      </c>
      <c r="AN30" s="96">
        <v>6.1688283044477874</v>
      </c>
      <c r="AO30" s="96">
        <v>858.70089997913192</v>
      </c>
      <c r="AP30" s="96">
        <v>6.0338505674257448</v>
      </c>
      <c r="AQ30" s="96">
        <v>839.91199898566356</v>
      </c>
      <c r="AR30" s="96">
        <v>2.8762077285303054</v>
      </c>
      <c r="AS30" s="96">
        <v>400.36811581141848</v>
      </c>
      <c r="AT30" s="96">
        <v>5.0880924951307049</v>
      </c>
      <c r="AU30" s="96">
        <v>708.26247532219406</v>
      </c>
      <c r="AV30" s="96">
        <v>2.5140239923608139</v>
      </c>
      <c r="AW30" s="96">
        <v>349.95213973662527</v>
      </c>
      <c r="AX30" s="96">
        <v>2</v>
      </c>
      <c r="AY30" s="96">
        <v>278.39999999999998</v>
      </c>
      <c r="AZ30" s="96">
        <v>3</v>
      </c>
      <c r="BA30" s="96">
        <v>417.59999999999997</v>
      </c>
      <c r="BB30" s="96">
        <v>3</v>
      </c>
      <c r="BC30" s="96">
        <v>417.59999999999997</v>
      </c>
      <c r="BD30" s="96">
        <v>4</v>
      </c>
      <c r="BE30" s="96">
        <v>556.79999999999995</v>
      </c>
      <c r="BF30" s="96">
        <v>3</v>
      </c>
      <c r="BG30" s="96">
        <v>417.59999999999997</v>
      </c>
      <c r="BH30" s="96">
        <v>14</v>
      </c>
      <c r="BI30" s="96">
        <v>1948.7999999999997</v>
      </c>
      <c r="BJ30" s="96">
        <v>9</v>
      </c>
      <c r="BK30" s="96">
        <v>1252.8</v>
      </c>
      <c r="BL30" s="96">
        <v>14</v>
      </c>
      <c r="BM30" s="96">
        <v>1948.7999999999997</v>
      </c>
      <c r="BN30" s="96">
        <v>14.294411953293883</v>
      </c>
      <c r="BO30" s="96">
        <v>1989.7821438985084</v>
      </c>
      <c r="BP30" s="96">
        <v>12.472412470929825</v>
      </c>
      <c r="BQ30" s="96">
        <v>1736.1598159534315</v>
      </c>
      <c r="BR30" s="96">
        <v>11.640856132931047</v>
      </c>
      <c r="BS30" s="96">
        <v>1620.4071737040017</v>
      </c>
      <c r="BT30" s="96">
        <v>13.921797890282265</v>
      </c>
      <c r="BU30" s="96">
        <v>1937.9142663272912</v>
      </c>
      <c r="BV30" s="96">
        <v>11.774276701097165</v>
      </c>
      <c r="BW30" s="96">
        <v>1638.9793167927253</v>
      </c>
      <c r="BX30" s="96">
        <v>5.1900568645157135</v>
      </c>
      <c r="BY30" s="96">
        <v>722.45591554058728</v>
      </c>
      <c r="BZ30" s="96">
        <v>2.3540264904100505</v>
      </c>
      <c r="CA30" s="96">
        <v>327.68048746507901</v>
      </c>
      <c r="CB30" s="96">
        <v>5.030382073138199</v>
      </c>
      <c r="CC30" s="96">
        <v>700.22918458083723</v>
      </c>
      <c r="CD30" s="96">
        <v>9.3389140550372218</v>
      </c>
      <c r="CE30" s="96">
        <v>1299.9768364611812</v>
      </c>
      <c r="CF30" s="96">
        <v>7.0761336374168895</v>
      </c>
      <c r="CG30" s="96">
        <v>984.99780232843091</v>
      </c>
      <c r="CH30" s="96">
        <v>4.8187222482710039</v>
      </c>
      <c r="CI30" s="96">
        <v>670.76613695932372</v>
      </c>
      <c r="CJ30" s="96">
        <v>0.84688466770899939</v>
      </c>
      <c r="CK30" s="96">
        <v>117.88634574509271</v>
      </c>
      <c r="CL30" s="96">
        <v>0.71568344103915549</v>
      </c>
      <c r="CM30" s="96">
        <v>99.623134992650435</v>
      </c>
      <c r="CN30" s="96">
        <v>3.7559609299486207</v>
      </c>
      <c r="CO30" s="96">
        <v>522.82976144884799</v>
      </c>
      <c r="CP30" s="96">
        <v>4.2610138412155338</v>
      </c>
      <c r="CQ30" s="96">
        <v>593.13312669720221</v>
      </c>
      <c r="CR30" s="96">
        <v>2.395071477436054</v>
      </c>
      <c r="CS30" s="96">
        <v>333.39394965909867</v>
      </c>
      <c r="CT30" s="96">
        <v>3.3135453344473893</v>
      </c>
      <c r="CU30" s="96">
        <v>461.24551055507658</v>
      </c>
    </row>
    <row r="31" spans="2:99">
      <c r="C31" s="95" t="s">
        <v>196</v>
      </c>
      <c r="D31" s="96">
        <v>0</v>
      </c>
      <c r="E31" s="96">
        <v>0</v>
      </c>
      <c r="F31" s="96">
        <v>0</v>
      </c>
      <c r="G31" s="96">
        <v>0</v>
      </c>
      <c r="H31" s="96">
        <v>2</v>
      </c>
      <c r="I31" s="96">
        <v>681.6</v>
      </c>
      <c r="J31" s="96">
        <v>3.9484801790985755</v>
      </c>
      <c r="K31" s="96">
        <v>1345.6420450367946</v>
      </c>
      <c r="L31" s="96">
        <v>18.710746241380633</v>
      </c>
      <c r="M31" s="96">
        <v>6376.6223190625196</v>
      </c>
      <c r="N31" s="96">
        <v>18.913634660287261</v>
      </c>
      <c r="O31" s="96">
        <v>6445.7666922258986</v>
      </c>
      <c r="P31" s="96">
        <v>17.663839822762682</v>
      </c>
      <c r="Q31" s="96">
        <v>6019.8366115975223</v>
      </c>
      <c r="R31" s="96">
        <v>4.3022336090548539</v>
      </c>
      <c r="S31" s="96">
        <v>1466.2012139658943</v>
      </c>
      <c r="T31" s="96">
        <v>8.4297578760397105</v>
      </c>
      <c r="U31" s="96">
        <v>2872.8614841543335</v>
      </c>
      <c r="V31" s="96">
        <v>11.326911939942654</v>
      </c>
      <c r="W31" s="96">
        <v>3860.2115891324565</v>
      </c>
      <c r="X31" s="96">
        <v>15.247736970695573</v>
      </c>
      <c r="Y31" s="96">
        <v>5196.4287596130516</v>
      </c>
      <c r="Z31" s="96">
        <v>13.40583758049285</v>
      </c>
      <c r="AA31" s="96">
        <v>4568.7094474319638</v>
      </c>
      <c r="AB31" s="96">
        <v>9.1108957708813776</v>
      </c>
      <c r="AC31" s="96">
        <v>3104.9932787163734</v>
      </c>
      <c r="AD31" s="96">
        <v>7.6194461107098093</v>
      </c>
      <c r="AE31" s="96">
        <v>2596.707234529903</v>
      </c>
      <c r="AF31" s="96">
        <v>7.2603851487094841</v>
      </c>
      <c r="AG31" s="96">
        <v>2474.3392586801924</v>
      </c>
      <c r="AH31" s="96">
        <v>4.9152855746751003</v>
      </c>
      <c r="AI31" s="96">
        <v>1675.1293238492742</v>
      </c>
      <c r="AJ31" s="96">
        <v>5.1078266622429265</v>
      </c>
      <c r="AK31" s="96">
        <v>1740.7473264923894</v>
      </c>
      <c r="AL31" s="96">
        <v>6.4603262842357649</v>
      </c>
      <c r="AM31" s="96">
        <v>2201.6791976675486</v>
      </c>
      <c r="AN31" s="96">
        <v>5.1688283044477874</v>
      </c>
      <c r="AO31" s="96">
        <v>1761.5366861558059</v>
      </c>
      <c r="AP31" s="96">
        <v>4.8643630201402663</v>
      </c>
      <c r="AQ31" s="96">
        <v>1657.7749172638028</v>
      </c>
      <c r="AR31" s="96">
        <v>2.8762077285303054</v>
      </c>
      <c r="AS31" s="96">
        <v>980.2115938831281</v>
      </c>
      <c r="AT31" s="96">
        <v>4.9140847872031461</v>
      </c>
      <c r="AU31" s="96">
        <v>1674.7200954788323</v>
      </c>
      <c r="AV31" s="96">
        <v>2.5140239923608139</v>
      </c>
      <c r="AW31" s="96">
        <v>856.77937659656538</v>
      </c>
      <c r="AX31" s="96">
        <v>2</v>
      </c>
      <c r="AY31" s="96">
        <v>681.6</v>
      </c>
      <c r="AZ31" s="96">
        <v>3</v>
      </c>
      <c r="BA31" s="96">
        <v>1022.4000000000001</v>
      </c>
      <c r="BB31" s="96">
        <v>3</v>
      </c>
      <c r="BC31" s="96">
        <v>1022.4000000000001</v>
      </c>
      <c r="BD31" s="96">
        <v>4</v>
      </c>
      <c r="BE31" s="96">
        <v>1363.2</v>
      </c>
      <c r="BF31" s="96">
        <v>3</v>
      </c>
      <c r="BG31" s="96">
        <v>1022.4000000000001</v>
      </c>
      <c r="BH31" s="96">
        <v>12</v>
      </c>
      <c r="BI31" s="96">
        <v>4089.6000000000004</v>
      </c>
      <c r="BJ31" s="96">
        <v>9</v>
      </c>
      <c r="BK31" s="96">
        <v>3067.2000000000003</v>
      </c>
      <c r="BL31" s="96">
        <v>13</v>
      </c>
      <c r="BM31" s="96">
        <v>4430.4000000000005</v>
      </c>
      <c r="BN31" s="96">
        <v>15.259548430004486</v>
      </c>
      <c r="BO31" s="96">
        <v>5200.4541049455293</v>
      </c>
      <c r="BP31" s="96">
        <v>12.77359802234704</v>
      </c>
      <c r="BQ31" s="96">
        <v>4353.2422060158715</v>
      </c>
      <c r="BR31" s="96">
        <v>11.317004220061078</v>
      </c>
      <c r="BS31" s="96">
        <v>3856.8350381968153</v>
      </c>
      <c r="BT31" s="96">
        <v>12.788988895269435</v>
      </c>
      <c r="BU31" s="96">
        <v>4358.4874155078232</v>
      </c>
      <c r="BV31" s="96">
        <v>11.609297366780105</v>
      </c>
      <c r="BW31" s="96">
        <v>3956.44854259866</v>
      </c>
      <c r="BX31" s="96">
        <v>5.2989758095748538</v>
      </c>
      <c r="BY31" s="96">
        <v>1805.8909559031104</v>
      </c>
      <c r="BZ31" s="96">
        <v>2.3540264904100505</v>
      </c>
      <c r="CA31" s="96">
        <v>802.25222793174521</v>
      </c>
      <c r="CB31" s="96">
        <v>6.133420280452019</v>
      </c>
      <c r="CC31" s="96">
        <v>2090.2696315780481</v>
      </c>
      <c r="CD31" s="96">
        <v>8.0270588476989264</v>
      </c>
      <c r="CE31" s="96">
        <v>2735.6216552957944</v>
      </c>
      <c r="CF31" s="96">
        <v>6.0761336374168895</v>
      </c>
      <c r="CG31" s="96">
        <v>2070.7463436316762</v>
      </c>
      <c r="CH31" s="96">
        <v>4.4400437584697441</v>
      </c>
      <c r="CI31" s="96">
        <v>1513.1669128864889</v>
      </c>
      <c r="CJ31" s="96">
        <v>0.84688466770899939</v>
      </c>
      <c r="CK31" s="96">
        <v>288.618294755227</v>
      </c>
      <c r="CL31" s="96">
        <v>0.69897732591782147</v>
      </c>
      <c r="CM31" s="96">
        <v>238.21147267279358</v>
      </c>
      <c r="CN31" s="96">
        <v>3.7559609299486207</v>
      </c>
      <c r="CO31" s="96">
        <v>1280.0314849264901</v>
      </c>
      <c r="CP31" s="96">
        <v>4.2610138412155338</v>
      </c>
      <c r="CQ31" s="96">
        <v>1452.1535170862539</v>
      </c>
      <c r="CR31" s="96">
        <v>2.395071477436054</v>
      </c>
      <c r="CS31" s="96">
        <v>816.24035951020721</v>
      </c>
      <c r="CT31" s="96">
        <v>3.3527385012533126</v>
      </c>
      <c r="CU31" s="96">
        <v>1142.6132812271289</v>
      </c>
    </row>
    <row r="32" spans="2:99">
      <c r="C32" s="95" t="s">
        <v>197</v>
      </c>
      <c r="D32" s="96">
        <v>0</v>
      </c>
      <c r="E32" s="96">
        <v>0</v>
      </c>
      <c r="F32" s="96">
        <v>0</v>
      </c>
      <c r="G32" s="96">
        <v>0</v>
      </c>
      <c r="H32" s="96">
        <v>2</v>
      </c>
      <c r="I32" s="96">
        <v>1680</v>
      </c>
      <c r="J32" s="96">
        <v>3.7861068308403607</v>
      </c>
      <c r="K32" s="96">
        <v>3180.3297379059031</v>
      </c>
      <c r="L32" s="96">
        <v>19.805893580903213</v>
      </c>
      <c r="M32" s="96">
        <v>16636.950607958697</v>
      </c>
      <c r="N32" s="96">
        <v>18.752131912118134</v>
      </c>
      <c r="O32" s="96">
        <v>15751.790806179233</v>
      </c>
      <c r="P32" s="96">
        <v>17.663839822762682</v>
      </c>
      <c r="Q32" s="96">
        <v>14837.625451120653</v>
      </c>
      <c r="R32" s="96">
        <v>3.9183304693197796</v>
      </c>
      <c r="S32" s="96">
        <v>3291.3975942286147</v>
      </c>
      <c r="T32" s="96">
        <v>8.4847485635797</v>
      </c>
      <c r="U32" s="96">
        <v>7127.1887934069482</v>
      </c>
      <c r="V32" s="96">
        <v>12.493257536939787</v>
      </c>
      <c r="W32" s="96">
        <v>10494.336331029421</v>
      </c>
      <c r="X32" s="96">
        <v>13.597586102075278</v>
      </c>
      <c r="Y32" s="96">
        <v>11421.972325743232</v>
      </c>
      <c r="Z32" s="96">
        <v>13.23690515610245</v>
      </c>
      <c r="AA32" s="96">
        <v>11119.000331126059</v>
      </c>
      <c r="AB32" s="96">
        <v>8.1108957708813776</v>
      </c>
      <c r="AC32" s="96">
        <v>6813.1524475403576</v>
      </c>
      <c r="AD32" s="96">
        <v>6.7940758514237958</v>
      </c>
      <c r="AE32" s="96">
        <v>5707.0237151959882</v>
      </c>
      <c r="AF32" s="96">
        <v>7.2603851487094841</v>
      </c>
      <c r="AG32" s="96">
        <v>6098.7235249159667</v>
      </c>
      <c r="AH32" s="96">
        <v>4.9152855746751003</v>
      </c>
      <c r="AI32" s="96">
        <v>4128.8398827270839</v>
      </c>
      <c r="AJ32" s="96">
        <v>5.0286961863684319</v>
      </c>
      <c r="AK32" s="96">
        <v>4224.1047965494827</v>
      </c>
      <c r="AL32" s="96">
        <v>5.4603262842357649</v>
      </c>
      <c r="AM32" s="96">
        <v>4586.6740787580429</v>
      </c>
      <c r="AN32" s="96">
        <v>6.1688283044477874</v>
      </c>
      <c r="AO32" s="96">
        <v>5181.8157757361414</v>
      </c>
      <c r="AP32" s="96">
        <v>5.8643630201402663</v>
      </c>
      <c r="AQ32" s="96">
        <v>4926.0649369178236</v>
      </c>
      <c r="AR32" s="96">
        <v>2.8762077285303054</v>
      </c>
      <c r="AS32" s="96">
        <v>2416.0144919654567</v>
      </c>
      <c r="AT32" s="96">
        <v>5.0880924951307049</v>
      </c>
      <c r="AU32" s="96">
        <v>4273.9976959097921</v>
      </c>
      <c r="AV32" s="96">
        <v>2.5140239923608139</v>
      </c>
      <c r="AW32" s="96">
        <v>2111.7801535830836</v>
      </c>
      <c r="AX32" s="96">
        <v>2</v>
      </c>
      <c r="AY32" s="96">
        <v>1680</v>
      </c>
      <c r="AZ32" s="96">
        <v>3</v>
      </c>
      <c r="BA32" s="96">
        <v>2520</v>
      </c>
      <c r="BB32" s="96">
        <v>3</v>
      </c>
      <c r="BC32" s="96">
        <v>2520</v>
      </c>
      <c r="BD32" s="96">
        <v>3</v>
      </c>
      <c r="BE32" s="96">
        <v>2520</v>
      </c>
      <c r="BF32" s="96">
        <v>3</v>
      </c>
      <c r="BG32" s="96">
        <v>2520</v>
      </c>
      <c r="BH32" s="96">
        <v>11</v>
      </c>
      <c r="BI32" s="96">
        <v>9240</v>
      </c>
      <c r="BJ32" s="96">
        <v>9</v>
      </c>
      <c r="BK32" s="96">
        <v>7560</v>
      </c>
      <c r="BL32" s="96">
        <v>11</v>
      </c>
      <c r="BM32" s="96">
        <v>9240</v>
      </c>
      <c r="BN32" s="96">
        <v>14.152953849083218</v>
      </c>
      <c r="BO32" s="96">
        <v>11888.481233229903</v>
      </c>
      <c r="BP32" s="96">
        <v>10.633835132630484</v>
      </c>
      <c r="BQ32" s="96">
        <v>8932.421511409606</v>
      </c>
      <c r="BR32" s="96">
        <v>10.044063904434054</v>
      </c>
      <c r="BS32" s="96">
        <v>8437.013679724605</v>
      </c>
      <c r="BT32" s="96">
        <v>11.921797890282265</v>
      </c>
      <c r="BU32" s="96">
        <v>10014.310227837103</v>
      </c>
      <c r="BV32" s="96">
        <v>10.784400695194794</v>
      </c>
      <c r="BW32" s="96">
        <v>9058.8965839636276</v>
      </c>
      <c r="BX32" s="96">
        <v>4.4788023267899906</v>
      </c>
      <c r="BY32" s="96">
        <v>3762.1939545035921</v>
      </c>
      <c r="BZ32" s="96">
        <v>2.0121378378806365</v>
      </c>
      <c r="CA32" s="96">
        <v>1690.1957838197347</v>
      </c>
      <c r="CB32" s="96">
        <v>5.030382073138199</v>
      </c>
      <c r="CC32" s="96">
        <v>4225.520941436087</v>
      </c>
      <c r="CD32" s="96">
        <v>6.8711312440297778</v>
      </c>
      <c r="CE32" s="96">
        <v>5771.7502449850135</v>
      </c>
      <c r="CF32" s="96">
        <v>7.0761336374168895</v>
      </c>
      <c r="CG32" s="96">
        <v>5943.9522554301875</v>
      </c>
      <c r="CH32" s="96">
        <v>4.4400437584697441</v>
      </c>
      <c r="CI32" s="96">
        <v>3729.6367571145852</v>
      </c>
      <c r="CJ32" s="96">
        <v>0.80729154520131619</v>
      </c>
      <c r="CK32" s="96">
        <v>678.12489796910563</v>
      </c>
      <c r="CL32" s="96">
        <v>0.70454603095826607</v>
      </c>
      <c r="CM32" s="96">
        <v>591.81866600494345</v>
      </c>
      <c r="CN32" s="96">
        <v>3.7559609299486207</v>
      </c>
      <c r="CO32" s="96">
        <v>3155.0071811568414</v>
      </c>
      <c r="CP32" s="96">
        <v>4.0870896995835695</v>
      </c>
      <c r="CQ32" s="96">
        <v>3433.1553476501986</v>
      </c>
      <c r="CR32" s="96">
        <v>2.395071477436054</v>
      </c>
      <c r="CS32" s="96">
        <v>2011.8600410462852</v>
      </c>
      <c r="CT32" s="96">
        <v>3.3135453344473893</v>
      </c>
      <c r="CU32" s="96">
        <v>2783.3780809358068</v>
      </c>
    </row>
    <row r="33" spans="2:99">
      <c r="C33" s="95" t="s">
        <v>198</v>
      </c>
      <c r="D33" s="96">
        <v>0</v>
      </c>
      <c r="E33" s="96">
        <v>0</v>
      </c>
      <c r="F33" s="96">
        <v>0</v>
      </c>
      <c r="G33" s="96">
        <v>0</v>
      </c>
      <c r="H33" s="96">
        <v>2</v>
      </c>
      <c r="I33" s="96">
        <v>948</v>
      </c>
      <c r="J33" s="96">
        <v>3.7861068308403607</v>
      </c>
      <c r="K33" s="96">
        <v>1794.6146378183309</v>
      </c>
      <c r="L33" s="96">
        <v>20.710746241380633</v>
      </c>
      <c r="M33" s="96">
        <v>9816.8937184144197</v>
      </c>
      <c r="N33" s="96">
        <v>18.882651149302028</v>
      </c>
      <c r="O33" s="96">
        <v>8950.3766447691614</v>
      </c>
      <c r="P33" s="96">
        <v>18.621819800608019</v>
      </c>
      <c r="Q33" s="96">
        <v>8826.7425854882003</v>
      </c>
      <c r="R33" s="96">
        <v>4.02953645764185</v>
      </c>
      <c r="S33" s="96">
        <v>1910.0002809222369</v>
      </c>
      <c r="T33" s="96">
        <v>8.5947299386596772</v>
      </c>
      <c r="U33" s="96">
        <v>4073.9019909246872</v>
      </c>
      <c r="V33" s="96">
        <v>11.326911939942654</v>
      </c>
      <c r="W33" s="96">
        <v>5368.956259532818</v>
      </c>
      <c r="X33" s="96">
        <v>15.122359799144833</v>
      </c>
      <c r="Y33" s="96">
        <v>7167.998544794651</v>
      </c>
      <c r="Z33" s="96">
        <v>14.743702429273654</v>
      </c>
      <c r="AA33" s="96">
        <v>6988.5149514757122</v>
      </c>
      <c r="AB33" s="96">
        <v>9.1108957708813776</v>
      </c>
      <c r="AC33" s="96">
        <v>4318.5645953977728</v>
      </c>
      <c r="AD33" s="96">
        <v>7.6194461107098093</v>
      </c>
      <c r="AE33" s="96">
        <v>3611.6174564764497</v>
      </c>
      <c r="AF33" s="96">
        <v>7.0887859303563534</v>
      </c>
      <c r="AG33" s="96">
        <v>3360.0845309889114</v>
      </c>
      <c r="AH33" s="96">
        <v>4.3141910548310545</v>
      </c>
      <c r="AI33" s="96">
        <v>2044.9265599899197</v>
      </c>
      <c r="AJ33" s="96">
        <v>5.1869571381174211</v>
      </c>
      <c r="AK33" s="96">
        <v>2458.6176834676576</v>
      </c>
      <c r="AL33" s="96">
        <v>5.4603262842357649</v>
      </c>
      <c r="AM33" s="96">
        <v>2588.1946587277525</v>
      </c>
      <c r="AN33" s="96">
        <v>5.3356612509437715</v>
      </c>
      <c r="AO33" s="96">
        <v>2529.1034329473478</v>
      </c>
      <c r="AP33" s="96">
        <v>5.8643630201402663</v>
      </c>
      <c r="AQ33" s="96">
        <v>2779.7080715464863</v>
      </c>
      <c r="AR33" s="96">
        <v>2.8762077285303054</v>
      </c>
      <c r="AS33" s="96">
        <v>1363.3224633233647</v>
      </c>
      <c r="AT33" s="96">
        <v>5.0880924951307049</v>
      </c>
      <c r="AU33" s="96">
        <v>2411.7558426919541</v>
      </c>
      <c r="AV33" s="96">
        <v>2.5140239923608139</v>
      </c>
      <c r="AW33" s="96">
        <v>1191.6473723790257</v>
      </c>
      <c r="AX33" s="96">
        <v>2</v>
      </c>
      <c r="AY33" s="96">
        <v>948</v>
      </c>
      <c r="AZ33" s="96">
        <v>3</v>
      </c>
      <c r="BA33" s="96">
        <v>1422</v>
      </c>
      <c r="BB33" s="96">
        <v>2</v>
      </c>
      <c r="BC33" s="96">
        <v>948</v>
      </c>
      <c r="BD33" s="96">
        <v>3</v>
      </c>
      <c r="BE33" s="96">
        <v>1422</v>
      </c>
      <c r="BF33" s="96">
        <v>3</v>
      </c>
      <c r="BG33" s="96">
        <v>1422</v>
      </c>
      <c r="BH33" s="96">
        <v>13</v>
      </c>
      <c r="BI33" s="96">
        <v>6162</v>
      </c>
      <c r="BJ33" s="96">
        <v>9</v>
      </c>
      <c r="BK33" s="96">
        <v>4266</v>
      </c>
      <c r="BL33" s="96">
        <v>12</v>
      </c>
      <c r="BM33" s="96">
        <v>5688</v>
      </c>
      <c r="BN33" s="96">
        <v>15.542464638425809</v>
      </c>
      <c r="BO33" s="96">
        <v>7367.1282386138337</v>
      </c>
      <c r="BP33" s="96">
        <v>12.053123801780155</v>
      </c>
      <c r="BQ33" s="96">
        <v>5713.1806820437932</v>
      </c>
      <c r="BR33" s="96">
        <v>10.367915817304024</v>
      </c>
      <c r="BS33" s="96">
        <v>4914.3920974021075</v>
      </c>
      <c r="BT33" s="96">
        <v>13.054606885295096</v>
      </c>
      <c r="BU33" s="96">
        <v>6187.8836636298756</v>
      </c>
      <c r="BV33" s="96">
        <v>12.774276701097165</v>
      </c>
      <c r="BW33" s="96">
        <v>6055.0071563200563</v>
      </c>
      <c r="BX33" s="96">
        <v>4.4788023267899906</v>
      </c>
      <c r="BY33" s="96">
        <v>2122.9523028984554</v>
      </c>
      <c r="BZ33" s="96">
        <v>2.2783528466016589</v>
      </c>
      <c r="CA33" s="96">
        <v>1079.9392492891864</v>
      </c>
      <c r="CB33" s="96">
        <v>5.030382073138199</v>
      </c>
      <c r="CC33" s="96">
        <v>2384.4011026675062</v>
      </c>
      <c r="CD33" s="96">
        <v>8.0270588476989264</v>
      </c>
      <c r="CE33" s="96">
        <v>3804.8258938092913</v>
      </c>
      <c r="CF33" s="96">
        <v>5.9031225009654822</v>
      </c>
      <c r="CG33" s="96">
        <v>2798.0800654576387</v>
      </c>
      <c r="CH33" s="96">
        <v>4.5662699217368292</v>
      </c>
      <c r="CI33" s="96">
        <v>2164.4119429032571</v>
      </c>
      <c r="CJ33" s="96">
        <v>0.84688466770899939</v>
      </c>
      <c r="CK33" s="96">
        <v>401.42333249406573</v>
      </c>
      <c r="CL33" s="96">
        <v>0.69340862087737665</v>
      </c>
      <c r="CM33" s="96">
        <v>328.67568629587652</v>
      </c>
      <c r="CN33" s="96">
        <v>3.6929641857862356</v>
      </c>
      <c r="CO33" s="96">
        <v>1750.4650240626756</v>
      </c>
      <c r="CP33" s="96">
        <v>4.2610138412155338</v>
      </c>
      <c r="CQ33" s="96">
        <v>2019.720560736163</v>
      </c>
      <c r="CR33" s="96">
        <v>2.395071477436054</v>
      </c>
      <c r="CS33" s="96">
        <v>1135.2638803046896</v>
      </c>
      <c r="CT33" s="96">
        <v>3.3135453344473893</v>
      </c>
      <c r="CU33" s="96">
        <v>1570.6204885280624</v>
      </c>
    </row>
    <row r="34" spans="2:99">
      <c r="C34" s="95" t="s">
        <v>199</v>
      </c>
      <c r="D34" s="96">
        <v>0</v>
      </c>
      <c r="E34" s="96">
        <v>0</v>
      </c>
      <c r="F34" s="96">
        <v>0</v>
      </c>
      <c r="G34" s="96">
        <v>0</v>
      </c>
      <c r="H34" s="96">
        <v>2</v>
      </c>
      <c r="I34" s="96">
        <v>1096.8</v>
      </c>
      <c r="J34" s="96">
        <v>3.7861068308403607</v>
      </c>
      <c r="K34" s="96">
        <v>2076.3009860328539</v>
      </c>
      <c r="L34" s="96">
        <v>17.805893580903213</v>
      </c>
      <c r="M34" s="96">
        <v>9764.7520397673215</v>
      </c>
      <c r="N34" s="96">
        <v>17.398142904794646</v>
      </c>
      <c r="O34" s="96">
        <v>9541.1415689893838</v>
      </c>
      <c r="P34" s="96">
        <v>19.142829811685353</v>
      </c>
      <c r="Q34" s="96">
        <v>10497.927868728248</v>
      </c>
      <c r="R34" s="96">
        <v>4.3022336090548539</v>
      </c>
      <c r="S34" s="96">
        <v>2359.3449112056819</v>
      </c>
      <c r="T34" s="96">
        <v>8.374767188499721</v>
      </c>
      <c r="U34" s="96">
        <v>4592.722326173247</v>
      </c>
      <c r="V34" s="96">
        <v>11.493257536939787</v>
      </c>
      <c r="W34" s="96">
        <v>6302.9024332577792</v>
      </c>
      <c r="X34" s="96">
        <v>14.947435233454984</v>
      </c>
      <c r="Y34" s="96">
        <v>8197.173482026712</v>
      </c>
      <c r="Z34" s="96">
        <v>13.574770004883252</v>
      </c>
      <c r="AA34" s="96">
        <v>7444.4038706779747</v>
      </c>
      <c r="AB34" s="96">
        <v>8.7683211233079312</v>
      </c>
      <c r="AC34" s="96">
        <v>4808.5473040220695</v>
      </c>
      <c r="AD34" s="96">
        <v>7.9687055921377832</v>
      </c>
      <c r="AE34" s="96">
        <v>4370.0381467283605</v>
      </c>
      <c r="AF34" s="96">
        <v>7.6035835854157447</v>
      </c>
      <c r="AG34" s="96">
        <v>4169.8052382419946</v>
      </c>
      <c r="AH34" s="96">
        <v>4.9152855746751003</v>
      </c>
      <c r="AI34" s="96">
        <v>2695.5426091518248</v>
      </c>
      <c r="AJ34" s="96">
        <v>5.0286961863684319</v>
      </c>
      <c r="AK34" s="96">
        <v>2757.736988604448</v>
      </c>
      <c r="AL34" s="96">
        <v>6.2963045319533801</v>
      </c>
      <c r="AM34" s="96">
        <v>3452.8934053232333</v>
      </c>
      <c r="AN34" s="96">
        <v>6.3356612509437715</v>
      </c>
      <c r="AO34" s="96">
        <v>3474.4766300175643</v>
      </c>
      <c r="AP34" s="96">
        <v>5.6948754728547879</v>
      </c>
      <c r="AQ34" s="96">
        <v>3123.0697093135655</v>
      </c>
      <c r="AR34" s="96">
        <v>2.8031904178194464</v>
      </c>
      <c r="AS34" s="96">
        <v>1537.2696251321843</v>
      </c>
      <c r="AT34" s="96">
        <v>4.9140847872031461</v>
      </c>
      <c r="AU34" s="96">
        <v>2694.8840973022052</v>
      </c>
      <c r="AV34" s="96">
        <v>2.4405919934521263</v>
      </c>
      <c r="AW34" s="96">
        <v>1338.4206492091459</v>
      </c>
      <c r="AX34" s="96">
        <v>2</v>
      </c>
      <c r="AY34" s="96">
        <v>1096.8</v>
      </c>
      <c r="AZ34" s="96">
        <v>3</v>
      </c>
      <c r="BA34" s="96">
        <v>1645.1999999999998</v>
      </c>
      <c r="BB34" s="96">
        <v>3</v>
      </c>
      <c r="BC34" s="96">
        <v>1645.1999999999998</v>
      </c>
      <c r="BD34" s="96">
        <v>3</v>
      </c>
      <c r="BE34" s="96">
        <v>1645.1999999999998</v>
      </c>
      <c r="BF34" s="96">
        <v>3</v>
      </c>
      <c r="BG34" s="96">
        <v>1645.1999999999998</v>
      </c>
      <c r="BH34" s="96">
        <v>13</v>
      </c>
      <c r="BI34" s="96">
        <v>7129.2</v>
      </c>
      <c r="BJ34" s="96">
        <v>10</v>
      </c>
      <c r="BK34" s="96">
        <v>5484</v>
      </c>
      <c r="BL34" s="96">
        <v>13</v>
      </c>
      <c r="BM34" s="96">
        <v>7129.2</v>
      </c>
      <c r="BN34" s="96">
        <v>13.47073358079394</v>
      </c>
      <c r="BO34" s="96">
        <v>7387.3502957073961</v>
      </c>
      <c r="BP34" s="96">
        <v>12.053123801780155</v>
      </c>
      <c r="BQ34" s="96">
        <v>6609.9330928962363</v>
      </c>
      <c r="BR34" s="96">
        <v>11.802782089366033</v>
      </c>
      <c r="BS34" s="96">
        <v>6472.6456978083324</v>
      </c>
      <c r="BT34" s="96">
        <v>12.788988895269435</v>
      </c>
      <c r="BU34" s="96">
        <v>7013.4815101657578</v>
      </c>
      <c r="BV34" s="96">
        <v>11.114359363828918</v>
      </c>
      <c r="BW34" s="96">
        <v>6095.1146751237784</v>
      </c>
      <c r="BX34" s="96">
        <v>4.3698833817308511</v>
      </c>
      <c r="BY34" s="96">
        <v>2396.4440465411985</v>
      </c>
      <c r="BZ34" s="96">
        <v>2.3161896685058547</v>
      </c>
      <c r="CA34" s="96">
        <v>1270.1984142086108</v>
      </c>
      <c r="CB34" s="96">
        <v>4.9788629694812894</v>
      </c>
      <c r="CC34" s="96">
        <v>2730.4084524635391</v>
      </c>
      <c r="CD34" s="96">
        <v>8.0270588476989264</v>
      </c>
      <c r="CE34" s="96">
        <v>4402.0390720780906</v>
      </c>
      <c r="CF34" s="96">
        <v>6.0761336374168895</v>
      </c>
      <c r="CG34" s="96">
        <v>3332.1516867594219</v>
      </c>
      <c r="CH34" s="96">
        <v>4.5662699217368292</v>
      </c>
      <c r="CI34" s="96">
        <v>2504.1424250804771</v>
      </c>
      <c r="CJ34" s="96">
        <v>0.84688466770899939</v>
      </c>
      <c r="CK34" s="96">
        <v>464.43155177161526</v>
      </c>
      <c r="CL34" s="96">
        <v>0.90412624268820474</v>
      </c>
      <c r="CM34" s="96">
        <v>495.82283149021146</v>
      </c>
      <c r="CN34" s="96">
        <v>3.6929641857862356</v>
      </c>
      <c r="CO34" s="96">
        <v>2025.2215594851716</v>
      </c>
      <c r="CP34" s="96">
        <v>4.4349379828474973</v>
      </c>
      <c r="CQ34" s="96">
        <v>2432.1199897935676</v>
      </c>
      <c r="CR34" s="96">
        <v>2.395071477436054</v>
      </c>
      <c r="CS34" s="96">
        <v>1313.457198225932</v>
      </c>
      <c r="CT34" s="96">
        <v>3.3527385012533126</v>
      </c>
      <c r="CU34" s="96">
        <v>1838.6417940873166</v>
      </c>
    </row>
    <row r="35" spans="2:99">
      <c r="C35" s="95" t="s">
        <v>200</v>
      </c>
      <c r="D35" s="96">
        <v>0</v>
      </c>
      <c r="E35" s="96">
        <v>0</v>
      </c>
      <c r="F35" s="96">
        <v>0</v>
      </c>
      <c r="G35" s="96">
        <v>0</v>
      </c>
      <c r="H35" s="96">
        <v>2</v>
      </c>
      <c r="I35" s="96">
        <v>1005.5999999999998</v>
      </c>
      <c r="J35" s="96">
        <v>3.9484801790985755</v>
      </c>
      <c r="K35" s="96">
        <v>1985.2958340507635</v>
      </c>
      <c r="L35" s="96">
        <v>19.186482938993535</v>
      </c>
      <c r="M35" s="96">
        <v>9646.9636217259467</v>
      </c>
      <c r="N35" s="96">
        <v>18.559645652963773</v>
      </c>
      <c r="O35" s="96">
        <v>9331.7898343101842</v>
      </c>
      <c r="P35" s="96">
        <v>18.781483130248908</v>
      </c>
      <c r="Q35" s="96">
        <v>9443.3297178891498</v>
      </c>
      <c r="R35" s="96">
        <v>4.4457378299951102</v>
      </c>
      <c r="S35" s="96">
        <v>2235.316980921541</v>
      </c>
      <c r="T35" s="96">
        <v>7.4297578760397105</v>
      </c>
      <c r="U35" s="96">
        <v>3735.6822600727655</v>
      </c>
      <c r="V35" s="96">
        <v>11.160566342945522</v>
      </c>
      <c r="W35" s="96">
        <v>5611.532757233007</v>
      </c>
      <c r="X35" s="96">
        <v>15.422661536385425</v>
      </c>
      <c r="Y35" s="96">
        <v>7754.5142204945896</v>
      </c>
      <c r="Z35" s="96">
        <v>14.743702429273654</v>
      </c>
      <c r="AA35" s="96">
        <v>7413.1335814387912</v>
      </c>
      <c r="AB35" s="96">
        <v>9.1108957708813776</v>
      </c>
      <c r="AC35" s="96">
        <v>4580.9583935991559</v>
      </c>
      <c r="AD35" s="96">
        <v>7.9687055921377832</v>
      </c>
      <c r="AE35" s="96">
        <v>4006.6651717268765</v>
      </c>
      <c r="AF35" s="96">
        <v>7.2603851487094841</v>
      </c>
      <c r="AG35" s="96">
        <v>3650.5216527711277</v>
      </c>
      <c r="AH35" s="96">
        <v>4.4014389518717767</v>
      </c>
      <c r="AI35" s="96">
        <v>2213.0435050011288</v>
      </c>
      <c r="AJ35" s="96">
        <v>5.0286961863684319</v>
      </c>
      <c r="AK35" s="96">
        <v>2528.4284425060468</v>
      </c>
      <c r="AL35" s="96">
        <v>5.7883697888005337</v>
      </c>
      <c r="AM35" s="96">
        <v>2910.3923298089076</v>
      </c>
      <c r="AN35" s="96">
        <v>6.1688283044477874</v>
      </c>
      <c r="AO35" s="96">
        <v>3101.6868714763468</v>
      </c>
      <c r="AP35" s="96">
        <v>5.6948754728547879</v>
      </c>
      <c r="AQ35" s="96">
        <v>2863.3833877513866</v>
      </c>
      <c r="AR35" s="96">
        <v>2.8031904178194464</v>
      </c>
      <c r="AS35" s="96">
        <v>1409.4441420796174</v>
      </c>
      <c r="AT35" s="96">
        <v>5.0880924951307049</v>
      </c>
      <c r="AU35" s="96">
        <v>2558.2929065517178</v>
      </c>
      <c r="AV35" s="96">
        <v>2.5140239923608139</v>
      </c>
      <c r="AW35" s="96">
        <v>1264.051263359017</v>
      </c>
      <c r="AX35" s="96">
        <v>2</v>
      </c>
      <c r="AY35" s="96">
        <v>1005.5999999999998</v>
      </c>
      <c r="AZ35" s="96">
        <v>3</v>
      </c>
      <c r="BA35" s="96">
        <v>1508.3999999999996</v>
      </c>
      <c r="BB35" s="96">
        <v>3</v>
      </c>
      <c r="BC35" s="96">
        <v>1508.3999999999996</v>
      </c>
      <c r="BD35" s="96">
        <v>4</v>
      </c>
      <c r="BE35" s="96">
        <v>2011.1999999999996</v>
      </c>
      <c r="BF35" s="96">
        <v>2</v>
      </c>
      <c r="BG35" s="96">
        <v>1005.5999999999998</v>
      </c>
      <c r="BH35" s="96">
        <v>13</v>
      </c>
      <c r="BI35" s="96">
        <v>6536.3999999999987</v>
      </c>
      <c r="BJ35" s="96">
        <v>10</v>
      </c>
      <c r="BK35" s="96">
        <v>5027.9999999999991</v>
      </c>
      <c r="BL35" s="96">
        <v>13</v>
      </c>
      <c r="BM35" s="96">
        <v>6536.3999999999987</v>
      </c>
      <c r="BN35" s="96">
        <v>14.8351741173725</v>
      </c>
      <c r="BO35" s="96">
        <v>7459.1255462148911</v>
      </c>
      <c r="BP35" s="96">
        <v>12.053123801780155</v>
      </c>
      <c r="BQ35" s="96">
        <v>6060.3106475350605</v>
      </c>
      <c r="BR35" s="96">
        <v>11.478930176496061</v>
      </c>
      <c r="BS35" s="96">
        <v>5771.6060927422177</v>
      </c>
      <c r="BT35" s="96">
        <v>12.788988895269435</v>
      </c>
      <c r="BU35" s="96">
        <v>6430.3036165414705</v>
      </c>
      <c r="BV35" s="96">
        <v>11.279338698145979</v>
      </c>
      <c r="BW35" s="96">
        <v>5671.2514974277974</v>
      </c>
      <c r="BX35" s="96">
        <v>5.081137919456574</v>
      </c>
      <c r="BY35" s="96">
        <v>2554.7961459027647</v>
      </c>
      <c r="BZ35" s="96">
        <v>2.3540264904100505</v>
      </c>
      <c r="CA35" s="96">
        <v>1183.6045193781731</v>
      </c>
      <c r="CB35" s="96">
        <v>5.9273438658243789</v>
      </c>
      <c r="CC35" s="96">
        <v>2980.2684957364972</v>
      </c>
      <c r="CD35" s="96">
        <v>7.0270588476989264</v>
      </c>
      <c r="CE35" s="96">
        <v>3533.2051886230197</v>
      </c>
      <c r="CF35" s="96">
        <v>7.2491447738682968</v>
      </c>
      <c r="CG35" s="96">
        <v>3644.869992300979</v>
      </c>
      <c r="CH35" s="96">
        <v>4.3138175952026554</v>
      </c>
      <c r="CI35" s="96">
        <v>2168.9874868678949</v>
      </c>
      <c r="CJ35" s="96">
        <v>0.82708810645515785</v>
      </c>
      <c r="CK35" s="96">
        <v>415.85989992565328</v>
      </c>
      <c r="CL35" s="96">
        <v>0.71011473599871078</v>
      </c>
      <c r="CM35" s="96">
        <v>357.04568926015173</v>
      </c>
      <c r="CN35" s="96">
        <v>3.8189576741110058</v>
      </c>
      <c r="CO35" s="96">
        <v>1920.1719185430134</v>
      </c>
      <c r="CP35" s="96">
        <v>4.4349379828474973</v>
      </c>
      <c r="CQ35" s="96">
        <v>2229.8868177757213</v>
      </c>
      <c r="CR35" s="96">
        <v>2.395071477436054</v>
      </c>
      <c r="CS35" s="96">
        <v>1204.2419388548476</v>
      </c>
      <c r="CT35" s="96">
        <v>3.3135453344473893</v>
      </c>
      <c r="CU35" s="96">
        <v>1666.0505941601471</v>
      </c>
    </row>
    <row r="36" spans="2:99">
      <c r="C36" s="95" t="s">
        <v>201</v>
      </c>
      <c r="D36" s="96">
        <v>0</v>
      </c>
      <c r="E36" s="96">
        <v>0</v>
      </c>
      <c r="F36" s="96">
        <v>0</v>
      </c>
      <c r="G36" s="96">
        <v>0</v>
      </c>
      <c r="H36" s="96">
        <v>2</v>
      </c>
      <c r="I36" s="96">
        <v>1521.6</v>
      </c>
      <c r="J36" s="96">
        <v>3.7861068308403607</v>
      </c>
      <c r="K36" s="96">
        <v>2880.4700769033461</v>
      </c>
      <c r="L36" s="96">
        <v>19.996188259948372</v>
      </c>
      <c r="M36" s="96">
        <v>15213.100028168721</v>
      </c>
      <c r="N36" s="96">
        <v>18.236640156625519</v>
      </c>
      <c r="O36" s="96">
        <v>13874.435831160694</v>
      </c>
      <c r="P36" s="96">
        <v>18.823503152403575</v>
      </c>
      <c r="Q36" s="96">
        <v>14320.921198348638</v>
      </c>
      <c r="R36" s="96">
        <v>4.1730406785821073</v>
      </c>
      <c r="S36" s="96">
        <v>3174.8493482652671</v>
      </c>
      <c r="T36" s="96">
        <v>8.4847485635797</v>
      </c>
      <c r="U36" s="96">
        <v>6455.1967071714353</v>
      </c>
      <c r="V36" s="96">
        <v>11.160566342945522</v>
      </c>
      <c r="W36" s="96">
        <v>8490.9588737129525</v>
      </c>
      <c r="X36" s="96">
        <v>13.597586102075278</v>
      </c>
      <c r="Y36" s="96">
        <v>10345.043506458871</v>
      </c>
      <c r="Z36" s="96">
        <v>14.23690515610245</v>
      </c>
      <c r="AA36" s="96">
        <v>10831.437442762743</v>
      </c>
      <c r="AB36" s="96">
        <v>7.5970337995212063</v>
      </c>
      <c r="AC36" s="96">
        <v>5779.8233146757329</v>
      </c>
      <c r="AD36" s="96">
        <v>7.4448163699958219</v>
      </c>
      <c r="AE36" s="96">
        <v>5664.0162942928209</v>
      </c>
      <c r="AF36" s="96">
        <v>7.4319843670626149</v>
      </c>
      <c r="AG36" s="96">
        <v>5654.253706461237</v>
      </c>
      <c r="AH36" s="96">
        <v>4.2269431577903323</v>
      </c>
      <c r="AI36" s="96">
        <v>3215.8583544468847</v>
      </c>
      <c r="AJ36" s="96">
        <v>5.2660876139919157</v>
      </c>
      <c r="AK36" s="96">
        <v>4006.4394567250492</v>
      </c>
      <c r="AL36" s="96">
        <v>5.6243480365181497</v>
      </c>
      <c r="AM36" s="96">
        <v>4279.0039861830082</v>
      </c>
      <c r="AN36" s="96">
        <v>5.1688283044477874</v>
      </c>
      <c r="AO36" s="96">
        <v>3932.4445740238766</v>
      </c>
      <c r="AP36" s="96">
        <v>5.0338505674257448</v>
      </c>
      <c r="AQ36" s="96">
        <v>3829.7535116975064</v>
      </c>
      <c r="AR36" s="96">
        <v>2.8031904178194464</v>
      </c>
      <c r="AS36" s="96">
        <v>2132.6672698770349</v>
      </c>
      <c r="AT36" s="96">
        <v>4.7400770792755873</v>
      </c>
      <c r="AU36" s="96">
        <v>3606.2506419128667</v>
      </c>
      <c r="AV36" s="96">
        <v>2.5140239923608139</v>
      </c>
      <c r="AW36" s="96">
        <v>1912.6694533881071</v>
      </c>
      <c r="AX36" s="96">
        <v>2</v>
      </c>
      <c r="AY36" s="96">
        <v>1521.6</v>
      </c>
      <c r="AZ36" s="96">
        <v>3</v>
      </c>
      <c r="BA36" s="96">
        <v>2282.3999999999996</v>
      </c>
      <c r="BB36" s="96">
        <v>2</v>
      </c>
      <c r="BC36" s="96">
        <v>1521.6</v>
      </c>
      <c r="BD36" s="96">
        <v>3</v>
      </c>
      <c r="BE36" s="96">
        <v>2282.3999999999996</v>
      </c>
      <c r="BF36" s="96">
        <v>2</v>
      </c>
      <c r="BG36" s="96">
        <v>1521.6</v>
      </c>
      <c r="BH36" s="96">
        <v>12</v>
      </c>
      <c r="BI36" s="96">
        <v>9129.5999999999985</v>
      </c>
      <c r="BJ36" s="96">
        <v>9</v>
      </c>
      <c r="BK36" s="96">
        <v>6847.2</v>
      </c>
      <c r="BL36" s="96">
        <v>13</v>
      </c>
      <c r="BM36" s="96">
        <v>9890.4</v>
      </c>
      <c r="BN36" s="96">
        <v>12.904901163951289</v>
      </c>
      <c r="BO36" s="96">
        <v>9818.0488055341393</v>
      </c>
      <c r="BP36" s="96">
        <v>12.19288669149671</v>
      </c>
      <c r="BQ36" s="96">
        <v>9276.3481948906974</v>
      </c>
      <c r="BR36" s="96">
        <v>11.155078263626091</v>
      </c>
      <c r="BS36" s="96">
        <v>8486.7835429667302</v>
      </c>
      <c r="BT36" s="96">
        <v>12.788988895269435</v>
      </c>
      <c r="BU36" s="96">
        <v>9729.8627515209864</v>
      </c>
      <c r="BV36" s="96">
        <v>10.784400695194794</v>
      </c>
      <c r="BW36" s="96">
        <v>8204.7720489041985</v>
      </c>
      <c r="BX36" s="96">
        <v>4.4788023267899906</v>
      </c>
      <c r="BY36" s="96">
        <v>3407.4728102218246</v>
      </c>
      <c r="BZ36" s="96">
        <v>2.0499746597848323</v>
      </c>
      <c r="CA36" s="96">
        <v>1559.6207211643002</v>
      </c>
      <c r="CB36" s="96">
        <v>6.030382073138199</v>
      </c>
      <c r="CC36" s="96">
        <v>4587.9146812435411</v>
      </c>
      <c r="CD36" s="96">
        <v>8.1829864513680732</v>
      </c>
      <c r="CE36" s="96">
        <v>6225.6160922008294</v>
      </c>
      <c r="CF36" s="96">
        <v>6.9031225009654822</v>
      </c>
      <c r="CG36" s="96">
        <v>5251.8955987345389</v>
      </c>
      <c r="CH36" s="96">
        <v>4.5662699217368292</v>
      </c>
      <c r="CI36" s="96">
        <v>3474.0181564573795</v>
      </c>
      <c r="CJ36" s="96">
        <v>0.84688466770899939</v>
      </c>
      <c r="CK36" s="96">
        <v>644.30985519300668</v>
      </c>
      <c r="CL36" s="96">
        <v>0.70454603095826607</v>
      </c>
      <c r="CM36" s="96">
        <v>536.01862035304885</v>
      </c>
      <c r="CN36" s="96">
        <v>3.6929641857862356</v>
      </c>
      <c r="CO36" s="96">
        <v>2809.607152546168</v>
      </c>
      <c r="CP36" s="96">
        <v>4.4349379828474973</v>
      </c>
      <c r="CQ36" s="96">
        <v>3374.1008173503756</v>
      </c>
      <c r="CR36" s="96">
        <v>2.3555643296924487</v>
      </c>
      <c r="CS36" s="96">
        <v>1792.1133420300148</v>
      </c>
      <c r="CT36" s="96">
        <v>3.3135453344473893</v>
      </c>
      <c r="CU36" s="96">
        <v>2520.9452904475738</v>
      </c>
    </row>
    <row r="37" spans="2:99">
      <c r="B37" s="95" t="s">
        <v>128</v>
      </c>
      <c r="C37" s="95" t="s">
        <v>202</v>
      </c>
      <c r="D37" s="96">
        <v>0</v>
      </c>
      <c r="E37" s="96">
        <v>0</v>
      </c>
      <c r="F37" s="96">
        <v>0</v>
      </c>
      <c r="G37" s="96">
        <v>0</v>
      </c>
      <c r="H37" s="96">
        <v>3</v>
      </c>
      <c r="I37" s="96">
        <v>2581.1999999999998</v>
      </c>
      <c r="J37" s="96">
        <v>5.8118667412910732</v>
      </c>
      <c r="K37" s="96">
        <v>5000.5301442068394</v>
      </c>
      <c r="L37" s="96">
        <v>5.9514733952258032</v>
      </c>
      <c r="M37" s="96">
        <v>5120.6477092522809</v>
      </c>
      <c r="N37" s="96">
        <v>7.4535247335221495</v>
      </c>
      <c r="O37" s="96">
        <v>6413.0126807224569</v>
      </c>
      <c r="P37" s="96">
        <v>6.4369699667680029</v>
      </c>
      <c r="Q37" s="96">
        <v>5538.3689594071893</v>
      </c>
      <c r="R37" s="96">
        <v>1.2342928265922721</v>
      </c>
      <c r="S37" s="96">
        <v>1061.985547999991</v>
      </c>
      <c r="T37" s="96">
        <v>10.439925500319911</v>
      </c>
      <c r="U37" s="96">
        <v>8982.5119004752505</v>
      </c>
      <c r="V37" s="96">
        <v>9.162492760962726</v>
      </c>
      <c r="W37" s="96">
        <v>7883.4087715323294</v>
      </c>
      <c r="X37" s="96">
        <v>10.623868485347787</v>
      </c>
      <c r="Y37" s="96">
        <v>9140.776444793235</v>
      </c>
      <c r="Z37" s="96">
        <v>11.689324243904016</v>
      </c>
      <c r="AA37" s="96">
        <v>10057.494579455015</v>
      </c>
      <c r="AB37" s="96">
        <v>14.398022533014137</v>
      </c>
      <c r="AC37" s="96">
        <v>12388.058587405363</v>
      </c>
      <c r="AD37" s="96">
        <v>12.92092714785386</v>
      </c>
      <c r="AE37" s="96">
        <v>11117.165718013461</v>
      </c>
      <c r="AF37" s="96">
        <v>11.059190620237569</v>
      </c>
      <c r="AG37" s="96">
        <v>9515.3276096524041</v>
      </c>
      <c r="AH37" s="96">
        <v>7.8238695174135984</v>
      </c>
      <c r="AI37" s="96">
        <v>6731.65733278266</v>
      </c>
      <c r="AJ37" s="96">
        <v>17.136522848611357</v>
      </c>
      <c r="AK37" s="96">
        <v>14744.264258945212</v>
      </c>
      <c r="AL37" s="96">
        <v>24.756630816189144</v>
      </c>
      <c r="AM37" s="96">
        <v>21300.60515424914</v>
      </c>
      <c r="AN37" s="96">
        <v>20</v>
      </c>
      <c r="AO37" s="96">
        <v>17208</v>
      </c>
      <c r="AP37" s="96">
        <v>16</v>
      </c>
      <c r="AQ37" s="96">
        <v>13766.4</v>
      </c>
      <c r="AR37" s="96">
        <v>4.4381038642651527</v>
      </c>
      <c r="AS37" s="96">
        <v>3818.5445648137375</v>
      </c>
      <c r="AT37" s="96">
        <v>5.5660693713480285</v>
      </c>
      <c r="AU37" s="96">
        <v>4789.046087107844</v>
      </c>
      <c r="AV37" s="96">
        <v>4.5874559912695014</v>
      </c>
      <c r="AW37" s="96">
        <v>3947.0471348882788</v>
      </c>
      <c r="AX37" s="96">
        <v>5</v>
      </c>
      <c r="AY37" s="96">
        <v>4302</v>
      </c>
      <c r="AZ37" s="96">
        <v>5</v>
      </c>
      <c r="BA37" s="96">
        <v>4302</v>
      </c>
      <c r="BB37" s="96">
        <v>3</v>
      </c>
      <c r="BC37" s="96">
        <v>2581.1999999999998</v>
      </c>
      <c r="BD37" s="96">
        <v>5</v>
      </c>
      <c r="BE37" s="96">
        <v>4302</v>
      </c>
      <c r="BF37" s="96">
        <v>3</v>
      </c>
      <c r="BG37" s="96">
        <v>2581.1999999999998</v>
      </c>
      <c r="BH37" s="96">
        <v>5</v>
      </c>
      <c r="BI37" s="96">
        <v>4302</v>
      </c>
      <c r="BJ37" s="96">
        <v>7</v>
      </c>
      <c r="BK37" s="96">
        <v>6022.8</v>
      </c>
      <c r="BL37" s="96">
        <v>7.1829415657697462</v>
      </c>
      <c r="BM37" s="96">
        <v>6180.2029231882898</v>
      </c>
      <c r="BN37" s="96">
        <v>5.7908188602636308</v>
      </c>
      <c r="BO37" s="96">
        <v>4982.420547370828</v>
      </c>
      <c r="BP37" s="96">
        <v>11.537391786882127</v>
      </c>
      <c r="BQ37" s="96">
        <v>9926.7718934333825</v>
      </c>
      <c r="BR37" s="96">
        <v>7.1518640244571818</v>
      </c>
      <c r="BS37" s="96">
        <v>6153.4638066429588</v>
      </c>
      <c r="BT37" s="96">
        <v>8.8593259301796241</v>
      </c>
      <c r="BU37" s="96">
        <v>7622.5640303265482</v>
      </c>
      <c r="BV37" s="96">
        <v>10.154855340219433</v>
      </c>
      <c r="BW37" s="96">
        <v>8737.2375347247998</v>
      </c>
      <c r="BX37" s="96">
        <v>11.809185594165509</v>
      </c>
      <c r="BY37" s="96">
        <v>10160.623285220005</v>
      </c>
      <c r="BZ37" s="96">
        <v>4.7107674916034048</v>
      </c>
      <c r="CA37" s="96">
        <v>4053.1443497755695</v>
      </c>
      <c r="CB37" s="96">
        <v>18.08190117679511</v>
      </c>
      <c r="CC37" s="96">
        <v>15557.667772514513</v>
      </c>
      <c r="CD37" s="96">
        <v>13.274479677052112</v>
      </c>
      <c r="CE37" s="96">
        <v>11421.362314135637</v>
      </c>
      <c r="CF37" s="96">
        <v>23</v>
      </c>
      <c r="CG37" s="96">
        <v>19789.2</v>
      </c>
      <c r="CH37" s="96">
        <v>15.406134020047704</v>
      </c>
      <c r="CI37" s="96">
        <v>13255.437710849044</v>
      </c>
      <c r="CJ37" s="96">
        <v>4.0320902598003903</v>
      </c>
      <c r="CK37" s="96">
        <v>3469.2104595322558</v>
      </c>
      <c r="CL37" s="96">
        <v>3.947947764001289</v>
      </c>
      <c r="CM37" s="96">
        <v>3396.8142561467089</v>
      </c>
      <c r="CN37" s="96">
        <v>6.5669706974614659</v>
      </c>
      <c r="CO37" s="96">
        <v>5650.2215880958447</v>
      </c>
      <c r="CP37" s="96">
        <v>5.7392414163196417</v>
      </c>
      <c r="CQ37" s="96">
        <v>4938.0433146014193</v>
      </c>
      <c r="CR37" s="96">
        <v>5.1975357387180274</v>
      </c>
      <c r="CS37" s="96">
        <v>4471.9597495929911</v>
      </c>
      <c r="CT37" s="96">
        <v>4</v>
      </c>
      <c r="CU37" s="96">
        <v>3441.6</v>
      </c>
    </row>
    <row r="38" spans="2:99">
      <c r="C38" s="95" t="s">
        <v>203</v>
      </c>
      <c r="D38" s="96">
        <v>0</v>
      </c>
      <c r="E38" s="96">
        <v>0</v>
      </c>
      <c r="F38" s="96">
        <v>0</v>
      </c>
      <c r="G38" s="96">
        <v>0</v>
      </c>
      <c r="H38" s="96">
        <v>3</v>
      </c>
      <c r="I38" s="96">
        <v>3726</v>
      </c>
      <c r="J38" s="96">
        <v>5.974240089549288</v>
      </c>
      <c r="K38" s="96">
        <v>7420.0061912202154</v>
      </c>
      <c r="L38" s="96">
        <v>5.9514733952258032</v>
      </c>
      <c r="M38" s="96">
        <v>7391.7299568704475</v>
      </c>
      <c r="N38" s="96">
        <v>8.4535247335221495</v>
      </c>
      <c r="O38" s="96">
        <v>10499.27771903451</v>
      </c>
      <c r="P38" s="96">
        <v>6.4369699667680029</v>
      </c>
      <c r="Q38" s="96">
        <v>7994.7166987258597</v>
      </c>
      <c r="R38" s="96">
        <v>1.2342928265922721</v>
      </c>
      <c r="S38" s="96">
        <v>1532.9916906276019</v>
      </c>
      <c r="T38" s="96">
        <v>10.439925500319911</v>
      </c>
      <c r="U38" s="96">
        <v>12966.387471397329</v>
      </c>
      <c r="V38" s="96">
        <v>8.9961471639655937</v>
      </c>
      <c r="W38" s="96">
        <v>11173.214777645268</v>
      </c>
      <c r="X38" s="96">
        <v>8.4489439196579337</v>
      </c>
      <c r="Y38" s="96">
        <v>10493.588348215153</v>
      </c>
      <c r="Z38" s="96">
        <v>9.5203918195136144</v>
      </c>
      <c r="AA38" s="96">
        <v>11824.326639835908</v>
      </c>
      <c r="AB38" s="96">
        <v>15.569309856800862</v>
      </c>
      <c r="AC38" s="96">
        <v>19337.082842146672</v>
      </c>
      <c r="AD38" s="96">
        <v>11.92092714785386</v>
      </c>
      <c r="AE38" s="96">
        <v>14805.791517634494</v>
      </c>
      <c r="AF38" s="96">
        <v>10.887591401884437</v>
      </c>
      <c r="AG38" s="96">
        <v>13522.38852114047</v>
      </c>
      <c r="AH38" s="96">
        <v>7.9111174144543197</v>
      </c>
      <c r="AI38" s="96">
        <v>9825.607828752265</v>
      </c>
      <c r="AJ38" s="96">
        <v>18.294783800360349</v>
      </c>
      <c r="AK38" s="96">
        <v>22722.121480047554</v>
      </c>
      <c r="AL38" s="96">
        <v>22.100543807059609</v>
      </c>
      <c r="AM38" s="96">
        <v>27448.875408368032</v>
      </c>
      <c r="AN38" s="96">
        <v>20</v>
      </c>
      <c r="AO38" s="96">
        <v>24840</v>
      </c>
      <c r="AP38" s="96">
        <v>19.406676229422448</v>
      </c>
      <c r="AQ38" s="96">
        <v>24103.091876942679</v>
      </c>
      <c r="AR38" s="96">
        <v>4.4381038642651527</v>
      </c>
      <c r="AS38" s="96">
        <v>5512.1249994173195</v>
      </c>
      <c r="AT38" s="96">
        <v>5.2180539554929108</v>
      </c>
      <c r="AU38" s="96">
        <v>6480.823012722195</v>
      </c>
      <c r="AV38" s="96">
        <v>4.5140239923608139</v>
      </c>
      <c r="AW38" s="96">
        <v>5606.4177985121305</v>
      </c>
      <c r="AX38" s="96">
        <v>4</v>
      </c>
      <c r="AY38" s="96">
        <v>4968</v>
      </c>
      <c r="AZ38" s="96">
        <v>5</v>
      </c>
      <c r="BA38" s="96">
        <v>6210</v>
      </c>
      <c r="BB38" s="96">
        <v>3</v>
      </c>
      <c r="BC38" s="96">
        <v>3726</v>
      </c>
      <c r="BD38" s="96">
        <v>5</v>
      </c>
      <c r="BE38" s="96">
        <v>6210</v>
      </c>
      <c r="BF38" s="96">
        <v>3</v>
      </c>
      <c r="BG38" s="96">
        <v>3726</v>
      </c>
      <c r="BH38" s="96">
        <v>5</v>
      </c>
      <c r="BI38" s="96">
        <v>6210</v>
      </c>
      <c r="BJ38" s="96">
        <v>6</v>
      </c>
      <c r="BK38" s="96">
        <v>7452</v>
      </c>
      <c r="BL38" s="96">
        <v>8.3519332180225678</v>
      </c>
      <c r="BM38" s="96">
        <v>10373.101056784029</v>
      </c>
      <c r="BN38" s="96">
        <v>4.8256823835530263</v>
      </c>
      <c r="BO38" s="96">
        <v>5993.4975203728582</v>
      </c>
      <c r="BP38" s="96">
        <v>11.257866007449014</v>
      </c>
      <c r="BQ38" s="96">
        <v>13982.269581251676</v>
      </c>
      <c r="BR38" s="96">
        <v>6.3647015781351142</v>
      </c>
      <c r="BS38" s="96">
        <v>7904.959360043812</v>
      </c>
      <c r="BT38" s="96">
        <v>9.593707940153962</v>
      </c>
      <c r="BU38" s="96">
        <v>11915.385261671221</v>
      </c>
      <c r="BV38" s="96">
        <v>9.3198346745364944</v>
      </c>
      <c r="BW38" s="96">
        <v>11575.234665774326</v>
      </c>
      <c r="BX38" s="96">
        <v>12.027023484283788</v>
      </c>
      <c r="BY38" s="96">
        <v>14937.563167480464</v>
      </c>
      <c r="BZ38" s="96">
        <v>5.2810343309496464</v>
      </c>
      <c r="CA38" s="96">
        <v>6559.0446390394609</v>
      </c>
      <c r="CB38" s="96">
        <v>16.030382073138199</v>
      </c>
      <c r="CC38" s="96">
        <v>19909.734534837644</v>
      </c>
      <c r="CD38" s="96">
        <v>13.806696866044668</v>
      </c>
      <c r="CE38" s="96">
        <v>17147.917507627477</v>
      </c>
      <c r="CF38" s="96">
        <v>21</v>
      </c>
      <c r="CG38" s="96">
        <v>26082</v>
      </c>
      <c r="CH38" s="96">
        <v>16.255017789868848</v>
      </c>
      <c r="CI38" s="96">
        <v>20188.732095017109</v>
      </c>
      <c r="CJ38" s="96">
        <v>4.0122936985465492</v>
      </c>
      <c r="CK38" s="96">
        <v>4983.2687735948139</v>
      </c>
      <c r="CL38" s="96">
        <v>4.1252531555694487</v>
      </c>
      <c r="CM38" s="96">
        <v>5123.5644192172549</v>
      </c>
      <c r="CN38" s="96">
        <v>7.629967441623851</v>
      </c>
      <c r="CO38" s="96">
        <v>9476.4195624968233</v>
      </c>
      <c r="CP38" s="96">
        <v>5.5653172746876773</v>
      </c>
      <c r="CQ38" s="96">
        <v>6912.1240551620949</v>
      </c>
      <c r="CR38" s="96">
        <v>5.1975357387180274</v>
      </c>
      <c r="CS38" s="96">
        <v>6455.3393874877902</v>
      </c>
      <c r="CT38" s="96">
        <v>5.2743521676414655</v>
      </c>
      <c r="CU38" s="96">
        <v>6550.7453922107006</v>
      </c>
    </row>
    <row r="39" spans="2:99">
      <c r="C39" s="95" t="s">
        <v>204</v>
      </c>
      <c r="D39" s="96">
        <v>0</v>
      </c>
      <c r="E39" s="96">
        <v>0</v>
      </c>
      <c r="F39" s="96">
        <v>0</v>
      </c>
      <c r="G39" s="96">
        <v>0</v>
      </c>
      <c r="H39" s="96">
        <v>3</v>
      </c>
      <c r="I39" s="96">
        <v>4269.6000000000004</v>
      </c>
      <c r="J39" s="96">
        <v>5.8118667412910732</v>
      </c>
      <c r="K39" s="96">
        <v>8271.4487462054549</v>
      </c>
      <c r="L39" s="96">
        <v>6.0466207347483838</v>
      </c>
      <c r="M39" s="96">
        <v>8605.5506296939002</v>
      </c>
      <c r="N39" s="96">
        <v>8.4535247335221495</v>
      </c>
      <c r="O39" s="96">
        <v>12031.056400748723</v>
      </c>
      <c r="P39" s="96">
        <v>6.4369699667680029</v>
      </c>
      <c r="Q39" s="96">
        <v>9161.0956567042213</v>
      </c>
      <c r="R39" s="96">
        <v>1.2019945939740853</v>
      </c>
      <c r="S39" s="96">
        <v>1710.6787061439181</v>
      </c>
      <c r="T39" s="96">
        <v>9.4949161878599</v>
      </c>
      <c r="U39" s="96">
        <v>13513.16471856221</v>
      </c>
      <c r="V39" s="96">
        <v>7.8298015669684595</v>
      </c>
      <c r="W39" s="96">
        <v>11143.373590109511</v>
      </c>
      <c r="X39" s="96">
        <v>9.0990947882782294</v>
      </c>
      <c r="Y39" s="96">
        <v>12949.831702677577</v>
      </c>
      <c r="Z39" s="96">
        <v>10.858256668294418</v>
      </c>
      <c r="AA39" s="96">
        <v>15453.470890316616</v>
      </c>
      <c r="AB39" s="96">
        <v>13.569309856800862</v>
      </c>
      <c r="AC39" s="96">
        <v>19311.841788198988</v>
      </c>
      <c r="AD39" s="96">
        <v>13.270186629281834</v>
      </c>
      <c r="AE39" s="96">
        <v>18886.129610793909</v>
      </c>
      <c r="AF39" s="96">
        <v>11.059190620237569</v>
      </c>
      <c r="AG39" s="96">
        <v>15739.440090722108</v>
      </c>
      <c r="AH39" s="96">
        <v>7.8238695174135984</v>
      </c>
      <c r="AI39" s="96">
        <v>11134.931097183033</v>
      </c>
      <c r="AJ39" s="96">
        <v>15.294783800360348</v>
      </c>
      <c r="AK39" s="96">
        <v>21767.536304672849</v>
      </c>
      <c r="AL39" s="96">
        <v>21.264565559341992</v>
      </c>
      <c r="AM39" s="96">
        <v>30263.729704055524</v>
      </c>
      <c r="AN39" s="96">
        <v>17</v>
      </c>
      <c r="AO39" s="96">
        <v>24194.400000000001</v>
      </c>
      <c r="AP39" s="96">
        <v>14</v>
      </c>
      <c r="AQ39" s="96">
        <v>19924.8</v>
      </c>
      <c r="AR39" s="96">
        <v>4.4381038642651527</v>
      </c>
      <c r="AS39" s="96">
        <v>6316.3094196221655</v>
      </c>
      <c r="AT39" s="96">
        <v>5.3920616634204706</v>
      </c>
      <c r="AU39" s="96">
        <v>7673.9821593800143</v>
      </c>
      <c r="AV39" s="96">
        <v>4.5140239923608139</v>
      </c>
      <c r="AW39" s="96">
        <v>6424.3589459279101</v>
      </c>
      <c r="AX39" s="96">
        <v>4</v>
      </c>
      <c r="AY39" s="96">
        <v>5692.8</v>
      </c>
      <c r="AZ39" s="96">
        <v>4</v>
      </c>
      <c r="BA39" s="96">
        <v>5692.8</v>
      </c>
      <c r="BB39" s="96">
        <v>3</v>
      </c>
      <c r="BC39" s="96">
        <v>4269.6000000000004</v>
      </c>
      <c r="BD39" s="96">
        <v>5</v>
      </c>
      <c r="BE39" s="96">
        <v>7116</v>
      </c>
      <c r="BF39" s="96">
        <v>3</v>
      </c>
      <c r="BG39" s="96">
        <v>4269.6000000000004</v>
      </c>
      <c r="BH39" s="96">
        <v>5</v>
      </c>
      <c r="BI39" s="96">
        <v>7116</v>
      </c>
      <c r="BJ39" s="96">
        <v>7</v>
      </c>
      <c r="BK39" s="96">
        <v>9962.4</v>
      </c>
      <c r="BL39" s="96">
        <v>7.3519332180225669</v>
      </c>
      <c r="BM39" s="96">
        <v>10463.271355889718</v>
      </c>
      <c r="BN39" s="96">
        <v>4.9671404877636887</v>
      </c>
      <c r="BO39" s="96">
        <v>7069.234342185282</v>
      </c>
      <c r="BP39" s="96">
        <v>12.397628897165571</v>
      </c>
      <c r="BQ39" s="96">
        <v>17644.30544644604</v>
      </c>
      <c r="BR39" s="96">
        <v>6.5266275345700979</v>
      </c>
      <c r="BS39" s="96">
        <v>9288.6963072001636</v>
      </c>
      <c r="BT39" s="96">
        <v>9.593707940153962</v>
      </c>
      <c r="BU39" s="96">
        <v>13653.76514042712</v>
      </c>
      <c r="BV39" s="96">
        <v>10.319834674536494</v>
      </c>
      <c r="BW39" s="96">
        <v>14687.188708800339</v>
      </c>
      <c r="BX39" s="96">
        <v>11.206850001498925</v>
      </c>
      <c r="BY39" s="96">
        <v>15949.588922133271</v>
      </c>
      <c r="BZ39" s="96">
        <v>4.9391456784202319</v>
      </c>
      <c r="CA39" s="96">
        <v>7029.3921295276741</v>
      </c>
      <c r="CB39" s="96">
        <v>16.030382073138199</v>
      </c>
      <c r="CC39" s="96">
        <v>22814.439766490286</v>
      </c>
      <c r="CD39" s="96">
        <v>12.806696866044668</v>
      </c>
      <c r="CE39" s="96">
        <v>18226.49097975477</v>
      </c>
      <c r="CF39" s="96">
        <v>21</v>
      </c>
      <c r="CG39" s="96">
        <v>29887.200000000001</v>
      </c>
      <c r="CH39" s="96">
        <v>13.582140317138325</v>
      </c>
      <c r="CI39" s="96">
        <v>19330.102099351265</v>
      </c>
      <c r="CJ39" s="96">
        <v>4.0320902598003903</v>
      </c>
      <c r="CK39" s="96">
        <v>5738.4708577479159</v>
      </c>
      <c r="CL39" s="96">
        <v>4.3248333672993882</v>
      </c>
      <c r="CM39" s="96">
        <v>6155.1028483404898</v>
      </c>
      <c r="CN39" s="96">
        <v>6.5669706974614659</v>
      </c>
      <c r="CO39" s="96">
        <v>9346.1126966271586</v>
      </c>
      <c r="CP39" s="96">
        <v>4.5653172746876773</v>
      </c>
      <c r="CQ39" s="96">
        <v>6497.3595453355028</v>
      </c>
      <c r="CR39" s="96">
        <v>4.1975357387180274</v>
      </c>
      <c r="CS39" s="96">
        <v>5973.932863343497</v>
      </c>
      <c r="CT39" s="96">
        <v>5.2743521676414655</v>
      </c>
      <c r="CU39" s="96">
        <v>7506.4580049873339</v>
      </c>
    </row>
    <row r="40" spans="2:99">
      <c r="C40" s="95" t="s">
        <v>205</v>
      </c>
      <c r="D40" s="96">
        <v>0</v>
      </c>
      <c r="E40" s="96">
        <v>0</v>
      </c>
      <c r="F40" s="96">
        <v>0</v>
      </c>
      <c r="G40" s="96">
        <v>0</v>
      </c>
      <c r="H40" s="96">
        <v>3</v>
      </c>
      <c r="I40" s="96">
        <v>2174.3999999999996</v>
      </c>
      <c r="J40" s="96">
        <v>5.8118667412910732</v>
      </c>
      <c r="K40" s="96">
        <v>4212.4410140877699</v>
      </c>
      <c r="L40" s="96">
        <v>6.9514733952258032</v>
      </c>
      <c r="M40" s="96">
        <v>5038.4279168596622</v>
      </c>
      <c r="N40" s="96">
        <v>7.6150274816912775</v>
      </c>
      <c r="O40" s="96">
        <v>5519.3719187298375</v>
      </c>
      <c r="P40" s="96">
        <v>6.5966332964088927</v>
      </c>
      <c r="Q40" s="96">
        <v>4781.2398132371654</v>
      </c>
      <c r="R40" s="96">
        <v>1.2342928265922721</v>
      </c>
      <c r="S40" s="96">
        <v>894.61544071407877</v>
      </c>
      <c r="T40" s="96">
        <v>10.4949161878599</v>
      </c>
      <c r="U40" s="96">
        <v>7606.7152529608547</v>
      </c>
      <c r="V40" s="96">
        <v>8.9961471639655937</v>
      </c>
      <c r="W40" s="96">
        <v>6520.4074644422617</v>
      </c>
      <c r="X40" s="96">
        <v>9.4489439196579337</v>
      </c>
      <c r="Y40" s="96">
        <v>6848.5945529680703</v>
      </c>
      <c r="Z40" s="96">
        <v>10.858256668294418</v>
      </c>
      <c r="AA40" s="96">
        <v>7870.0644331797939</v>
      </c>
      <c r="AB40" s="96">
        <v>16.740597180587585</v>
      </c>
      <c r="AC40" s="96">
        <v>12133.584836489881</v>
      </c>
      <c r="AD40" s="96">
        <v>12.92092714785386</v>
      </c>
      <c r="AE40" s="96">
        <v>9365.0879967644778</v>
      </c>
      <c r="AF40" s="96">
        <v>11.059190620237569</v>
      </c>
      <c r="AG40" s="96">
        <v>8015.7013615481892</v>
      </c>
      <c r="AH40" s="96">
        <v>8.1728611055764855</v>
      </c>
      <c r="AI40" s="96">
        <v>5923.6897293218362</v>
      </c>
      <c r="AJ40" s="96">
        <v>18.294783800360349</v>
      </c>
      <c r="AK40" s="96">
        <v>13260.059298501181</v>
      </c>
      <c r="AL40" s="96">
        <v>25.264565559341992</v>
      </c>
      <c r="AM40" s="96">
        <v>18311.757117411074</v>
      </c>
      <c r="AN40" s="96">
        <v>20</v>
      </c>
      <c r="AO40" s="96">
        <v>14496</v>
      </c>
      <c r="AP40" s="96">
        <v>16</v>
      </c>
      <c r="AQ40" s="96">
        <v>11596.8</v>
      </c>
      <c r="AR40" s="96">
        <v>4.5111211749760116</v>
      </c>
      <c r="AS40" s="96">
        <v>3269.660627622613</v>
      </c>
      <c r="AT40" s="96">
        <v>5.5660693713480285</v>
      </c>
      <c r="AU40" s="96">
        <v>4034.2870803530509</v>
      </c>
      <c r="AV40" s="96">
        <v>4.5874559912695014</v>
      </c>
      <c r="AW40" s="96">
        <v>3324.9881024721344</v>
      </c>
      <c r="AX40" s="96">
        <v>4</v>
      </c>
      <c r="AY40" s="96">
        <v>2899.2</v>
      </c>
      <c r="AZ40" s="96">
        <v>5</v>
      </c>
      <c r="BA40" s="96">
        <v>3624</v>
      </c>
      <c r="BB40" s="96">
        <v>3</v>
      </c>
      <c r="BC40" s="96">
        <v>2174.3999999999996</v>
      </c>
      <c r="BD40" s="96">
        <v>5</v>
      </c>
      <c r="BE40" s="96">
        <v>3624</v>
      </c>
      <c r="BF40" s="96">
        <v>4</v>
      </c>
      <c r="BG40" s="96">
        <v>2899.2</v>
      </c>
      <c r="BH40" s="96">
        <v>6</v>
      </c>
      <c r="BI40" s="96">
        <v>4348.7999999999993</v>
      </c>
      <c r="BJ40" s="96">
        <v>7</v>
      </c>
      <c r="BK40" s="96">
        <v>5073.5999999999995</v>
      </c>
      <c r="BL40" s="96">
        <v>7.3519332180225669</v>
      </c>
      <c r="BM40" s="96">
        <v>5328.6811964227563</v>
      </c>
      <c r="BN40" s="96">
        <v>5.7908188602636308</v>
      </c>
      <c r="BO40" s="96">
        <v>4197.1855099190798</v>
      </c>
      <c r="BP40" s="96">
        <v>12.397628897165571</v>
      </c>
      <c r="BQ40" s="96">
        <v>8985.8014246656057</v>
      </c>
      <c r="BR40" s="96">
        <v>7.3137899808921665</v>
      </c>
      <c r="BS40" s="96">
        <v>5301.034978150642</v>
      </c>
      <c r="BT40" s="96">
        <v>10.859325930179624</v>
      </c>
      <c r="BU40" s="96">
        <v>7870.8394341941912</v>
      </c>
      <c r="BV40" s="96">
        <v>9.1548553402194326</v>
      </c>
      <c r="BW40" s="96">
        <v>6635.4391505910444</v>
      </c>
      <c r="BX40" s="96">
        <v>11.809185594165509</v>
      </c>
      <c r="BY40" s="96">
        <v>8559.2977186511598</v>
      </c>
      <c r="BZ40" s="96">
        <v>5.6229229834790599</v>
      </c>
      <c r="CA40" s="96">
        <v>4075.4945784256224</v>
      </c>
      <c r="CB40" s="96">
        <v>18.978862969481288</v>
      </c>
      <c r="CC40" s="96">
        <v>13755.879880280036</v>
      </c>
      <c r="CD40" s="96">
        <v>12.962624469713816</v>
      </c>
      <c r="CE40" s="96">
        <v>9395.3102156485729</v>
      </c>
      <c r="CF40" s="96">
        <v>26</v>
      </c>
      <c r="CG40" s="96">
        <v>18844.8</v>
      </c>
      <c r="CH40" s="96">
        <v>14.809702576760731</v>
      </c>
      <c r="CI40" s="96">
        <v>10734.072427636178</v>
      </c>
      <c r="CJ40" s="96">
        <v>4.6018230699556071</v>
      </c>
      <c r="CK40" s="96">
        <v>3335.401361103824</v>
      </c>
      <c r="CL40" s="96">
        <v>4.3304020723398322</v>
      </c>
      <c r="CM40" s="96">
        <v>3138.6754220319103</v>
      </c>
      <c r="CN40" s="96">
        <v>6.629967441623851</v>
      </c>
      <c r="CO40" s="96">
        <v>4805.4004016889667</v>
      </c>
      <c r="CP40" s="96">
        <v>5.7392414163196417</v>
      </c>
      <c r="CQ40" s="96">
        <v>4159.8021785484761</v>
      </c>
      <c r="CR40" s="96">
        <v>5.1975357387180274</v>
      </c>
      <c r="CS40" s="96">
        <v>3767.1739034228262</v>
      </c>
      <c r="CT40" s="96">
        <v>5</v>
      </c>
      <c r="CU40" s="96">
        <v>3624</v>
      </c>
    </row>
    <row r="41" spans="2:99">
      <c r="C41" s="95" t="s">
        <v>206</v>
      </c>
      <c r="D41" s="96">
        <v>0</v>
      </c>
      <c r="E41" s="96">
        <v>0</v>
      </c>
      <c r="F41" s="96">
        <v>0</v>
      </c>
      <c r="G41" s="96">
        <v>0</v>
      </c>
      <c r="H41" s="96">
        <v>4</v>
      </c>
      <c r="I41" s="96">
        <v>2640</v>
      </c>
      <c r="J41" s="96">
        <v>5.8118667412910732</v>
      </c>
      <c r="K41" s="96">
        <v>3835.8320492521084</v>
      </c>
      <c r="L41" s="96">
        <v>7.0466207347483838</v>
      </c>
      <c r="M41" s="96">
        <v>4650.7696849339336</v>
      </c>
      <c r="N41" s="96">
        <v>8.6150274816912784</v>
      </c>
      <c r="O41" s="96">
        <v>5685.9181379162437</v>
      </c>
      <c r="P41" s="96">
        <v>6.4369699667680029</v>
      </c>
      <c r="Q41" s="96">
        <v>4248.4001780668823</v>
      </c>
      <c r="R41" s="96">
        <v>1.2342928265922721</v>
      </c>
      <c r="S41" s="96">
        <v>814.63326555089964</v>
      </c>
      <c r="T41" s="96">
        <v>10.439925500319911</v>
      </c>
      <c r="U41" s="96">
        <v>6890.3508302111413</v>
      </c>
      <c r="V41" s="96">
        <v>9.162492760962726</v>
      </c>
      <c r="W41" s="96">
        <v>6047.2452222353995</v>
      </c>
      <c r="X41" s="96">
        <v>9.798793051037638</v>
      </c>
      <c r="Y41" s="96">
        <v>6467.2034136848415</v>
      </c>
      <c r="Z41" s="96">
        <v>10.858256668294418</v>
      </c>
      <c r="AA41" s="96">
        <v>7166.4494010743156</v>
      </c>
      <c r="AB41" s="96">
        <v>16.398022533014139</v>
      </c>
      <c r="AC41" s="96">
        <v>10822.694871789332</v>
      </c>
      <c r="AD41" s="96">
        <v>13.270186629281834</v>
      </c>
      <c r="AE41" s="96">
        <v>8758.3231753260116</v>
      </c>
      <c r="AF41" s="96">
        <v>12.230789838590699</v>
      </c>
      <c r="AG41" s="96">
        <v>8072.3212934698613</v>
      </c>
      <c r="AH41" s="96">
        <v>8.7739556254205304</v>
      </c>
      <c r="AI41" s="96">
        <v>5790.8107127775502</v>
      </c>
      <c r="AJ41" s="96">
        <v>19.215653324485853</v>
      </c>
      <c r="AK41" s="96">
        <v>12682.331194160663</v>
      </c>
      <c r="AL41" s="96">
        <v>23.756630816189144</v>
      </c>
      <c r="AM41" s="96">
        <v>15679.376338684835</v>
      </c>
      <c r="AN41" s="96">
        <v>19</v>
      </c>
      <c r="AO41" s="96">
        <v>12540</v>
      </c>
      <c r="AP41" s="96">
        <v>21.745651323993407</v>
      </c>
      <c r="AQ41" s="96">
        <v>14352.129873835649</v>
      </c>
      <c r="AR41" s="96">
        <v>4.5111211749760116</v>
      </c>
      <c r="AS41" s="96">
        <v>2977.3399754841676</v>
      </c>
      <c r="AT41" s="96">
        <v>5.3920616634204706</v>
      </c>
      <c r="AU41" s="96">
        <v>3558.7606978575104</v>
      </c>
      <c r="AV41" s="96">
        <v>4.5140239923608139</v>
      </c>
      <c r="AW41" s="96">
        <v>2979.2558349581373</v>
      </c>
      <c r="AX41" s="96">
        <v>4</v>
      </c>
      <c r="AY41" s="96">
        <v>2640</v>
      </c>
      <c r="AZ41" s="96">
        <v>4</v>
      </c>
      <c r="BA41" s="96">
        <v>2640</v>
      </c>
      <c r="BB41" s="96">
        <v>3</v>
      </c>
      <c r="BC41" s="96">
        <v>1980</v>
      </c>
      <c r="BD41" s="96">
        <v>5</v>
      </c>
      <c r="BE41" s="96">
        <v>3300</v>
      </c>
      <c r="BF41" s="96">
        <v>3</v>
      </c>
      <c r="BG41" s="96">
        <v>1980</v>
      </c>
      <c r="BH41" s="96">
        <v>6</v>
      </c>
      <c r="BI41" s="96">
        <v>3960</v>
      </c>
      <c r="BJ41" s="96">
        <v>7</v>
      </c>
      <c r="BK41" s="96">
        <v>4620</v>
      </c>
      <c r="BL41" s="96">
        <v>7.1829415657697462</v>
      </c>
      <c r="BM41" s="96">
        <v>4740.7414334080322</v>
      </c>
      <c r="BN41" s="96">
        <v>4.8256823835530263</v>
      </c>
      <c r="BO41" s="96">
        <v>3184.9503731449972</v>
      </c>
      <c r="BP41" s="96">
        <v>11.537391786882127</v>
      </c>
      <c r="BQ41" s="96">
        <v>7614.6785793422041</v>
      </c>
      <c r="BR41" s="96">
        <v>7.475715937327152</v>
      </c>
      <c r="BS41" s="96">
        <v>4933.9725186359201</v>
      </c>
      <c r="BT41" s="96">
        <v>10.593707940153962</v>
      </c>
      <c r="BU41" s="96">
        <v>6991.8472405016146</v>
      </c>
      <c r="BV41" s="96">
        <v>10.484814008853558</v>
      </c>
      <c r="BW41" s="96">
        <v>6919.9772458433481</v>
      </c>
      <c r="BX41" s="96">
        <v>12.847196967068651</v>
      </c>
      <c r="BY41" s="96">
        <v>8479.1499982653095</v>
      </c>
      <c r="BZ41" s="96">
        <v>4.6729306696992099</v>
      </c>
      <c r="CA41" s="96">
        <v>3084.1342420014785</v>
      </c>
      <c r="CB41" s="96">
        <v>15.92734386582438</v>
      </c>
      <c r="CC41" s="96">
        <v>10512.04695144409</v>
      </c>
      <c r="CD41" s="96">
        <v>13.274479677052112</v>
      </c>
      <c r="CE41" s="96">
        <v>8761.156586854393</v>
      </c>
      <c r="CF41" s="96">
        <v>23</v>
      </c>
      <c r="CG41" s="96">
        <v>15180</v>
      </c>
      <c r="CH41" s="96">
        <v>16.255017789868848</v>
      </c>
      <c r="CI41" s="96">
        <v>10728.311741313441</v>
      </c>
      <c r="CJ41" s="96">
        <v>4.3723190107295187</v>
      </c>
      <c r="CK41" s="96">
        <v>2885.7305470814822</v>
      </c>
      <c r="CL41" s="96">
        <v>4.5299822840697708</v>
      </c>
      <c r="CM41" s="96">
        <v>2989.7883074860488</v>
      </c>
      <c r="CN41" s="96">
        <v>7.5669706974614659</v>
      </c>
      <c r="CO41" s="96">
        <v>4994.2006603245673</v>
      </c>
      <c r="CP41" s="96">
        <v>5.5653172746876773</v>
      </c>
      <c r="CQ41" s="96">
        <v>3673.109401293867</v>
      </c>
      <c r="CR41" s="96">
        <v>5.1975357387180274</v>
      </c>
      <c r="CS41" s="96">
        <v>3430.3735875538982</v>
      </c>
      <c r="CT41" s="96">
        <v>5.2743521676414655</v>
      </c>
      <c r="CU41" s="96">
        <v>3481.0724306433672</v>
      </c>
    </row>
    <row r="42" spans="2:99">
      <c r="C42" s="95" t="s">
        <v>207</v>
      </c>
      <c r="D42" s="96">
        <v>0</v>
      </c>
      <c r="E42" s="96">
        <v>0</v>
      </c>
      <c r="F42" s="96">
        <v>0</v>
      </c>
      <c r="G42" s="96">
        <v>0</v>
      </c>
      <c r="H42" s="96">
        <v>3</v>
      </c>
      <c r="I42" s="96">
        <v>2538</v>
      </c>
      <c r="J42" s="96">
        <v>5.8118667412910732</v>
      </c>
      <c r="K42" s="96">
        <v>4916.8392631322477</v>
      </c>
      <c r="L42" s="96">
        <v>6.0466207347483838</v>
      </c>
      <c r="M42" s="96">
        <v>5115.4411415971326</v>
      </c>
      <c r="N42" s="96">
        <v>8.6150274816912784</v>
      </c>
      <c r="O42" s="96">
        <v>7288.3132495108212</v>
      </c>
      <c r="P42" s="96">
        <v>6.277306637127114</v>
      </c>
      <c r="Q42" s="96">
        <v>5310.6014150095389</v>
      </c>
      <c r="R42" s="96">
        <v>1.2019945939740853</v>
      </c>
      <c r="S42" s="96">
        <v>1016.8874265020761</v>
      </c>
      <c r="T42" s="96">
        <v>9.4949161878599</v>
      </c>
      <c r="U42" s="96">
        <v>8032.699094929475</v>
      </c>
      <c r="V42" s="96">
        <v>7.9961471639655928</v>
      </c>
      <c r="W42" s="96">
        <v>6764.7405007148918</v>
      </c>
      <c r="X42" s="96">
        <v>9.4489439196579337</v>
      </c>
      <c r="Y42" s="96">
        <v>7993.8065560306122</v>
      </c>
      <c r="Z42" s="96">
        <v>11.858256668294418</v>
      </c>
      <c r="AA42" s="96">
        <v>10032.085141377078</v>
      </c>
      <c r="AB42" s="96">
        <v>14.740597180587585</v>
      </c>
      <c r="AC42" s="96">
        <v>12470.545214777097</v>
      </c>
      <c r="AD42" s="96">
        <v>13.270186629281834</v>
      </c>
      <c r="AE42" s="96">
        <v>11226.577888372432</v>
      </c>
      <c r="AF42" s="96">
        <v>11.230789838590699</v>
      </c>
      <c r="AG42" s="96">
        <v>9501.2482034477307</v>
      </c>
      <c r="AH42" s="96">
        <v>7.4845186886917183</v>
      </c>
      <c r="AI42" s="96">
        <v>6331.9028106331934</v>
      </c>
      <c r="AJ42" s="96">
        <v>16.532175227983831</v>
      </c>
      <c r="AK42" s="96">
        <v>13986.220242874322</v>
      </c>
      <c r="AL42" s="96">
        <v>25.936522054777225</v>
      </c>
      <c r="AM42" s="96">
        <v>21942.297658341533</v>
      </c>
      <c r="AN42" s="96">
        <v>20</v>
      </c>
      <c r="AO42" s="96">
        <v>16920</v>
      </c>
      <c r="AP42" s="96">
        <v>14</v>
      </c>
      <c r="AQ42" s="96">
        <v>11844</v>
      </c>
      <c r="AR42" s="96">
        <v>4.4381038642651527</v>
      </c>
      <c r="AS42" s="96">
        <v>3754.635869168319</v>
      </c>
      <c r="AT42" s="96">
        <v>5.5660693713480285</v>
      </c>
      <c r="AU42" s="96">
        <v>4708.8946881604325</v>
      </c>
      <c r="AV42" s="96">
        <v>4.5874559912695014</v>
      </c>
      <c r="AW42" s="96">
        <v>3880.987768613998</v>
      </c>
      <c r="AX42" s="96">
        <v>4</v>
      </c>
      <c r="AY42" s="96">
        <v>3384</v>
      </c>
      <c r="AZ42" s="96">
        <v>4</v>
      </c>
      <c r="BA42" s="96">
        <v>3384</v>
      </c>
      <c r="BB42" s="96">
        <v>3</v>
      </c>
      <c r="BC42" s="96">
        <v>2538</v>
      </c>
      <c r="BD42" s="96">
        <v>5</v>
      </c>
      <c r="BE42" s="96">
        <v>4230</v>
      </c>
      <c r="BF42" s="96">
        <v>3</v>
      </c>
      <c r="BG42" s="96">
        <v>2538</v>
      </c>
      <c r="BH42" s="96">
        <v>6</v>
      </c>
      <c r="BI42" s="96">
        <v>5076</v>
      </c>
      <c r="BJ42" s="96">
        <v>8</v>
      </c>
      <c r="BK42" s="96">
        <v>6768</v>
      </c>
      <c r="BL42" s="96">
        <v>8.3519332180225678</v>
      </c>
      <c r="BM42" s="96">
        <v>7065.7355024470926</v>
      </c>
      <c r="BN42" s="96">
        <v>4.9671404877636887</v>
      </c>
      <c r="BO42" s="96">
        <v>4202.2008526480804</v>
      </c>
      <c r="BP42" s="96">
        <v>12.537391786882127</v>
      </c>
      <c r="BQ42" s="96">
        <v>10606.633451702279</v>
      </c>
      <c r="BR42" s="96">
        <v>8.4248043400842043</v>
      </c>
      <c r="BS42" s="96">
        <v>7127.384471711237</v>
      </c>
      <c r="BT42" s="96">
        <v>9.8593259301796241</v>
      </c>
      <c r="BU42" s="96">
        <v>8340.9897369319624</v>
      </c>
      <c r="BV42" s="96">
        <v>9.3198346745364944</v>
      </c>
      <c r="BW42" s="96">
        <v>7884.5801346578746</v>
      </c>
      <c r="BX42" s="96">
        <v>12.847196967068651</v>
      </c>
      <c r="BY42" s="96">
        <v>10868.72863414008</v>
      </c>
      <c r="BZ42" s="96">
        <v>5.3188711528538422</v>
      </c>
      <c r="CA42" s="96">
        <v>4499.76499531435</v>
      </c>
      <c r="CB42" s="96">
        <v>17.08190117679511</v>
      </c>
      <c r="CC42" s="96">
        <v>14451.288395568663</v>
      </c>
      <c r="CD42" s="96">
        <v>14.118552073382965</v>
      </c>
      <c r="CE42" s="96">
        <v>11944.295054081987</v>
      </c>
      <c r="CF42" s="96">
        <v>24</v>
      </c>
      <c r="CG42" s="96">
        <v>20304</v>
      </c>
      <c r="CH42" s="96">
        <v>16.12879162660176</v>
      </c>
      <c r="CI42" s="96">
        <v>13644.957716105089</v>
      </c>
      <c r="CJ42" s="96">
        <v>3.8619758843358269</v>
      </c>
      <c r="CK42" s="96">
        <v>3267.2315981481097</v>
      </c>
      <c r="CL42" s="96">
        <v>4.335970777380278</v>
      </c>
      <c r="CM42" s="96">
        <v>3668.231277663715</v>
      </c>
      <c r="CN42" s="96">
        <v>6.5669706974614659</v>
      </c>
      <c r="CO42" s="96">
        <v>5555.6572100523999</v>
      </c>
      <c r="CP42" s="96">
        <v>5.5653172746876773</v>
      </c>
      <c r="CQ42" s="96">
        <v>4708.2584143857748</v>
      </c>
      <c r="CR42" s="96">
        <v>5.1975357387180274</v>
      </c>
      <c r="CS42" s="96">
        <v>4397.1152349554513</v>
      </c>
      <c r="CT42" s="96">
        <v>5</v>
      </c>
      <c r="CU42" s="96">
        <v>4230</v>
      </c>
    </row>
    <row r="43" spans="2:99">
      <c r="C43" s="95" t="s">
        <v>208</v>
      </c>
      <c r="D43" s="96">
        <v>0</v>
      </c>
      <c r="E43" s="96">
        <v>0</v>
      </c>
      <c r="F43" s="96">
        <v>0</v>
      </c>
      <c r="G43" s="96">
        <v>0</v>
      </c>
      <c r="H43" s="96">
        <v>3</v>
      </c>
      <c r="I43" s="96">
        <v>3067.2</v>
      </c>
      <c r="J43" s="96">
        <v>5.8118667412910732</v>
      </c>
      <c r="K43" s="96">
        <v>5942.0525562959929</v>
      </c>
      <c r="L43" s="96">
        <v>5.9514733952258032</v>
      </c>
      <c r="M43" s="96">
        <v>6084.7863992788607</v>
      </c>
      <c r="N43" s="96">
        <v>7.4535247335221495</v>
      </c>
      <c r="O43" s="96">
        <v>7620.4836875530455</v>
      </c>
      <c r="P43" s="96">
        <v>6.4369699667680029</v>
      </c>
      <c r="Q43" s="96">
        <v>6581.1580940236063</v>
      </c>
      <c r="R43" s="96">
        <v>1.2342928265922721</v>
      </c>
      <c r="S43" s="96">
        <v>1261.940985907939</v>
      </c>
      <c r="T43" s="96">
        <v>10.439925500319911</v>
      </c>
      <c r="U43" s="96">
        <v>10673.779831527076</v>
      </c>
      <c r="V43" s="96">
        <v>9.162492760962726</v>
      </c>
      <c r="W43" s="96">
        <v>9367.7325988082903</v>
      </c>
      <c r="X43" s="96">
        <v>9.6238684853477867</v>
      </c>
      <c r="Y43" s="96">
        <v>9839.4431394195763</v>
      </c>
      <c r="Z43" s="96">
        <v>10.689324243904016</v>
      </c>
      <c r="AA43" s="96">
        <v>10928.765106967467</v>
      </c>
      <c r="AB43" s="96">
        <v>16.56930985680086</v>
      </c>
      <c r="AC43" s="96">
        <v>16940.462397593197</v>
      </c>
      <c r="AD43" s="96">
        <v>13.095556888567847</v>
      </c>
      <c r="AE43" s="96">
        <v>13388.897362871767</v>
      </c>
      <c r="AF43" s="96">
        <v>11.230789838590699</v>
      </c>
      <c r="AG43" s="96">
        <v>11482.359530975131</v>
      </c>
      <c r="AH43" s="96">
        <v>8.0856132085357633</v>
      </c>
      <c r="AI43" s="96">
        <v>8266.7309444069633</v>
      </c>
      <c r="AJ43" s="96">
        <v>18.453044752109335</v>
      </c>
      <c r="AK43" s="96">
        <v>18866.392954556584</v>
      </c>
      <c r="AL43" s="96">
        <v>21.936522054777225</v>
      </c>
      <c r="AM43" s="96">
        <v>22427.900148804234</v>
      </c>
      <c r="AN43" s="96">
        <v>20</v>
      </c>
      <c r="AO43" s="96">
        <v>20448</v>
      </c>
      <c r="AP43" s="96">
        <v>20.576163776707926</v>
      </c>
      <c r="AQ43" s="96">
        <v>21037.069845306181</v>
      </c>
      <c r="AR43" s="96">
        <v>4.4381038642651527</v>
      </c>
      <c r="AS43" s="96">
        <v>4537.5173908246916</v>
      </c>
      <c r="AT43" s="96">
        <v>5.3920616634204706</v>
      </c>
      <c r="AU43" s="96">
        <v>5512.8438446810887</v>
      </c>
      <c r="AV43" s="96">
        <v>4.5874559912695014</v>
      </c>
      <c r="AW43" s="96">
        <v>4690.2150054739377</v>
      </c>
      <c r="AX43" s="96">
        <v>4</v>
      </c>
      <c r="AY43" s="96">
        <v>4089.6</v>
      </c>
      <c r="AZ43" s="96">
        <v>5</v>
      </c>
      <c r="BA43" s="96">
        <v>5112</v>
      </c>
      <c r="BB43" s="96">
        <v>3</v>
      </c>
      <c r="BC43" s="96">
        <v>3067.2</v>
      </c>
      <c r="BD43" s="96">
        <v>5</v>
      </c>
      <c r="BE43" s="96">
        <v>5112</v>
      </c>
      <c r="BF43" s="96">
        <v>4</v>
      </c>
      <c r="BG43" s="96">
        <v>4089.6</v>
      </c>
      <c r="BH43" s="96">
        <v>6</v>
      </c>
      <c r="BI43" s="96">
        <v>6134.4</v>
      </c>
      <c r="BJ43" s="96">
        <v>6</v>
      </c>
      <c r="BK43" s="96">
        <v>6134.4</v>
      </c>
      <c r="BL43" s="96">
        <v>7.1829415657697462</v>
      </c>
      <c r="BM43" s="96">
        <v>7343.8394568429885</v>
      </c>
      <c r="BN43" s="96">
        <v>5.7908188602636308</v>
      </c>
      <c r="BO43" s="96">
        <v>5920.5332027335362</v>
      </c>
      <c r="BP43" s="96">
        <v>13.537391786882127</v>
      </c>
      <c r="BQ43" s="96">
        <v>13840.629362908287</v>
      </c>
      <c r="BR43" s="96">
        <v>8.4248043400842043</v>
      </c>
      <c r="BS43" s="96">
        <v>8613.5199573020909</v>
      </c>
      <c r="BT43" s="96">
        <v>8.593707940153962</v>
      </c>
      <c r="BU43" s="96">
        <v>8786.2069980134111</v>
      </c>
      <c r="BV43" s="96">
        <v>9.1548553402194326</v>
      </c>
      <c r="BW43" s="96">
        <v>9359.9240998403475</v>
      </c>
      <c r="BX43" s="96">
        <v>11.315768946558064</v>
      </c>
      <c r="BY43" s="96">
        <v>11569.242170960964</v>
      </c>
      <c r="BZ43" s="96">
        <v>4.9391456784202319</v>
      </c>
      <c r="CA43" s="96">
        <v>5049.7825416168453</v>
      </c>
      <c r="CB43" s="96">
        <v>15.92734386582438</v>
      </c>
      <c r="CC43" s="96">
        <v>16284.116368418845</v>
      </c>
      <c r="CD43" s="96">
        <v>13.118552073382965</v>
      </c>
      <c r="CE43" s="96">
        <v>13412.407639826743</v>
      </c>
      <c r="CF43" s="96">
        <v>22</v>
      </c>
      <c r="CG43" s="96">
        <v>22492.799999999999</v>
      </c>
      <c r="CH43" s="96">
        <v>15.876339300067587</v>
      </c>
      <c r="CI43" s="96">
        <v>16231.969300389101</v>
      </c>
      <c r="CJ43" s="96">
        <v>4.0518868210542323</v>
      </c>
      <c r="CK43" s="96">
        <v>4142.6490858458474</v>
      </c>
      <c r="CL43" s="96">
        <v>4.1252531555694487</v>
      </c>
      <c r="CM43" s="96">
        <v>4217.6588262542045</v>
      </c>
      <c r="CN43" s="96">
        <v>7.629967441623851</v>
      </c>
      <c r="CO43" s="96">
        <v>7800.8787123162247</v>
      </c>
      <c r="CP43" s="96">
        <v>4.5653172746876773</v>
      </c>
      <c r="CQ43" s="96">
        <v>4667.5803816406815</v>
      </c>
      <c r="CR43" s="96">
        <v>5.1975357387180274</v>
      </c>
      <c r="CS43" s="96">
        <v>5313.9605392653111</v>
      </c>
      <c r="CT43" s="96">
        <v>5.2743521676414655</v>
      </c>
      <c r="CU43" s="96">
        <v>5392.4976561966341</v>
      </c>
    </row>
    <row r="44" spans="2:99">
      <c r="C44" s="95" t="s">
        <v>209</v>
      </c>
      <c r="D44" s="96">
        <v>0</v>
      </c>
      <c r="E44" s="96">
        <v>0</v>
      </c>
      <c r="F44" s="96">
        <v>0</v>
      </c>
      <c r="G44" s="96">
        <v>0</v>
      </c>
      <c r="H44" s="96">
        <v>4</v>
      </c>
      <c r="I44" s="96">
        <v>4089.6</v>
      </c>
      <c r="J44" s="96">
        <v>4.8118667412910732</v>
      </c>
      <c r="K44" s="96">
        <v>4919.6525562959932</v>
      </c>
      <c r="L44" s="96">
        <v>6.0466207347483838</v>
      </c>
      <c r="M44" s="96">
        <v>6182.0650392067473</v>
      </c>
      <c r="N44" s="96">
        <v>8.4535247335221495</v>
      </c>
      <c r="O44" s="96">
        <v>8642.8836875530451</v>
      </c>
      <c r="P44" s="96">
        <v>6.277306637127114</v>
      </c>
      <c r="Q44" s="96">
        <v>6417.9183057987611</v>
      </c>
      <c r="R44" s="96">
        <v>1.2342928265922721</v>
      </c>
      <c r="S44" s="96">
        <v>1261.940985907939</v>
      </c>
      <c r="T44" s="96">
        <v>10.439925500319911</v>
      </c>
      <c r="U44" s="96">
        <v>10673.779831527076</v>
      </c>
      <c r="V44" s="96">
        <v>9.3288383579598584</v>
      </c>
      <c r="W44" s="96">
        <v>9537.8043371781587</v>
      </c>
      <c r="X44" s="96">
        <v>9.6238684853477867</v>
      </c>
      <c r="Y44" s="96">
        <v>9839.4431394195763</v>
      </c>
      <c r="Z44" s="96">
        <v>9.8582566682944179</v>
      </c>
      <c r="AA44" s="96">
        <v>10079.081617664213</v>
      </c>
      <c r="AB44" s="96">
        <v>14.569309856800862</v>
      </c>
      <c r="AC44" s="96">
        <v>14895.662397593202</v>
      </c>
      <c r="AD44" s="96">
        <v>12.92092714785386</v>
      </c>
      <c r="AE44" s="96">
        <v>13210.355915965785</v>
      </c>
      <c r="AF44" s="96">
        <v>10.887591401884437</v>
      </c>
      <c r="AG44" s="96">
        <v>11131.473449286648</v>
      </c>
      <c r="AH44" s="96">
        <v>8.0856132085357633</v>
      </c>
      <c r="AI44" s="96">
        <v>8266.7309444069633</v>
      </c>
      <c r="AJ44" s="96">
        <v>18.294783800360349</v>
      </c>
      <c r="AK44" s="96">
        <v>18704.58695748842</v>
      </c>
      <c r="AL44" s="96">
        <v>22.936522054777225</v>
      </c>
      <c r="AM44" s="96">
        <v>23450.300148804236</v>
      </c>
      <c r="AN44" s="96">
        <v>21</v>
      </c>
      <c r="AO44" s="96">
        <v>21470.399999999998</v>
      </c>
      <c r="AP44" s="96">
        <v>19.406676229422448</v>
      </c>
      <c r="AQ44" s="96">
        <v>19841.38577696151</v>
      </c>
      <c r="AR44" s="96">
        <v>4.4381038642651527</v>
      </c>
      <c r="AS44" s="96">
        <v>4537.5173908246916</v>
      </c>
      <c r="AT44" s="96">
        <v>5.3920616634204706</v>
      </c>
      <c r="AU44" s="96">
        <v>5512.8438446810887</v>
      </c>
      <c r="AV44" s="96">
        <v>4.5140239923608139</v>
      </c>
      <c r="AW44" s="96">
        <v>4615.138129789696</v>
      </c>
      <c r="AX44" s="96">
        <v>5</v>
      </c>
      <c r="AY44" s="96">
        <v>5112</v>
      </c>
      <c r="AZ44" s="96">
        <v>4</v>
      </c>
      <c r="BA44" s="96">
        <v>4089.6</v>
      </c>
      <c r="BB44" s="96">
        <v>3</v>
      </c>
      <c r="BC44" s="96">
        <v>3067.2</v>
      </c>
      <c r="BD44" s="96">
        <v>4</v>
      </c>
      <c r="BE44" s="96">
        <v>4089.6</v>
      </c>
      <c r="BF44" s="96">
        <v>4</v>
      </c>
      <c r="BG44" s="96">
        <v>4089.6</v>
      </c>
      <c r="BH44" s="96">
        <v>5</v>
      </c>
      <c r="BI44" s="96">
        <v>5112</v>
      </c>
      <c r="BJ44" s="96">
        <v>7</v>
      </c>
      <c r="BK44" s="96">
        <v>7156.8</v>
      </c>
      <c r="BL44" s="96">
        <v>8.1829415657697471</v>
      </c>
      <c r="BM44" s="96">
        <v>8366.23945684299</v>
      </c>
      <c r="BN44" s="96">
        <v>5.6493607560529684</v>
      </c>
      <c r="BO44" s="96">
        <v>5775.9064369885546</v>
      </c>
      <c r="BP44" s="96">
        <v>13.257866007449014</v>
      </c>
      <c r="BQ44" s="96">
        <v>13554.842206015872</v>
      </c>
      <c r="BR44" s="96">
        <v>7.3137899808921665</v>
      </c>
      <c r="BS44" s="96">
        <v>7477.6188764641511</v>
      </c>
      <c r="BT44" s="96">
        <v>9.593707940153962</v>
      </c>
      <c r="BU44" s="96">
        <v>9808.6069980134107</v>
      </c>
      <c r="BV44" s="96">
        <v>10.154855340219433</v>
      </c>
      <c r="BW44" s="96">
        <v>10382.324099840347</v>
      </c>
      <c r="BX44" s="96">
        <v>12.847196967068651</v>
      </c>
      <c r="BY44" s="96">
        <v>13134.974179130988</v>
      </c>
      <c r="BZ44" s="96">
        <v>4.7486043135076015</v>
      </c>
      <c r="CA44" s="96">
        <v>4854.9730501301719</v>
      </c>
      <c r="CB44" s="96">
        <v>18.030382073138199</v>
      </c>
      <c r="CC44" s="96">
        <v>18434.262631576494</v>
      </c>
      <c r="CD44" s="96">
        <v>13.962624469713816</v>
      </c>
      <c r="CE44" s="96">
        <v>14275.387257835406</v>
      </c>
      <c r="CF44" s="96">
        <v>23</v>
      </c>
      <c r="CG44" s="96">
        <v>23515.200000000001</v>
      </c>
      <c r="CH44" s="96">
        <v>15.279907856780614</v>
      </c>
      <c r="CI44" s="96">
        <v>15622.1777927725</v>
      </c>
      <c r="CJ44" s="96">
        <v>4.3525224494756767</v>
      </c>
      <c r="CK44" s="96">
        <v>4450.0189523439321</v>
      </c>
      <c r="CL44" s="96">
        <v>3.9256729438395097</v>
      </c>
      <c r="CM44" s="96">
        <v>4013.6080177815147</v>
      </c>
      <c r="CN44" s="96">
        <v>6.5669706974614659</v>
      </c>
      <c r="CO44" s="96">
        <v>6714.0708410846028</v>
      </c>
      <c r="CP44" s="96">
        <v>5.7392414163196417</v>
      </c>
      <c r="CQ44" s="96">
        <v>5867.8004240452019</v>
      </c>
      <c r="CR44" s="96">
        <v>5.1975357387180274</v>
      </c>
      <c r="CS44" s="96">
        <v>5313.9605392653111</v>
      </c>
      <c r="CT44" s="96">
        <v>5.3135453344473893</v>
      </c>
      <c r="CU44" s="96">
        <v>5432.5687499390106</v>
      </c>
    </row>
    <row r="45" spans="2:99">
      <c r="C45" s="95" t="s">
        <v>210</v>
      </c>
      <c r="D45" s="96">
        <v>0</v>
      </c>
      <c r="E45" s="96">
        <v>0</v>
      </c>
      <c r="F45" s="96">
        <v>0</v>
      </c>
      <c r="G45" s="96">
        <v>0</v>
      </c>
      <c r="H45" s="96">
        <v>3</v>
      </c>
      <c r="I45" s="96">
        <v>3747.6000000000004</v>
      </c>
      <c r="J45" s="96">
        <v>5.8118667412910732</v>
      </c>
      <c r="K45" s="96">
        <v>7260.1839332208092</v>
      </c>
      <c r="L45" s="96">
        <v>5.9514733952258032</v>
      </c>
      <c r="M45" s="96">
        <v>7434.5805653160733</v>
      </c>
      <c r="N45" s="96">
        <v>7.4535247335221495</v>
      </c>
      <c r="O45" s="96">
        <v>9310.943097115869</v>
      </c>
      <c r="P45" s="96">
        <v>6.4369699667680029</v>
      </c>
      <c r="Q45" s="96">
        <v>8041.0628824865898</v>
      </c>
      <c r="R45" s="96">
        <v>1.2342928265922721</v>
      </c>
      <c r="S45" s="96">
        <v>1541.8785989790665</v>
      </c>
      <c r="T45" s="96">
        <v>9.4949161878599</v>
      </c>
      <c r="U45" s="96">
        <v>11861.049301874587</v>
      </c>
      <c r="V45" s="96">
        <v>9.162492760962726</v>
      </c>
      <c r="W45" s="96">
        <v>11445.785956994638</v>
      </c>
      <c r="X45" s="96">
        <v>8.4489439196579337</v>
      </c>
      <c r="Y45" s="96">
        <v>10554.420744436691</v>
      </c>
      <c r="Z45" s="96">
        <v>11.689324243904016</v>
      </c>
      <c r="AA45" s="96">
        <v>14602.303845484897</v>
      </c>
      <c r="AB45" s="96">
        <v>15.398022533014137</v>
      </c>
      <c r="AC45" s="96">
        <v>19235.209748241261</v>
      </c>
      <c r="AD45" s="96">
        <v>12.92092714785386</v>
      </c>
      <c r="AE45" s="96">
        <v>16140.822193099042</v>
      </c>
      <c r="AF45" s="96">
        <v>10.059190620237569</v>
      </c>
      <c r="AG45" s="96">
        <v>12565.940922800772</v>
      </c>
      <c r="AH45" s="96">
        <v>7.8238695174135984</v>
      </c>
      <c r="AI45" s="96">
        <v>9773.5778011530674</v>
      </c>
      <c r="AJ45" s="96">
        <v>16.373914276234842</v>
      </c>
      <c r="AK45" s="96">
        <v>20454.293713872565</v>
      </c>
      <c r="AL45" s="96">
        <v>24.428587311624376</v>
      </c>
      <c r="AM45" s="96">
        <v>30516.191269681171</v>
      </c>
      <c r="AN45" s="96">
        <v>19</v>
      </c>
      <c r="AO45" s="96">
        <v>23734.799999999999</v>
      </c>
      <c r="AP45" s="96">
        <v>13</v>
      </c>
      <c r="AQ45" s="96">
        <v>16239.6</v>
      </c>
      <c r="AR45" s="96">
        <v>4.4381038642651527</v>
      </c>
      <c r="AS45" s="96">
        <v>5544.0793472400292</v>
      </c>
      <c r="AT45" s="96">
        <v>5.3920616634204706</v>
      </c>
      <c r="AU45" s="96">
        <v>6735.7634299448519</v>
      </c>
      <c r="AV45" s="96">
        <v>4.5140239923608139</v>
      </c>
      <c r="AW45" s="96">
        <v>5638.9187712571293</v>
      </c>
      <c r="AX45" s="96">
        <v>4</v>
      </c>
      <c r="AY45" s="96">
        <v>4996.8</v>
      </c>
      <c r="AZ45" s="96">
        <v>4</v>
      </c>
      <c r="BA45" s="96">
        <v>4996.8</v>
      </c>
      <c r="BB45" s="96">
        <v>3</v>
      </c>
      <c r="BC45" s="96">
        <v>3747.6000000000004</v>
      </c>
      <c r="BD45" s="96">
        <v>5</v>
      </c>
      <c r="BE45" s="96">
        <v>6246</v>
      </c>
      <c r="BF45" s="96">
        <v>4</v>
      </c>
      <c r="BG45" s="96">
        <v>4996.8</v>
      </c>
      <c r="BH45" s="96">
        <v>5</v>
      </c>
      <c r="BI45" s="96">
        <v>6246</v>
      </c>
      <c r="BJ45" s="96">
        <v>6</v>
      </c>
      <c r="BK45" s="96">
        <v>7495.2000000000007</v>
      </c>
      <c r="BL45" s="96">
        <v>7.3519332180225669</v>
      </c>
      <c r="BM45" s="96">
        <v>9184.0349759537912</v>
      </c>
      <c r="BN45" s="96">
        <v>5.7908188602636308</v>
      </c>
      <c r="BO45" s="96">
        <v>7233.8909202413279</v>
      </c>
      <c r="BP45" s="96">
        <v>12.537391786882127</v>
      </c>
      <c r="BQ45" s="96">
        <v>15661.709820173153</v>
      </c>
      <c r="BR45" s="96">
        <v>7.3137899808921665</v>
      </c>
      <c r="BS45" s="96">
        <v>9136.3864441304941</v>
      </c>
      <c r="BT45" s="96">
        <v>9.593707940153962</v>
      </c>
      <c r="BU45" s="96">
        <v>11984.459958840329</v>
      </c>
      <c r="BV45" s="96">
        <v>9.3198346745364944</v>
      </c>
      <c r="BW45" s="96">
        <v>11642.33747543099</v>
      </c>
      <c r="BX45" s="96">
        <v>10.60451440883234</v>
      </c>
      <c r="BY45" s="96">
        <v>13247.159399513361</v>
      </c>
      <c r="BZ45" s="96">
        <v>4.3688788390739912</v>
      </c>
      <c r="CA45" s="96">
        <v>5457.6034457712303</v>
      </c>
      <c r="CB45" s="96">
        <v>18.08190117679511</v>
      </c>
      <c r="CC45" s="96">
        <v>22587.910950052454</v>
      </c>
      <c r="CD45" s="96">
        <v>12.962624469713816</v>
      </c>
      <c r="CE45" s="96">
        <v>16192.9104875665</v>
      </c>
      <c r="CF45" s="96">
        <v>21</v>
      </c>
      <c r="CG45" s="96">
        <v>26233.200000000001</v>
      </c>
      <c r="CH45" s="96">
        <v>15.027455530246442</v>
      </c>
      <c r="CI45" s="96">
        <v>18772.297448383855</v>
      </c>
      <c r="CJ45" s="96">
        <v>4.0320902598003903</v>
      </c>
      <c r="CK45" s="96">
        <v>5036.8871525426475</v>
      </c>
      <c r="CL45" s="96">
        <v>4.1308218606098928</v>
      </c>
      <c r="CM45" s="96">
        <v>5160.2226682738783</v>
      </c>
      <c r="CN45" s="96">
        <v>6.5669706974614659</v>
      </c>
      <c r="CO45" s="96">
        <v>8203.4597952688637</v>
      </c>
      <c r="CP45" s="96">
        <v>4.5653172746876773</v>
      </c>
      <c r="CQ45" s="96">
        <v>5702.9943395398468</v>
      </c>
      <c r="CR45" s="96">
        <v>5.1975357387180274</v>
      </c>
      <c r="CS45" s="96">
        <v>6492.7616448065601</v>
      </c>
      <c r="CT45" s="96">
        <v>4</v>
      </c>
      <c r="CU45" s="96">
        <v>4996.8</v>
      </c>
    </row>
    <row r="46" spans="2:99">
      <c r="C46" s="95" t="s">
        <v>211</v>
      </c>
      <c r="D46" s="96">
        <v>0</v>
      </c>
      <c r="E46" s="96">
        <v>0</v>
      </c>
      <c r="F46" s="96">
        <v>0</v>
      </c>
      <c r="G46" s="96">
        <v>0</v>
      </c>
      <c r="H46" s="96">
        <v>3</v>
      </c>
      <c r="I46" s="96">
        <v>3636</v>
      </c>
      <c r="J46" s="96">
        <v>5.8118667412910732</v>
      </c>
      <c r="K46" s="96">
        <v>7043.9824904447805</v>
      </c>
      <c r="L46" s="96">
        <v>5.9514733952258032</v>
      </c>
      <c r="M46" s="96">
        <v>7213.1857550136738</v>
      </c>
      <c r="N46" s="96">
        <v>7.6150274816912775</v>
      </c>
      <c r="O46" s="96">
        <v>9229.4133078098275</v>
      </c>
      <c r="P46" s="96">
        <v>6.277306637127114</v>
      </c>
      <c r="Q46" s="96">
        <v>7608.0956441980625</v>
      </c>
      <c r="R46" s="96">
        <v>1.2342928265922721</v>
      </c>
      <c r="S46" s="96">
        <v>1495.9629058298337</v>
      </c>
      <c r="T46" s="96">
        <v>9.4399255003199105</v>
      </c>
      <c r="U46" s="96">
        <v>11441.189706387731</v>
      </c>
      <c r="V46" s="96">
        <v>9.3288383579598584</v>
      </c>
      <c r="W46" s="96">
        <v>11306.552089847348</v>
      </c>
      <c r="X46" s="96">
        <v>9.6238684853477867</v>
      </c>
      <c r="Y46" s="96">
        <v>11664.128604241518</v>
      </c>
      <c r="Z46" s="96">
        <v>10.689324243904016</v>
      </c>
      <c r="AA46" s="96">
        <v>12955.460983611667</v>
      </c>
      <c r="AB46" s="96">
        <v>15.398022533014137</v>
      </c>
      <c r="AC46" s="96">
        <v>18662.403310013135</v>
      </c>
      <c r="AD46" s="96">
        <v>11.92092714785386</v>
      </c>
      <c r="AE46" s="96">
        <v>14448.163703198878</v>
      </c>
      <c r="AF46" s="96">
        <v>11.059190620237569</v>
      </c>
      <c r="AG46" s="96">
        <v>13403.739031727933</v>
      </c>
      <c r="AH46" s="96">
        <v>8.4249640372576433</v>
      </c>
      <c r="AI46" s="96">
        <v>10211.056413156264</v>
      </c>
      <c r="AJ46" s="96">
        <v>17.373914276234842</v>
      </c>
      <c r="AK46" s="96">
        <v>21057.184102796629</v>
      </c>
      <c r="AL46" s="96">
        <v>20.936522054777225</v>
      </c>
      <c r="AM46" s="96">
        <v>25375.064730389997</v>
      </c>
      <c r="AN46" s="96">
        <v>17</v>
      </c>
      <c r="AO46" s="96">
        <v>20604</v>
      </c>
      <c r="AP46" s="96">
        <v>15</v>
      </c>
      <c r="AQ46" s="96">
        <v>18180</v>
      </c>
      <c r="AR46" s="96">
        <v>4.4381038642651527</v>
      </c>
      <c r="AS46" s="96">
        <v>5378.9818834893649</v>
      </c>
      <c r="AT46" s="96">
        <v>5.5660693713480285</v>
      </c>
      <c r="AU46" s="96">
        <v>6746.0760780738101</v>
      </c>
      <c r="AV46" s="96">
        <v>4.5140239923608139</v>
      </c>
      <c r="AW46" s="96">
        <v>5470.9970787413067</v>
      </c>
      <c r="AX46" s="96">
        <v>4</v>
      </c>
      <c r="AY46" s="96">
        <v>4848</v>
      </c>
      <c r="AZ46" s="96">
        <v>4</v>
      </c>
      <c r="BA46" s="96">
        <v>4848</v>
      </c>
      <c r="BB46" s="96">
        <v>3</v>
      </c>
      <c r="BC46" s="96">
        <v>3636</v>
      </c>
      <c r="BD46" s="96">
        <v>4</v>
      </c>
      <c r="BE46" s="96">
        <v>4848</v>
      </c>
      <c r="BF46" s="96">
        <v>4</v>
      </c>
      <c r="BG46" s="96">
        <v>4848</v>
      </c>
      <c r="BH46" s="96">
        <v>6</v>
      </c>
      <c r="BI46" s="96">
        <v>7272</v>
      </c>
      <c r="BJ46" s="96">
        <v>7</v>
      </c>
      <c r="BK46" s="96">
        <v>8484</v>
      </c>
      <c r="BL46" s="96">
        <v>7.1829415657697462</v>
      </c>
      <c r="BM46" s="96">
        <v>8705.7251777129331</v>
      </c>
      <c r="BN46" s="96">
        <v>4.9671404877636887</v>
      </c>
      <c r="BO46" s="96">
        <v>6020.1742711695906</v>
      </c>
      <c r="BP46" s="96">
        <v>11.537391786882127</v>
      </c>
      <c r="BQ46" s="96">
        <v>13983.318845701138</v>
      </c>
      <c r="BR46" s="96">
        <v>7.475715937327152</v>
      </c>
      <c r="BS46" s="96">
        <v>9060.5677160405085</v>
      </c>
      <c r="BT46" s="96">
        <v>9.7265169351667922</v>
      </c>
      <c r="BU46" s="96">
        <v>11788.538525422153</v>
      </c>
      <c r="BV46" s="96">
        <v>9.3198346745364944</v>
      </c>
      <c r="BW46" s="96">
        <v>11295.639625538231</v>
      </c>
      <c r="BX46" s="96">
        <v>11.918104539224649</v>
      </c>
      <c r="BY46" s="96">
        <v>14444.742701540274</v>
      </c>
      <c r="BZ46" s="96">
        <v>4.9391456784202319</v>
      </c>
      <c r="CA46" s="96">
        <v>5986.2445622453215</v>
      </c>
      <c r="CB46" s="96">
        <v>16.92734386582438</v>
      </c>
      <c r="CC46" s="96">
        <v>20515.94076537915</v>
      </c>
      <c r="CD46" s="96">
        <v>13.962624469713816</v>
      </c>
      <c r="CE46" s="96">
        <v>16922.700857293145</v>
      </c>
      <c r="CF46" s="96">
        <v>22</v>
      </c>
      <c r="CG46" s="96">
        <v>26664</v>
      </c>
      <c r="CH46" s="96">
        <v>16.002565463334673</v>
      </c>
      <c r="CI46" s="96">
        <v>19395.109341561623</v>
      </c>
      <c r="CJ46" s="96">
        <v>4.1626115127572714</v>
      </c>
      <c r="CK46" s="96">
        <v>5045.0851534618132</v>
      </c>
      <c r="CL46" s="96">
        <v>4.1475279757312276</v>
      </c>
      <c r="CM46" s="96">
        <v>5026.8039065862476</v>
      </c>
      <c r="CN46" s="96">
        <v>7.629967441623851</v>
      </c>
      <c r="CO46" s="96">
        <v>9247.5205392481075</v>
      </c>
      <c r="CP46" s="96">
        <v>4.7392414163196417</v>
      </c>
      <c r="CQ46" s="96">
        <v>5743.9605965794053</v>
      </c>
      <c r="CR46" s="96">
        <v>5.1975357387180274</v>
      </c>
      <c r="CS46" s="96">
        <v>6299.4133153262492</v>
      </c>
      <c r="CT46" s="96">
        <v>5.2743521676414655</v>
      </c>
      <c r="CU46" s="96">
        <v>6392.514827181456</v>
      </c>
    </row>
    <row r="47" spans="2:99">
      <c r="C47" s="95" t="s">
        <v>212</v>
      </c>
      <c r="D47" s="96">
        <v>0</v>
      </c>
      <c r="E47" s="96">
        <v>0</v>
      </c>
      <c r="F47" s="96">
        <v>0</v>
      </c>
      <c r="G47" s="96">
        <v>0</v>
      </c>
      <c r="H47" s="96">
        <v>3</v>
      </c>
      <c r="I47" s="96">
        <v>4582.7999999999993</v>
      </c>
      <c r="J47" s="96">
        <v>4.8118667412910732</v>
      </c>
      <c r="K47" s="96">
        <v>7350.6076339962428</v>
      </c>
      <c r="L47" s="96">
        <v>6.0466207347483838</v>
      </c>
      <c r="M47" s="96">
        <v>9236.8178344016305</v>
      </c>
      <c r="N47" s="96">
        <v>7.6150274816912775</v>
      </c>
      <c r="O47" s="96">
        <v>11632.715981031595</v>
      </c>
      <c r="P47" s="96">
        <v>6.4369699667680029</v>
      </c>
      <c r="Q47" s="96">
        <v>9833.1153212347999</v>
      </c>
      <c r="R47" s="96">
        <v>1.2342928265922721</v>
      </c>
      <c r="S47" s="96">
        <v>1885.5057219023547</v>
      </c>
      <c r="T47" s="96">
        <v>10.4949161878599</v>
      </c>
      <c r="U47" s="96">
        <v>16032.033968574782</v>
      </c>
      <c r="V47" s="96">
        <v>9.162492760962726</v>
      </c>
      <c r="W47" s="96">
        <v>13996.62394164666</v>
      </c>
      <c r="X47" s="96">
        <v>9.0990947882782294</v>
      </c>
      <c r="Y47" s="96">
        <v>13899.777198573822</v>
      </c>
      <c r="Z47" s="96">
        <v>10.520391819513614</v>
      </c>
      <c r="AA47" s="96">
        <v>16070.950543488996</v>
      </c>
      <c r="AB47" s="96">
        <v>13.740597180587585</v>
      </c>
      <c r="AC47" s="96">
        <v>20990.136253065593</v>
      </c>
      <c r="AD47" s="96">
        <v>13.095556888567847</v>
      </c>
      <c r="AE47" s="96">
        <v>20004.772702976243</v>
      </c>
      <c r="AF47" s="96">
        <v>9.8875914018844373</v>
      </c>
      <c r="AG47" s="96">
        <v>15104.284625518665</v>
      </c>
      <c r="AH47" s="96">
        <v>8.0856132085357633</v>
      </c>
      <c r="AI47" s="96">
        <v>12351.582737359231</v>
      </c>
      <c r="AJ47" s="96">
        <v>15.373914276234842</v>
      </c>
      <c r="AK47" s="96">
        <v>23485.191448376343</v>
      </c>
      <c r="AL47" s="96">
        <v>21.264565559341992</v>
      </c>
      <c r="AM47" s="96">
        <v>32483.750348450827</v>
      </c>
      <c r="AN47" s="96">
        <v>18</v>
      </c>
      <c r="AO47" s="96">
        <v>27496.799999999999</v>
      </c>
      <c r="AP47" s="96">
        <v>18.406676229422448</v>
      </c>
      <c r="AQ47" s="96">
        <v>28118.03860806573</v>
      </c>
      <c r="AR47" s="96">
        <v>3.4381038642651527</v>
      </c>
      <c r="AS47" s="96">
        <v>5252.0474630514473</v>
      </c>
      <c r="AT47" s="96">
        <v>5.3920616634204706</v>
      </c>
      <c r="AU47" s="96">
        <v>8236.9133970411094</v>
      </c>
      <c r="AV47" s="96">
        <v>4.5874559912695014</v>
      </c>
      <c r="AW47" s="96">
        <v>7007.7977722632895</v>
      </c>
      <c r="AX47" s="96">
        <v>5</v>
      </c>
      <c r="AY47" s="96">
        <v>7638</v>
      </c>
      <c r="AZ47" s="96">
        <v>4</v>
      </c>
      <c r="BA47" s="96">
        <v>6110.4</v>
      </c>
      <c r="BB47" s="96">
        <v>3</v>
      </c>
      <c r="BC47" s="96">
        <v>4582.7999999999993</v>
      </c>
      <c r="BD47" s="96">
        <v>5</v>
      </c>
      <c r="BE47" s="96">
        <v>7638</v>
      </c>
      <c r="BF47" s="96">
        <v>3</v>
      </c>
      <c r="BG47" s="96">
        <v>4582.7999999999993</v>
      </c>
      <c r="BH47" s="96">
        <v>5</v>
      </c>
      <c r="BI47" s="96">
        <v>7638</v>
      </c>
      <c r="BJ47" s="96">
        <v>6</v>
      </c>
      <c r="BK47" s="96">
        <v>9165.5999999999985</v>
      </c>
      <c r="BL47" s="96">
        <v>7.1829415657697462</v>
      </c>
      <c r="BM47" s="96">
        <v>10972.661535869864</v>
      </c>
      <c r="BN47" s="96">
        <v>4.9671404877636887</v>
      </c>
      <c r="BO47" s="96">
        <v>7587.8038091078106</v>
      </c>
      <c r="BP47" s="96">
        <v>12.397628897165571</v>
      </c>
      <c r="BQ47" s="96">
        <v>18938.617903310125</v>
      </c>
      <c r="BR47" s="96">
        <v>7.3137899808921665</v>
      </c>
      <c r="BS47" s="96">
        <v>11172.545574810872</v>
      </c>
      <c r="BT47" s="96">
        <v>8.7265169351667922</v>
      </c>
      <c r="BU47" s="96">
        <v>13330.62727016079</v>
      </c>
      <c r="BV47" s="96">
        <v>10.319834674536494</v>
      </c>
      <c r="BW47" s="96">
        <v>15764.579448821947</v>
      </c>
      <c r="BX47" s="96">
        <v>10.386676518714062</v>
      </c>
      <c r="BY47" s="96">
        <v>15866.687049987599</v>
      </c>
      <c r="BZ47" s="96">
        <v>5.0148193222286235</v>
      </c>
      <c r="CA47" s="96">
        <v>7660.6379966364448</v>
      </c>
      <c r="CB47" s="96">
        <v>15.030382073138199</v>
      </c>
      <c r="CC47" s="96">
        <v>22960.411654925912</v>
      </c>
      <c r="CD47" s="96">
        <v>11.962624469713816</v>
      </c>
      <c r="CE47" s="96">
        <v>18274.105139934825</v>
      </c>
      <c r="CF47" s="96">
        <v>21</v>
      </c>
      <c r="CG47" s="96">
        <v>32079.599999999999</v>
      </c>
      <c r="CH47" s="96">
        <v>13.960818806939587</v>
      </c>
      <c r="CI47" s="96">
        <v>21326.546809480911</v>
      </c>
      <c r="CJ47" s="96">
        <v>3.9529040147850241</v>
      </c>
      <c r="CK47" s="96">
        <v>6038.4561729856023</v>
      </c>
      <c r="CL47" s="96">
        <v>3.7427988472309055</v>
      </c>
      <c r="CM47" s="96">
        <v>5717.4995190299305</v>
      </c>
      <c r="CN47" s="96">
        <v>6.5669706974614659</v>
      </c>
      <c r="CO47" s="96">
        <v>10031.704437442135</v>
      </c>
      <c r="CP47" s="96">
        <v>4.5653172746876773</v>
      </c>
      <c r="CQ47" s="96">
        <v>6973.9786688128952</v>
      </c>
      <c r="CR47" s="96">
        <v>5.1975357387180274</v>
      </c>
      <c r="CS47" s="96">
        <v>7939.7555944656579</v>
      </c>
      <c r="CT47" s="96">
        <v>5.2743521676414655</v>
      </c>
      <c r="CU47" s="96">
        <v>8057.1003712891024</v>
      </c>
    </row>
    <row r="48" spans="2:99">
      <c r="C48" s="95" t="s">
        <v>213</v>
      </c>
      <c r="D48" s="96">
        <v>0</v>
      </c>
      <c r="E48" s="96">
        <v>0</v>
      </c>
      <c r="F48" s="96">
        <v>0</v>
      </c>
      <c r="G48" s="96">
        <v>0</v>
      </c>
      <c r="H48" s="96">
        <v>3</v>
      </c>
      <c r="I48" s="96">
        <v>2602.8000000000002</v>
      </c>
      <c r="J48" s="96">
        <v>5.974240089549288</v>
      </c>
      <c r="K48" s="96">
        <v>5183.2507016929621</v>
      </c>
      <c r="L48" s="96">
        <v>6.0466207347483838</v>
      </c>
      <c r="M48" s="96">
        <v>5246.0481494676978</v>
      </c>
      <c r="N48" s="96">
        <v>8.4535247335221495</v>
      </c>
      <c r="O48" s="96">
        <v>7334.2780588038167</v>
      </c>
      <c r="P48" s="96">
        <v>7.4369699667680029</v>
      </c>
      <c r="Q48" s="96">
        <v>6452.3151431679198</v>
      </c>
      <c r="R48" s="96">
        <v>1.2342928265922721</v>
      </c>
      <c r="S48" s="96">
        <v>1070.8724563514554</v>
      </c>
      <c r="T48" s="96">
        <v>9.4399255003199105</v>
      </c>
      <c r="U48" s="96">
        <v>8190.0793640775546</v>
      </c>
      <c r="V48" s="96">
        <v>9.3288383579598584</v>
      </c>
      <c r="W48" s="96">
        <v>8093.7001593659734</v>
      </c>
      <c r="X48" s="96">
        <v>9.4489439196579337</v>
      </c>
      <c r="Y48" s="96">
        <v>8197.9037446952243</v>
      </c>
      <c r="Z48" s="96">
        <v>10.689324243904016</v>
      </c>
      <c r="AA48" s="96">
        <v>9274.0577140111254</v>
      </c>
      <c r="AB48" s="96">
        <v>14.740597180587585</v>
      </c>
      <c r="AC48" s="96">
        <v>12788.942113877789</v>
      </c>
      <c r="AD48" s="96">
        <v>13.270186629281834</v>
      </c>
      <c r="AE48" s="96">
        <v>11513.21391956492</v>
      </c>
      <c r="AF48" s="96">
        <v>11.230789838590699</v>
      </c>
      <c r="AG48" s="96">
        <v>9743.8332639612909</v>
      </c>
      <c r="AH48" s="96">
        <v>7.9111174144543197</v>
      </c>
      <c r="AI48" s="96">
        <v>6863.685468780568</v>
      </c>
      <c r="AJ48" s="96">
        <v>17.136522848611357</v>
      </c>
      <c r="AK48" s="96">
        <v>14867.647223455213</v>
      </c>
      <c r="AL48" s="96">
        <v>25.59260906390676</v>
      </c>
      <c r="AM48" s="96">
        <v>22204.147623845507</v>
      </c>
      <c r="AN48" s="96">
        <v>20</v>
      </c>
      <c r="AO48" s="96">
        <v>17352</v>
      </c>
      <c r="AP48" s="96">
        <v>14</v>
      </c>
      <c r="AQ48" s="96">
        <v>12146.4</v>
      </c>
      <c r="AR48" s="96">
        <v>4.4381038642651527</v>
      </c>
      <c r="AS48" s="96">
        <v>3850.4989126364467</v>
      </c>
      <c r="AT48" s="96">
        <v>5.2180539554929108</v>
      </c>
      <c r="AU48" s="96">
        <v>4527.1836117856492</v>
      </c>
      <c r="AV48" s="96">
        <v>4.5874559912695014</v>
      </c>
      <c r="AW48" s="96">
        <v>3980.0768180254195</v>
      </c>
      <c r="AX48" s="96">
        <v>5</v>
      </c>
      <c r="AY48" s="96">
        <v>4338</v>
      </c>
      <c r="AZ48" s="96">
        <v>5</v>
      </c>
      <c r="BA48" s="96">
        <v>4338</v>
      </c>
      <c r="BB48" s="96">
        <v>3</v>
      </c>
      <c r="BC48" s="96">
        <v>2602.8000000000002</v>
      </c>
      <c r="BD48" s="96">
        <v>5</v>
      </c>
      <c r="BE48" s="96">
        <v>4338</v>
      </c>
      <c r="BF48" s="96">
        <v>4</v>
      </c>
      <c r="BG48" s="96">
        <v>3470.4</v>
      </c>
      <c r="BH48" s="96">
        <v>6</v>
      </c>
      <c r="BI48" s="96">
        <v>5205.6000000000004</v>
      </c>
      <c r="BJ48" s="96">
        <v>7</v>
      </c>
      <c r="BK48" s="96">
        <v>6073.2</v>
      </c>
      <c r="BL48" s="96">
        <v>8.3519332180225678</v>
      </c>
      <c r="BM48" s="96">
        <v>7246.1372599563801</v>
      </c>
      <c r="BN48" s="96">
        <v>5.7908188602636308</v>
      </c>
      <c r="BO48" s="96">
        <v>5024.1144431647263</v>
      </c>
      <c r="BP48" s="96">
        <v>12.537391786882127</v>
      </c>
      <c r="BQ48" s="96">
        <v>10877.441114298934</v>
      </c>
      <c r="BR48" s="96">
        <v>8.2628783836492197</v>
      </c>
      <c r="BS48" s="96">
        <v>7168.8732856540628</v>
      </c>
      <c r="BT48" s="96">
        <v>9.593707940153962</v>
      </c>
      <c r="BU48" s="96">
        <v>8323.501008877578</v>
      </c>
      <c r="BV48" s="96">
        <v>10.154855340219433</v>
      </c>
      <c r="BW48" s="96">
        <v>8810.3524931743796</v>
      </c>
      <c r="BX48" s="96">
        <v>11.097931056439785</v>
      </c>
      <c r="BY48" s="96">
        <v>9628.5649845671578</v>
      </c>
      <c r="BZ48" s="96">
        <v>5.0148193222286235</v>
      </c>
      <c r="CA48" s="96">
        <v>4350.8572439655536</v>
      </c>
      <c r="CB48" s="96">
        <v>19.030382073138199</v>
      </c>
      <c r="CC48" s="96">
        <v>16510.759486654701</v>
      </c>
      <c r="CD48" s="96">
        <v>14.274479677052112</v>
      </c>
      <c r="CE48" s="96">
        <v>12384.538567810412</v>
      </c>
      <c r="CF48" s="96">
        <v>26</v>
      </c>
      <c r="CG48" s="96">
        <v>22557.600000000002</v>
      </c>
      <c r="CH48" s="96">
        <v>16.851449233155819</v>
      </c>
      <c r="CI48" s="96">
        <v>14620.317354685989</v>
      </c>
      <c r="CJ48" s="96">
        <v>4.4119121332372018</v>
      </c>
      <c r="CK48" s="96">
        <v>3827.7749667965963</v>
      </c>
      <c r="CL48" s="96">
        <v>3.9423790589608445</v>
      </c>
      <c r="CM48" s="96">
        <v>3420.4080715544287</v>
      </c>
      <c r="CN48" s="96">
        <v>7.629967441623851</v>
      </c>
      <c r="CO48" s="96">
        <v>6619.759752352853</v>
      </c>
      <c r="CP48" s="96">
        <v>4.7392414163196417</v>
      </c>
      <c r="CQ48" s="96">
        <v>4111.7658527989215</v>
      </c>
      <c r="CR48" s="96">
        <v>5.1975357387180274</v>
      </c>
      <c r="CS48" s="96">
        <v>4509.382006911761</v>
      </c>
      <c r="CT48" s="96">
        <v>5.2743521676414655</v>
      </c>
      <c r="CU48" s="96">
        <v>4576.0279406457357</v>
      </c>
    </row>
    <row r="49" spans="2:99">
      <c r="B49" s="95" t="s">
        <v>129</v>
      </c>
      <c r="C49" s="95" t="s">
        <v>214</v>
      </c>
      <c r="D49" s="96">
        <v>0</v>
      </c>
      <c r="E49" s="96">
        <v>0</v>
      </c>
      <c r="F49" s="96">
        <v>0</v>
      </c>
      <c r="G49" s="96">
        <v>0</v>
      </c>
      <c r="H49" s="96">
        <v>3</v>
      </c>
      <c r="I49" s="96">
        <v>2955.6</v>
      </c>
      <c r="J49" s="96">
        <v>3.7062277937647576</v>
      </c>
      <c r="K49" s="96">
        <v>3651.3756224170388</v>
      </c>
      <c r="L49" s="96">
        <v>20.236210596178566</v>
      </c>
      <c r="M49" s="96">
        <v>19936.714679355122</v>
      </c>
      <c r="N49" s="96">
        <v>13</v>
      </c>
      <c r="O49" s="96">
        <v>12807.599999999999</v>
      </c>
      <c r="P49" s="96">
        <v>17</v>
      </c>
      <c r="Q49" s="96">
        <v>16748.399999999998</v>
      </c>
      <c r="R49" s="96">
        <v>13</v>
      </c>
      <c r="S49" s="96">
        <v>12807.599999999999</v>
      </c>
      <c r="T49" s="96">
        <v>7.3576295898633841</v>
      </c>
      <c r="U49" s="96">
        <v>7248.7366719334059</v>
      </c>
      <c r="V49" s="96">
        <v>9</v>
      </c>
      <c r="W49" s="96">
        <v>8866.7999999999993</v>
      </c>
      <c r="X49" s="96">
        <v>12.62964803337397</v>
      </c>
      <c r="Y49" s="96">
        <v>12442.729242480034</v>
      </c>
      <c r="Z49" s="96">
        <v>10.357568352348824</v>
      </c>
      <c r="AA49" s="96">
        <v>10204.276340734061</v>
      </c>
      <c r="AB49" s="96">
        <v>5</v>
      </c>
      <c r="AC49" s="96">
        <v>4926</v>
      </c>
      <c r="AD49" s="96">
        <v>6.2249886236085308</v>
      </c>
      <c r="AE49" s="96">
        <v>6132.8587919791244</v>
      </c>
      <c r="AF49" s="96">
        <v>6.1562348730575547</v>
      </c>
      <c r="AG49" s="96">
        <v>6065.1225969363022</v>
      </c>
      <c r="AH49" s="96">
        <v>6.5880810786149357</v>
      </c>
      <c r="AI49" s="96">
        <v>6490.5774786514339</v>
      </c>
      <c r="AJ49" s="96">
        <v>3.8720553335920056</v>
      </c>
      <c r="AK49" s="96">
        <v>3814.7489146548437</v>
      </c>
      <c r="AL49" s="96">
        <v>4.6991592779368689</v>
      </c>
      <c r="AM49" s="96">
        <v>4629.611720623403</v>
      </c>
      <c r="AN49" s="96">
        <v>3.6107688377096818</v>
      </c>
      <c r="AO49" s="96">
        <v>3557.3294589115781</v>
      </c>
      <c r="AP49" s="96">
        <v>4.7642092948896435</v>
      </c>
      <c r="AQ49" s="96">
        <v>4693.6989973252767</v>
      </c>
      <c r="AR49" s="96">
        <v>3</v>
      </c>
      <c r="AS49" s="96">
        <v>2955.6</v>
      </c>
      <c r="AT49" s="96">
        <v>2.5273978266934081</v>
      </c>
      <c r="AU49" s="96">
        <v>2489.9923388583456</v>
      </c>
      <c r="AV49" s="96">
        <v>2.1380103329050515</v>
      </c>
      <c r="AW49" s="96">
        <v>2106.3677799780567</v>
      </c>
      <c r="AX49" s="96">
        <v>3</v>
      </c>
      <c r="AY49" s="96">
        <v>2955.6</v>
      </c>
      <c r="AZ49" s="96">
        <v>4</v>
      </c>
      <c r="BA49" s="96">
        <v>3940.7999999999997</v>
      </c>
      <c r="BB49" s="96">
        <v>5</v>
      </c>
      <c r="BC49" s="96">
        <v>4926</v>
      </c>
      <c r="BD49" s="96">
        <v>3</v>
      </c>
      <c r="BE49" s="96">
        <v>2955.6</v>
      </c>
      <c r="BF49" s="96">
        <v>2</v>
      </c>
      <c r="BG49" s="96">
        <v>1970.3999999999999</v>
      </c>
      <c r="BH49" s="96">
        <v>11</v>
      </c>
      <c r="BI49" s="96">
        <v>10837.199999999999</v>
      </c>
      <c r="BJ49" s="96">
        <v>12</v>
      </c>
      <c r="BK49" s="96">
        <v>11822.4</v>
      </c>
      <c r="BL49" s="96">
        <v>13</v>
      </c>
      <c r="BM49" s="96">
        <v>12807.599999999999</v>
      </c>
      <c r="BN49" s="96">
        <v>16</v>
      </c>
      <c r="BO49" s="96">
        <v>15763.199999999999</v>
      </c>
      <c r="BP49" s="96">
        <v>6</v>
      </c>
      <c r="BQ49" s="96">
        <v>5911.2</v>
      </c>
      <c r="BR49" s="96">
        <v>7</v>
      </c>
      <c r="BS49" s="96">
        <v>6896.4</v>
      </c>
      <c r="BT49" s="96">
        <v>9</v>
      </c>
      <c r="BU49" s="96">
        <v>8866.7999999999993</v>
      </c>
      <c r="BV49" s="96">
        <v>8</v>
      </c>
      <c r="BW49" s="96">
        <v>7881.5999999999995</v>
      </c>
      <c r="BX49" s="96">
        <v>4</v>
      </c>
      <c r="BY49" s="96">
        <v>3940.7999999999997</v>
      </c>
      <c r="BZ49" s="96">
        <v>6</v>
      </c>
      <c r="CA49" s="96">
        <v>5911.2</v>
      </c>
      <c r="CB49" s="96">
        <v>4</v>
      </c>
      <c r="CC49" s="96">
        <v>3940.7999999999997</v>
      </c>
      <c r="CD49" s="96">
        <v>5</v>
      </c>
      <c r="CE49" s="96">
        <v>4926</v>
      </c>
      <c r="CF49" s="96">
        <v>4.9707309595840972</v>
      </c>
      <c r="CG49" s="96">
        <v>4897.1641413822526</v>
      </c>
      <c r="CH49" s="96">
        <v>2.4353028652752751</v>
      </c>
      <c r="CI49" s="96">
        <v>2399.2603828692008</v>
      </c>
      <c r="CJ49" s="96">
        <v>1.0288886855074661</v>
      </c>
      <c r="CK49" s="96">
        <v>1013.6611329619556</v>
      </c>
      <c r="CL49" s="96">
        <v>0.31417574824027811</v>
      </c>
      <c r="CM49" s="96">
        <v>309.525947166322</v>
      </c>
      <c r="CN49" s="96">
        <v>3.1568602891724376</v>
      </c>
      <c r="CO49" s="96">
        <v>3110.1387568926853</v>
      </c>
      <c r="CP49" s="96">
        <v>3.8187939791821037</v>
      </c>
      <c r="CQ49" s="96">
        <v>3762.2758282902082</v>
      </c>
      <c r="CR49" s="96">
        <v>3</v>
      </c>
      <c r="CS49" s="96">
        <v>2955.6</v>
      </c>
      <c r="CT49" s="96">
        <v>2</v>
      </c>
      <c r="CU49" s="96">
        <v>1970.3999999999999</v>
      </c>
    </row>
    <row r="50" spans="2:99">
      <c r="C50" s="95" t="s">
        <v>215</v>
      </c>
      <c r="D50" s="96">
        <v>0</v>
      </c>
      <c r="E50" s="96">
        <v>0</v>
      </c>
      <c r="F50" s="96">
        <v>0</v>
      </c>
      <c r="G50" s="96">
        <v>0</v>
      </c>
      <c r="H50" s="96">
        <v>3</v>
      </c>
      <c r="I50" s="96">
        <v>846</v>
      </c>
      <c r="J50" s="96">
        <v>3.974240089549288</v>
      </c>
      <c r="K50" s="96">
        <v>1120.7357052528992</v>
      </c>
      <c r="L50" s="96">
        <v>21.902946790451608</v>
      </c>
      <c r="M50" s="96">
        <v>6176.6309949073539</v>
      </c>
      <c r="N50" s="96">
        <v>16.745546718875172</v>
      </c>
      <c r="O50" s="96">
        <v>4722.2441747227986</v>
      </c>
      <c r="P50" s="96">
        <v>20.235286614972448</v>
      </c>
      <c r="Q50" s="96">
        <v>5706.3508254222306</v>
      </c>
      <c r="R50" s="96">
        <v>3.9898869216573307</v>
      </c>
      <c r="S50" s="96">
        <v>1125.1481119073674</v>
      </c>
      <c r="T50" s="96">
        <v>6.4399255003199114</v>
      </c>
      <c r="U50" s="96">
        <v>1816.0589910902149</v>
      </c>
      <c r="V50" s="96">
        <v>10.663455969971327</v>
      </c>
      <c r="W50" s="96">
        <v>3007.0945835319144</v>
      </c>
      <c r="X50" s="96">
        <v>13.749245656898523</v>
      </c>
      <c r="Y50" s="96">
        <v>3877.2872752453836</v>
      </c>
      <c r="Z50" s="96">
        <v>12.858256668294418</v>
      </c>
      <c r="AA50" s="96">
        <v>3626.0283804590258</v>
      </c>
      <c r="AB50" s="96">
        <v>6.5415859140805166</v>
      </c>
      <c r="AC50" s="96">
        <v>1844.7272277707057</v>
      </c>
      <c r="AD50" s="96">
        <v>7.2224081849979109</v>
      </c>
      <c r="AE50" s="96">
        <v>2036.7191081694109</v>
      </c>
      <c r="AF50" s="96">
        <v>6.372793746825046</v>
      </c>
      <c r="AG50" s="96">
        <v>1797.1278366046629</v>
      </c>
      <c r="AH50" s="96">
        <v>3.6065671190642727</v>
      </c>
      <c r="AI50" s="96">
        <v>1017.051927576125</v>
      </c>
      <c r="AJ50" s="96">
        <v>3.3956523793724736</v>
      </c>
      <c r="AK50" s="96">
        <v>957.5739709830375</v>
      </c>
      <c r="AL50" s="96">
        <v>4.6560870091295374</v>
      </c>
      <c r="AM50" s="96">
        <v>1313.0165365745295</v>
      </c>
      <c r="AN50" s="96">
        <v>5.8341647324799188</v>
      </c>
      <c r="AO50" s="96">
        <v>1645.2344545593371</v>
      </c>
      <c r="AP50" s="96">
        <v>5.1864128309983517</v>
      </c>
      <c r="AQ50" s="96">
        <v>1462.5684183415351</v>
      </c>
      <c r="AR50" s="96">
        <v>3.3650865535542938</v>
      </c>
      <c r="AS50" s="96">
        <v>948.95440810231082</v>
      </c>
      <c r="AT50" s="96">
        <v>2.8700385396377937</v>
      </c>
      <c r="AU50" s="96">
        <v>809.35086817785782</v>
      </c>
      <c r="AV50" s="96">
        <v>2.2937279956347507</v>
      </c>
      <c r="AW50" s="96">
        <v>646.83129476899967</v>
      </c>
      <c r="AX50" s="96">
        <v>3</v>
      </c>
      <c r="AY50" s="96">
        <v>846</v>
      </c>
      <c r="AZ50" s="96">
        <v>4</v>
      </c>
      <c r="BA50" s="96">
        <v>1128</v>
      </c>
      <c r="BB50" s="96">
        <v>5</v>
      </c>
      <c r="BC50" s="96">
        <v>1410</v>
      </c>
      <c r="BD50" s="96">
        <v>3</v>
      </c>
      <c r="BE50" s="96">
        <v>846</v>
      </c>
      <c r="BF50" s="96">
        <v>2</v>
      </c>
      <c r="BG50" s="96">
        <v>564</v>
      </c>
      <c r="BH50" s="96">
        <v>11</v>
      </c>
      <c r="BI50" s="96">
        <v>3102</v>
      </c>
      <c r="BJ50" s="96">
        <v>13</v>
      </c>
      <c r="BK50" s="96">
        <v>3666</v>
      </c>
      <c r="BL50" s="96">
        <v>15</v>
      </c>
      <c r="BM50" s="96">
        <v>4230</v>
      </c>
      <c r="BN50" s="96">
        <v>15.159267418948358</v>
      </c>
      <c r="BO50" s="96">
        <v>4274.9134121434372</v>
      </c>
      <c r="BP50" s="96">
        <v>8.6771546765986844</v>
      </c>
      <c r="BQ50" s="96">
        <v>2446.9576188008291</v>
      </c>
      <c r="BR50" s="96">
        <v>9.3738927428412566</v>
      </c>
      <c r="BS50" s="96">
        <v>2643.4377534812343</v>
      </c>
      <c r="BT50" s="96">
        <v>11.195280955115471</v>
      </c>
      <c r="BU50" s="96">
        <v>3157.0692293425632</v>
      </c>
      <c r="BV50" s="96">
        <v>10.309710680438865</v>
      </c>
      <c r="BW50" s="96">
        <v>2907.3384118837598</v>
      </c>
      <c r="BX50" s="96">
        <v>4.4276242491017364</v>
      </c>
      <c r="BY50" s="96">
        <v>1248.5900382466896</v>
      </c>
      <c r="BZ50" s="96">
        <v>1.8229537283596575</v>
      </c>
      <c r="CA50" s="96">
        <v>514.07295139742337</v>
      </c>
      <c r="CB50" s="96">
        <v>4.2575955182845497</v>
      </c>
      <c r="CC50" s="96">
        <v>1200.641936156243</v>
      </c>
      <c r="CD50" s="96">
        <v>6.2474208293531852</v>
      </c>
      <c r="CE50" s="96">
        <v>1761.7726738775982</v>
      </c>
      <c r="CF50" s="96">
        <v>4.0380668187084447</v>
      </c>
      <c r="CG50" s="96">
        <v>1138.7348428757814</v>
      </c>
      <c r="CH50" s="96">
        <v>2.7991036359976103</v>
      </c>
      <c r="CI50" s="96">
        <v>789.34722535132607</v>
      </c>
      <c r="CJ50" s="96">
        <v>0.68851217767826645</v>
      </c>
      <c r="CK50" s="96">
        <v>194.16043410527115</v>
      </c>
      <c r="CL50" s="96">
        <v>1.0368819939328069</v>
      </c>
      <c r="CM50" s="96">
        <v>292.40072228905154</v>
      </c>
      <c r="CN50" s="96">
        <v>3.3149837208119255</v>
      </c>
      <c r="CO50" s="96">
        <v>934.82540926896297</v>
      </c>
      <c r="CP50" s="96">
        <v>3.8696207081598208</v>
      </c>
      <c r="CQ50" s="96">
        <v>1091.2330397010694</v>
      </c>
      <c r="CR50" s="96">
        <v>3</v>
      </c>
      <c r="CS50" s="96">
        <v>846</v>
      </c>
      <c r="CT50" s="96">
        <v>2.195965834029618</v>
      </c>
      <c r="CU50" s="96">
        <v>619.26236519635222</v>
      </c>
    </row>
    <row r="51" spans="2:99">
      <c r="C51" s="95" t="s">
        <v>216</v>
      </c>
      <c r="D51" s="96">
        <v>0</v>
      </c>
      <c r="E51" s="96">
        <v>0</v>
      </c>
      <c r="F51" s="96">
        <v>0</v>
      </c>
      <c r="G51" s="96">
        <v>0</v>
      </c>
      <c r="H51" s="96">
        <v>3</v>
      </c>
      <c r="I51" s="96">
        <v>2563.1999999999998</v>
      </c>
      <c r="J51" s="96">
        <v>3.974240089549288</v>
      </c>
      <c r="K51" s="96">
        <v>3395.5907325109115</v>
      </c>
      <c r="L51" s="96">
        <v>20.902946790451608</v>
      </c>
      <c r="M51" s="96">
        <v>17859.477737761852</v>
      </c>
      <c r="N51" s="96">
        <v>15.422541222536918</v>
      </c>
      <c r="O51" s="96">
        <v>13177.019220535542</v>
      </c>
      <c r="P51" s="96">
        <v>18.394949944613337</v>
      </c>
      <c r="Q51" s="96">
        <v>15716.645232677634</v>
      </c>
      <c r="R51" s="96">
        <v>3.5090890840676963</v>
      </c>
      <c r="S51" s="96">
        <v>2998.1657134274396</v>
      </c>
      <c r="T51" s="96">
        <v>6.4949161878599</v>
      </c>
      <c r="U51" s="96">
        <v>5549.2563909074988</v>
      </c>
      <c r="V51" s="96">
        <v>9.8298015669684595</v>
      </c>
      <c r="W51" s="96">
        <v>8398.5824588178511</v>
      </c>
      <c r="X51" s="96">
        <v>14.099094788278229</v>
      </c>
      <c r="Y51" s="96">
        <v>12046.266587104919</v>
      </c>
      <c r="Z51" s="96">
        <v>11.858256668294418</v>
      </c>
      <c r="AA51" s="96">
        <v>10131.69449739075</v>
      </c>
      <c r="AB51" s="96">
        <v>6.3702985902937925</v>
      </c>
      <c r="AC51" s="96">
        <v>5442.7831155470158</v>
      </c>
      <c r="AD51" s="96">
        <v>7.0477784442839235</v>
      </c>
      <c r="AE51" s="96">
        <v>6021.6219027961843</v>
      </c>
      <c r="AF51" s="96">
        <v>5.0295953101187845</v>
      </c>
      <c r="AG51" s="96">
        <v>4297.286232965489</v>
      </c>
      <c r="AH51" s="96">
        <v>3.6065671190642727</v>
      </c>
      <c r="AI51" s="96">
        <v>3081.4509465285146</v>
      </c>
      <c r="AJ51" s="96">
        <v>3.3956523793724736</v>
      </c>
      <c r="AK51" s="96">
        <v>2901.2453929358412</v>
      </c>
      <c r="AL51" s="96">
        <v>3.6560870091295374</v>
      </c>
      <c r="AM51" s="96">
        <v>3123.7607406002767</v>
      </c>
      <c r="AN51" s="96">
        <v>5.8341647324799188</v>
      </c>
      <c r="AO51" s="96">
        <v>4984.7103474308424</v>
      </c>
      <c r="AP51" s="96">
        <v>4.0169252837128724</v>
      </c>
      <c r="AQ51" s="96">
        <v>3432.0609624042781</v>
      </c>
      <c r="AR51" s="96">
        <v>3.3650865535542938</v>
      </c>
      <c r="AS51" s="96">
        <v>2875.1299513567883</v>
      </c>
      <c r="AT51" s="96">
        <v>2.8700385396377937</v>
      </c>
      <c r="AU51" s="96">
        <v>2452.1609282665308</v>
      </c>
      <c r="AV51" s="96">
        <v>3.2937279956347507</v>
      </c>
      <c r="AW51" s="96">
        <v>2814.1611994703308</v>
      </c>
      <c r="AX51" s="96">
        <v>3</v>
      </c>
      <c r="AY51" s="96">
        <v>2563.1999999999998</v>
      </c>
      <c r="AZ51" s="96">
        <v>4</v>
      </c>
      <c r="BA51" s="96">
        <v>3417.6</v>
      </c>
      <c r="BB51" s="96">
        <v>4</v>
      </c>
      <c r="BC51" s="96">
        <v>3417.6</v>
      </c>
      <c r="BD51" s="96">
        <v>2</v>
      </c>
      <c r="BE51" s="96">
        <v>1708.8</v>
      </c>
      <c r="BF51" s="96">
        <v>3</v>
      </c>
      <c r="BG51" s="96">
        <v>2563.1999999999998</v>
      </c>
      <c r="BH51" s="96">
        <v>10</v>
      </c>
      <c r="BI51" s="96">
        <v>8544</v>
      </c>
      <c r="BJ51" s="96">
        <v>13</v>
      </c>
      <c r="BK51" s="96">
        <v>11107.199999999999</v>
      </c>
      <c r="BL51" s="96">
        <v>15</v>
      </c>
      <c r="BM51" s="96">
        <v>12816</v>
      </c>
      <c r="BN51" s="96">
        <v>13.653368778159136</v>
      </c>
      <c r="BO51" s="96">
        <v>11665.438284059166</v>
      </c>
      <c r="BP51" s="96">
        <v>7.6771546765986844</v>
      </c>
      <c r="BQ51" s="96">
        <v>6559.3609556859155</v>
      </c>
      <c r="BR51" s="96">
        <v>8.2628783836492197</v>
      </c>
      <c r="BS51" s="96">
        <v>7059.803290989893</v>
      </c>
      <c r="BT51" s="96">
        <v>9.1952809551154715</v>
      </c>
      <c r="BU51" s="96">
        <v>7856.4480480506591</v>
      </c>
      <c r="BV51" s="96">
        <v>10.144731346121805</v>
      </c>
      <c r="BW51" s="96">
        <v>8667.6584621264701</v>
      </c>
      <c r="BX51" s="96">
        <v>3.716369711376013</v>
      </c>
      <c r="BY51" s="96">
        <v>3175.2662813996653</v>
      </c>
      <c r="BZ51" s="96">
        <v>1.8229537283596575</v>
      </c>
      <c r="CA51" s="96">
        <v>1557.5316655104914</v>
      </c>
      <c r="CB51" s="96">
        <v>4.2575955182845497</v>
      </c>
      <c r="CC51" s="96">
        <v>3637.6896108223191</v>
      </c>
      <c r="CD51" s="96">
        <v>6.2474208293531852</v>
      </c>
      <c r="CE51" s="96">
        <v>5337.7963565993614</v>
      </c>
      <c r="CF51" s="96">
        <v>4.2110779551598529</v>
      </c>
      <c r="CG51" s="96">
        <v>3597.9450048885783</v>
      </c>
      <c r="CH51" s="96">
        <v>2.7991036359976103</v>
      </c>
      <c r="CI51" s="96">
        <v>2391.5541465963584</v>
      </c>
      <c r="CJ51" s="96">
        <v>0.68851217767826645</v>
      </c>
      <c r="CK51" s="96">
        <v>588.26480460831078</v>
      </c>
      <c r="CL51" s="96">
        <v>0.84287048724331293</v>
      </c>
      <c r="CM51" s="96">
        <v>720.14854430068658</v>
      </c>
      <c r="CN51" s="96">
        <v>3.3149837208119255</v>
      </c>
      <c r="CO51" s="96">
        <v>2832.3220910617092</v>
      </c>
      <c r="CP51" s="96">
        <v>3.8696207081598208</v>
      </c>
      <c r="CQ51" s="96">
        <v>3306.2039330517509</v>
      </c>
      <c r="CR51" s="96">
        <v>3</v>
      </c>
      <c r="CS51" s="96">
        <v>2563.1999999999998</v>
      </c>
      <c r="CT51" s="96">
        <v>2.1567726672236947</v>
      </c>
      <c r="CU51" s="96">
        <v>1842.7465668759246</v>
      </c>
    </row>
    <row r="52" spans="2:99">
      <c r="C52" s="95" t="s">
        <v>217</v>
      </c>
      <c r="D52" s="96">
        <v>0</v>
      </c>
      <c r="E52" s="96">
        <v>0</v>
      </c>
      <c r="F52" s="96">
        <v>0</v>
      </c>
      <c r="G52" s="96">
        <v>0</v>
      </c>
      <c r="H52" s="96">
        <v>3</v>
      </c>
      <c r="I52" s="96">
        <v>1620</v>
      </c>
      <c r="J52" s="96">
        <v>3.8118667412910732</v>
      </c>
      <c r="K52" s="96">
        <v>2058.4080402971795</v>
      </c>
      <c r="L52" s="96">
        <v>20.807799450929025</v>
      </c>
      <c r="M52" s="96">
        <v>11236.211703501673</v>
      </c>
      <c r="N52" s="96">
        <v>15.584043970706045</v>
      </c>
      <c r="O52" s="96">
        <v>8415.3837441812648</v>
      </c>
      <c r="P52" s="96">
        <v>19.394949944613337</v>
      </c>
      <c r="Q52" s="96">
        <v>10473.272970091202</v>
      </c>
      <c r="R52" s="96">
        <v>3.9575886890391434</v>
      </c>
      <c r="S52" s="96">
        <v>2137.0978920811376</v>
      </c>
      <c r="T52" s="96">
        <v>6.4949161878599</v>
      </c>
      <c r="U52" s="96">
        <v>3507.2547414443461</v>
      </c>
      <c r="V52" s="96">
        <v>11.663455969971327</v>
      </c>
      <c r="W52" s="96">
        <v>6298.266223784517</v>
      </c>
      <c r="X52" s="96">
        <v>13.749245656898523</v>
      </c>
      <c r="Y52" s="96">
        <v>7424.5926547252029</v>
      </c>
      <c r="Z52" s="96">
        <v>12.858256668294418</v>
      </c>
      <c r="AA52" s="96">
        <v>6943.4586008789856</v>
      </c>
      <c r="AB52" s="96">
        <v>6.3702985902937925</v>
      </c>
      <c r="AC52" s="96">
        <v>3439.9612387586481</v>
      </c>
      <c r="AD52" s="96">
        <v>6.2224081849979109</v>
      </c>
      <c r="AE52" s="96">
        <v>3360.1004198988717</v>
      </c>
      <c r="AF52" s="96">
        <v>6.0295953101187845</v>
      </c>
      <c r="AG52" s="96">
        <v>3255.9814674641434</v>
      </c>
      <c r="AH52" s="96">
        <v>3.6065671190642727</v>
      </c>
      <c r="AI52" s="96">
        <v>1947.5462442947073</v>
      </c>
      <c r="AJ52" s="96">
        <v>3.3956523793724736</v>
      </c>
      <c r="AK52" s="96">
        <v>1833.6522848611357</v>
      </c>
      <c r="AL52" s="96">
        <v>4.8201087614119213</v>
      </c>
      <c r="AM52" s="96">
        <v>2602.8587311624374</v>
      </c>
      <c r="AN52" s="96">
        <v>5.8341647324799188</v>
      </c>
      <c r="AO52" s="96">
        <v>3150.448955539156</v>
      </c>
      <c r="AP52" s="96">
        <v>4.1864128309983517</v>
      </c>
      <c r="AQ52" s="96">
        <v>2260.6629287391097</v>
      </c>
      <c r="AR52" s="96">
        <v>3.3650865535542938</v>
      </c>
      <c r="AS52" s="96">
        <v>1817.1467389193185</v>
      </c>
      <c r="AT52" s="96">
        <v>2.8700385396377937</v>
      </c>
      <c r="AU52" s="96">
        <v>1549.8208114044085</v>
      </c>
      <c r="AV52" s="96">
        <v>3.2937279956347507</v>
      </c>
      <c r="AW52" s="96">
        <v>1778.6131176427655</v>
      </c>
      <c r="AX52" s="96">
        <v>3</v>
      </c>
      <c r="AY52" s="96">
        <v>1620</v>
      </c>
      <c r="AZ52" s="96">
        <v>5</v>
      </c>
      <c r="BA52" s="96">
        <v>2700</v>
      </c>
      <c r="BB52" s="96">
        <v>4</v>
      </c>
      <c r="BC52" s="96">
        <v>2160</v>
      </c>
      <c r="BD52" s="96">
        <v>3</v>
      </c>
      <c r="BE52" s="96">
        <v>1620</v>
      </c>
      <c r="BF52" s="96">
        <v>2</v>
      </c>
      <c r="BG52" s="96">
        <v>1080</v>
      </c>
      <c r="BH52" s="96">
        <v>10</v>
      </c>
      <c r="BI52" s="96">
        <v>5400</v>
      </c>
      <c r="BJ52" s="96">
        <v>12</v>
      </c>
      <c r="BK52" s="96">
        <v>6480</v>
      </c>
      <c r="BL52" s="96">
        <v>15</v>
      </c>
      <c r="BM52" s="96">
        <v>8100</v>
      </c>
      <c r="BN52" s="96">
        <v>13.370452569737811</v>
      </c>
      <c r="BO52" s="96">
        <v>7220.0443876584177</v>
      </c>
      <c r="BP52" s="96">
        <v>8.6771546765986844</v>
      </c>
      <c r="BQ52" s="96">
        <v>4685.6635253632894</v>
      </c>
      <c r="BR52" s="96">
        <v>8.2628783836492197</v>
      </c>
      <c r="BS52" s="96">
        <v>4461.9543271705788</v>
      </c>
      <c r="BT52" s="96">
        <v>10.328089950128302</v>
      </c>
      <c r="BU52" s="96">
        <v>5577.1685730692825</v>
      </c>
      <c r="BV52" s="96">
        <v>10.309710680438865</v>
      </c>
      <c r="BW52" s="96">
        <v>5567.2437674369876</v>
      </c>
      <c r="BX52" s="96">
        <v>3.716369711376013</v>
      </c>
      <c r="BY52" s="96">
        <v>2006.8396441430471</v>
      </c>
      <c r="BZ52" s="96">
        <v>2.08916873708068</v>
      </c>
      <c r="CA52" s="96">
        <v>1128.1511180235673</v>
      </c>
      <c r="CB52" s="96">
        <v>5.3091146219414593</v>
      </c>
      <c r="CC52" s="96">
        <v>2866.921895848388</v>
      </c>
      <c r="CD52" s="96">
        <v>6.2474208293531852</v>
      </c>
      <c r="CE52" s="96">
        <v>3373.6072478507199</v>
      </c>
      <c r="CF52" s="96">
        <v>4.2110779551598529</v>
      </c>
      <c r="CG52" s="96">
        <v>2273.9820957863208</v>
      </c>
      <c r="CH52" s="96">
        <v>2.7991036359976103</v>
      </c>
      <c r="CI52" s="96">
        <v>1511.5159634387096</v>
      </c>
      <c r="CJ52" s="96">
        <v>0.70830873893210811</v>
      </c>
      <c r="CK52" s="96">
        <v>382.48671902333837</v>
      </c>
      <c r="CL52" s="96">
        <v>0.83730178220286811</v>
      </c>
      <c r="CM52" s="96">
        <v>452.14296238954876</v>
      </c>
      <c r="CN52" s="96">
        <v>3.3149837208119255</v>
      </c>
      <c r="CO52" s="96">
        <v>1790.0912092384397</v>
      </c>
      <c r="CP52" s="96">
        <v>3.8696207081598208</v>
      </c>
      <c r="CQ52" s="96">
        <v>2089.5951824063031</v>
      </c>
      <c r="CR52" s="96">
        <v>3</v>
      </c>
      <c r="CS52" s="96">
        <v>1620</v>
      </c>
      <c r="CT52" s="96">
        <v>2.195965834029618</v>
      </c>
      <c r="CU52" s="96">
        <v>1185.8215503759936</v>
      </c>
    </row>
    <row r="53" spans="2:99">
      <c r="C53" s="95" t="s">
        <v>218</v>
      </c>
      <c r="D53" s="96">
        <v>0</v>
      </c>
      <c r="E53" s="96">
        <v>0</v>
      </c>
      <c r="F53" s="96">
        <v>0</v>
      </c>
      <c r="G53" s="96">
        <v>0</v>
      </c>
      <c r="H53" s="96">
        <v>3</v>
      </c>
      <c r="I53" s="96">
        <v>1220.4000000000001</v>
      </c>
      <c r="J53" s="96">
        <v>3.974240089549288</v>
      </c>
      <c r="K53" s="96">
        <v>1616.7208684286504</v>
      </c>
      <c r="L53" s="96">
        <v>20.807799450929025</v>
      </c>
      <c r="M53" s="96">
        <v>8464.6128166379276</v>
      </c>
      <c r="N53" s="96">
        <v>16.907049467044299</v>
      </c>
      <c r="O53" s="96">
        <v>6877.7877231936209</v>
      </c>
      <c r="P53" s="96">
        <v>19.394949944613337</v>
      </c>
      <c r="Q53" s="96">
        <v>7889.8656374687062</v>
      </c>
      <c r="R53" s="96">
        <v>3.7817862354806997</v>
      </c>
      <c r="S53" s="96">
        <v>1538.4306405935488</v>
      </c>
      <c r="T53" s="96">
        <v>7.4949161878599</v>
      </c>
      <c r="U53" s="96">
        <v>3048.9319052214073</v>
      </c>
      <c r="V53" s="96">
        <v>10.996147163965594</v>
      </c>
      <c r="W53" s="96">
        <v>4473.2326663012036</v>
      </c>
      <c r="X53" s="96">
        <v>13.924170222588376</v>
      </c>
      <c r="Y53" s="96">
        <v>5664.3524465489518</v>
      </c>
      <c r="Z53" s="96">
        <v>12.858256668294418</v>
      </c>
      <c r="AA53" s="96">
        <v>5230.738812662169</v>
      </c>
      <c r="AB53" s="96">
        <v>6.5415859140805166</v>
      </c>
      <c r="AC53" s="96">
        <v>2661.1171498479544</v>
      </c>
      <c r="AD53" s="96">
        <v>6.2224081849979109</v>
      </c>
      <c r="AE53" s="96">
        <v>2531.2756496571501</v>
      </c>
      <c r="AF53" s="96">
        <v>5.372793746825046</v>
      </c>
      <c r="AG53" s="96">
        <v>2185.6524962084286</v>
      </c>
      <c r="AH53" s="96">
        <v>3.693815016104995</v>
      </c>
      <c r="AI53" s="96">
        <v>1502.643948551512</v>
      </c>
      <c r="AJ53" s="96">
        <v>3.3956523793724736</v>
      </c>
      <c r="AK53" s="96">
        <v>1381.3513879287223</v>
      </c>
      <c r="AL53" s="96">
        <v>4.6560870091295374</v>
      </c>
      <c r="AM53" s="96">
        <v>1894.0961953138958</v>
      </c>
      <c r="AN53" s="96">
        <v>5.6673317859839347</v>
      </c>
      <c r="AO53" s="96">
        <v>2305.4705705382648</v>
      </c>
      <c r="AP53" s="96">
        <v>5.1864128309983517</v>
      </c>
      <c r="AQ53" s="96">
        <v>2109.8327396501295</v>
      </c>
      <c r="AR53" s="96">
        <v>3.3650865535542938</v>
      </c>
      <c r="AS53" s="96">
        <v>1368.9172099858868</v>
      </c>
      <c r="AT53" s="96">
        <v>2.8700385396377937</v>
      </c>
      <c r="AU53" s="96">
        <v>1167.5316779246546</v>
      </c>
      <c r="AV53" s="96">
        <v>2.2937279956347507</v>
      </c>
      <c r="AW53" s="96">
        <v>933.08854862421663</v>
      </c>
      <c r="AX53" s="96">
        <v>3</v>
      </c>
      <c r="AY53" s="96">
        <v>1220.4000000000001</v>
      </c>
      <c r="AZ53" s="96">
        <v>4</v>
      </c>
      <c r="BA53" s="96">
        <v>1627.2</v>
      </c>
      <c r="BB53" s="96">
        <v>4</v>
      </c>
      <c r="BC53" s="96">
        <v>1627.2</v>
      </c>
      <c r="BD53" s="96">
        <v>3</v>
      </c>
      <c r="BE53" s="96">
        <v>1220.4000000000001</v>
      </c>
      <c r="BF53" s="96">
        <v>3</v>
      </c>
      <c r="BG53" s="96">
        <v>1220.4000000000001</v>
      </c>
      <c r="BH53" s="96">
        <v>12</v>
      </c>
      <c r="BI53" s="96">
        <v>4881.6000000000004</v>
      </c>
      <c r="BJ53" s="96">
        <v>12</v>
      </c>
      <c r="BK53" s="96">
        <v>4881.6000000000004</v>
      </c>
      <c r="BL53" s="96">
        <v>14</v>
      </c>
      <c r="BM53" s="96">
        <v>5695.2</v>
      </c>
      <c r="BN53" s="96">
        <v>14.194130942237756</v>
      </c>
      <c r="BO53" s="96">
        <v>5774.1724673023191</v>
      </c>
      <c r="BP53" s="96">
        <v>8.6771546765986844</v>
      </c>
      <c r="BQ53" s="96">
        <v>3529.8665224403449</v>
      </c>
      <c r="BR53" s="96">
        <v>9.211966786406272</v>
      </c>
      <c r="BS53" s="96">
        <v>3747.4280887100717</v>
      </c>
      <c r="BT53" s="96">
        <v>11.195280955115471</v>
      </c>
      <c r="BU53" s="96">
        <v>4554.2402925409742</v>
      </c>
      <c r="BV53" s="96">
        <v>11.144731346121805</v>
      </c>
      <c r="BW53" s="96">
        <v>4533.6767116023502</v>
      </c>
      <c r="BX53" s="96">
        <v>4.4276242491017364</v>
      </c>
      <c r="BY53" s="96">
        <v>1801.1575445345863</v>
      </c>
      <c r="BZ53" s="96">
        <v>2.1648423808890715</v>
      </c>
      <c r="CA53" s="96">
        <v>880.65788054567429</v>
      </c>
      <c r="CB53" s="96">
        <v>5.3091146219414593</v>
      </c>
      <c r="CC53" s="96">
        <v>2159.7478282057859</v>
      </c>
      <c r="CD53" s="96">
        <v>6.2474208293531852</v>
      </c>
      <c r="CE53" s="96">
        <v>2541.4507933808759</v>
      </c>
      <c r="CF53" s="96">
        <v>5.2110779551598529</v>
      </c>
      <c r="CG53" s="96">
        <v>2119.8665121590284</v>
      </c>
      <c r="CH53" s="96">
        <v>2.7991036359976103</v>
      </c>
      <c r="CI53" s="96">
        <v>1138.6753591238278</v>
      </c>
      <c r="CJ53" s="96">
        <v>0.87842311439667198</v>
      </c>
      <c r="CK53" s="96">
        <v>357.34252293656618</v>
      </c>
      <c r="CL53" s="96">
        <v>1.0424506989732516</v>
      </c>
      <c r="CM53" s="96">
        <v>424.06894434231879</v>
      </c>
      <c r="CN53" s="96">
        <v>3.3779804649743106</v>
      </c>
      <c r="CO53" s="96">
        <v>1374.1624531515497</v>
      </c>
      <c r="CP53" s="96">
        <v>3.8696207081598208</v>
      </c>
      <c r="CQ53" s="96">
        <v>1574.1617040794151</v>
      </c>
      <c r="CR53" s="96">
        <v>3</v>
      </c>
      <c r="CS53" s="96">
        <v>1220.4000000000001</v>
      </c>
      <c r="CT53" s="96">
        <v>2.195965834029618</v>
      </c>
      <c r="CU53" s="96">
        <v>893.31890128324858</v>
      </c>
    </row>
    <row r="54" spans="2:99">
      <c r="C54" s="95" t="s">
        <v>219</v>
      </c>
      <c r="D54" s="96">
        <v>0</v>
      </c>
      <c r="E54" s="96">
        <v>0</v>
      </c>
      <c r="F54" s="96">
        <v>0</v>
      </c>
      <c r="G54" s="96">
        <v>0</v>
      </c>
      <c r="H54" s="96">
        <v>3</v>
      </c>
      <c r="I54" s="96">
        <v>1004.4000000000001</v>
      </c>
      <c r="J54" s="96">
        <v>3.974240089549288</v>
      </c>
      <c r="K54" s="96">
        <v>1330.5755819811015</v>
      </c>
      <c r="L54" s="96">
        <v>21.807799450929025</v>
      </c>
      <c r="M54" s="96">
        <v>7301.2512561710382</v>
      </c>
      <c r="N54" s="96">
        <v>17.745546718875172</v>
      </c>
      <c r="O54" s="96">
        <v>5941.2090414794075</v>
      </c>
      <c r="P54" s="96">
        <v>18.394949944613337</v>
      </c>
      <c r="Q54" s="96">
        <v>6158.629241456546</v>
      </c>
      <c r="R54" s="96">
        <v>3.7494880028625133</v>
      </c>
      <c r="S54" s="96">
        <v>1255.3285833583695</v>
      </c>
      <c r="T54" s="96">
        <v>7.4399255003199114</v>
      </c>
      <c r="U54" s="96">
        <v>2490.8870575071064</v>
      </c>
      <c r="V54" s="96">
        <v>10.82980156696846</v>
      </c>
      <c r="W54" s="96">
        <v>3625.8175646210402</v>
      </c>
      <c r="X54" s="96">
        <v>14.099094788278229</v>
      </c>
      <c r="Y54" s="96">
        <v>4720.3769351155515</v>
      </c>
      <c r="Z54" s="96">
        <v>14.02718909268482</v>
      </c>
      <c r="AA54" s="96">
        <v>4696.3029082308776</v>
      </c>
      <c r="AB54" s="96">
        <v>6.5415859140805166</v>
      </c>
      <c r="AC54" s="96">
        <v>2190.1229640341571</v>
      </c>
      <c r="AD54" s="96">
        <v>7.2224081849979109</v>
      </c>
      <c r="AE54" s="96">
        <v>2418.0622603373008</v>
      </c>
      <c r="AF54" s="96">
        <v>6.2011945284719152</v>
      </c>
      <c r="AG54" s="96">
        <v>2076.1599281323975</v>
      </c>
      <c r="AH54" s="96">
        <v>4.2076616389083181</v>
      </c>
      <c r="AI54" s="96">
        <v>1408.7251167065049</v>
      </c>
      <c r="AJ54" s="96">
        <v>3.4747828552469686</v>
      </c>
      <c r="AK54" s="96">
        <v>1163.3572999366852</v>
      </c>
      <c r="AL54" s="96">
        <v>3.6560870091295374</v>
      </c>
      <c r="AM54" s="96">
        <v>1224.0579306565692</v>
      </c>
      <c r="AN54" s="96">
        <v>4.8341647324799188</v>
      </c>
      <c r="AO54" s="96">
        <v>1618.478352434277</v>
      </c>
      <c r="AP54" s="96">
        <v>5.3559003782838301</v>
      </c>
      <c r="AQ54" s="96">
        <v>1793.1554466494265</v>
      </c>
      <c r="AR54" s="96">
        <v>3.3650865535542938</v>
      </c>
      <c r="AS54" s="96">
        <v>1126.6309781299776</v>
      </c>
      <c r="AT54" s="96">
        <v>2.8700385396377937</v>
      </c>
      <c r="AU54" s="96">
        <v>960.88890307073336</v>
      </c>
      <c r="AV54" s="96">
        <v>3.3671599945434383</v>
      </c>
      <c r="AW54" s="96">
        <v>1127.3251661731431</v>
      </c>
      <c r="AX54" s="96">
        <v>3</v>
      </c>
      <c r="AY54" s="96">
        <v>1004.4000000000001</v>
      </c>
      <c r="AZ54" s="96">
        <v>4</v>
      </c>
      <c r="BA54" s="96">
        <v>1339.2</v>
      </c>
      <c r="BB54" s="96">
        <v>4</v>
      </c>
      <c r="BC54" s="96">
        <v>1339.2</v>
      </c>
      <c r="BD54" s="96">
        <v>3</v>
      </c>
      <c r="BE54" s="96">
        <v>1004.4000000000001</v>
      </c>
      <c r="BF54" s="96">
        <v>2</v>
      </c>
      <c r="BG54" s="96">
        <v>669.6</v>
      </c>
      <c r="BH54" s="96">
        <v>12</v>
      </c>
      <c r="BI54" s="96">
        <v>4017.6000000000004</v>
      </c>
      <c r="BJ54" s="96">
        <v>14</v>
      </c>
      <c r="BK54" s="96">
        <v>4687.2</v>
      </c>
      <c r="BL54" s="96">
        <v>15</v>
      </c>
      <c r="BM54" s="96">
        <v>5022</v>
      </c>
      <c r="BN54" s="96">
        <v>16.948082268158906</v>
      </c>
      <c r="BO54" s="96">
        <v>5674.2179433796018</v>
      </c>
      <c r="BP54" s="96">
        <v>7.537391786882127</v>
      </c>
      <c r="BQ54" s="96">
        <v>2523.5187702481362</v>
      </c>
      <c r="BR54" s="96">
        <v>9.211966786406272</v>
      </c>
      <c r="BS54" s="96">
        <v>3084.1664800888198</v>
      </c>
      <c r="BT54" s="96">
        <v>10.328089950128302</v>
      </c>
      <c r="BU54" s="96">
        <v>3457.8445153029556</v>
      </c>
      <c r="BV54" s="96">
        <v>10.309710680438865</v>
      </c>
      <c r="BW54" s="96">
        <v>3451.6911358109323</v>
      </c>
      <c r="BX54" s="96">
        <v>4.4276242491017364</v>
      </c>
      <c r="BY54" s="96">
        <v>1482.3685985992613</v>
      </c>
      <c r="BZ54" s="96">
        <v>1.7851169064554617</v>
      </c>
      <c r="CA54" s="96">
        <v>597.65714028128866</v>
      </c>
      <c r="CB54" s="96">
        <v>5.2575955182845497</v>
      </c>
      <c r="CC54" s="96">
        <v>1760.2429795216674</v>
      </c>
      <c r="CD54" s="96">
        <v>6.0914932256840366</v>
      </c>
      <c r="CE54" s="96">
        <v>2039.4319319590156</v>
      </c>
      <c r="CF54" s="96">
        <v>4.2110779551598529</v>
      </c>
      <c r="CG54" s="96">
        <v>1409.8688993875189</v>
      </c>
      <c r="CH54" s="96">
        <v>2.7991036359976103</v>
      </c>
      <c r="CI54" s="96">
        <v>937.13989733199992</v>
      </c>
      <c r="CJ54" s="96">
        <v>0.70830873893210811</v>
      </c>
      <c r="CK54" s="96">
        <v>237.14176579446979</v>
      </c>
      <c r="CL54" s="96">
        <v>0.83730178220286811</v>
      </c>
      <c r="CM54" s="96">
        <v>280.32863668152027</v>
      </c>
      <c r="CN54" s="96">
        <v>3.3779804649743106</v>
      </c>
      <c r="CO54" s="96">
        <v>1130.9478596733993</v>
      </c>
      <c r="CP54" s="96">
        <v>3.8696207081598208</v>
      </c>
      <c r="CQ54" s="96">
        <v>1295.5490130919081</v>
      </c>
      <c r="CR54" s="96">
        <v>3</v>
      </c>
      <c r="CS54" s="96">
        <v>1004.4000000000001</v>
      </c>
      <c r="CT54" s="96">
        <v>2.195965834029618</v>
      </c>
      <c r="CU54" s="96">
        <v>735.20936123311617</v>
      </c>
    </row>
    <row r="55" spans="2:99">
      <c r="C55" s="95" t="s">
        <v>220</v>
      </c>
      <c r="D55" s="96">
        <v>0</v>
      </c>
      <c r="E55" s="96">
        <v>0</v>
      </c>
      <c r="F55" s="96">
        <v>0</v>
      </c>
      <c r="G55" s="96">
        <v>0</v>
      </c>
      <c r="H55" s="96">
        <v>3</v>
      </c>
      <c r="I55" s="96">
        <v>1990.8000000000002</v>
      </c>
      <c r="J55" s="96">
        <v>3.8118667412910732</v>
      </c>
      <c r="K55" s="96">
        <v>2529.5547695207561</v>
      </c>
      <c r="L55" s="96">
        <v>18.807799450929025</v>
      </c>
      <c r="M55" s="96">
        <v>12480.855715636502</v>
      </c>
      <c r="N55" s="96">
        <v>15.422541222536918</v>
      </c>
      <c r="O55" s="96">
        <v>10234.398355275498</v>
      </c>
      <c r="P55" s="96">
        <v>19.235286614972448</v>
      </c>
      <c r="Q55" s="96">
        <v>12764.536197695717</v>
      </c>
      <c r="R55" s="96">
        <v>3.5413873166858827</v>
      </c>
      <c r="S55" s="96">
        <v>2350.0646233527518</v>
      </c>
      <c r="T55" s="96">
        <v>7.4399255003199114</v>
      </c>
      <c r="U55" s="96">
        <v>4937.1345620122938</v>
      </c>
      <c r="V55" s="96">
        <v>9.8298015669684595</v>
      </c>
      <c r="W55" s="96">
        <v>6523.0563198402697</v>
      </c>
      <c r="X55" s="96">
        <v>12.749245656898523</v>
      </c>
      <c r="Y55" s="96">
        <v>8460.3994179178608</v>
      </c>
      <c r="Z55" s="96">
        <v>13.02718909268482</v>
      </c>
      <c r="AA55" s="96">
        <v>8644.8426819056458</v>
      </c>
      <c r="AB55" s="96">
        <v>7.3702985902937925</v>
      </c>
      <c r="AC55" s="96">
        <v>4890.9301445189612</v>
      </c>
      <c r="AD55" s="96">
        <v>6.0477784442839235</v>
      </c>
      <c r="AE55" s="96">
        <v>4013.3057756268117</v>
      </c>
      <c r="AF55" s="96">
        <v>5.2011945284719152</v>
      </c>
      <c r="AG55" s="96">
        <v>3451.5126890939632</v>
      </c>
      <c r="AH55" s="96">
        <v>3.6065671190642727</v>
      </c>
      <c r="AI55" s="96">
        <v>2393.3179402110513</v>
      </c>
      <c r="AJ55" s="96">
        <v>3.3956523793724736</v>
      </c>
      <c r="AK55" s="96">
        <v>2253.3549189515734</v>
      </c>
      <c r="AL55" s="96">
        <v>4.6560870091295374</v>
      </c>
      <c r="AM55" s="96">
        <v>3089.7793392583612</v>
      </c>
      <c r="AN55" s="96">
        <v>5.8341647324799188</v>
      </c>
      <c r="AO55" s="96">
        <v>3871.5517164736743</v>
      </c>
      <c r="AP55" s="96">
        <v>4.1864128309983517</v>
      </c>
      <c r="AQ55" s="96">
        <v>2778.1035546505063</v>
      </c>
      <c r="AR55" s="96">
        <v>3.3650865535542938</v>
      </c>
      <c r="AS55" s="96">
        <v>2233.0714369386296</v>
      </c>
      <c r="AT55" s="96">
        <v>2.8700385396377937</v>
      </c>
      <c r="AU55" s="96">
        <v>1904.55757490364</v>
      </c>
      <c r="AV55" s="96">
        <v>3.2937279956347507</v>
      </c>
      <c r="AW55" s="96">
        <v>2185.7178979032205</v>
      </c>
      <c r="AX55" s="96">
        <v>3</v>
      </c>
      <c r="AY55" s="96">
        <v>1990.8000000000002</v>
      </c>
      <c r="AZ55" s="96">
        <v>4</v>
      </c>
      <c r="BA55" s="96">
        <v>2654.4</v>
      </c>
      <c r="BB55" s="96">
        <v>4</v>
      </c>
      <c r="BC55" s="96">
        <v>2654.4</v>
      </c>
      <c r="BD55" s="96">
        <v>3</v>
      </c>
      <c r="BE55" s="96">
        <v>1990.8000000000002</v>
      </c>
      <c r="BF55" s="96">
        <v>2</v>
      </c>
      <c r="BG55" s="96">
        <v>1327.2</v>
      </c>
      <c r="BH55" s="96">
        <v>11</v>
      </c>
      <c r="BI55" s="96">
        <v>7299.6</v>
      </c>
      <c r="BJ55" s="96">
        <v>12</v>
      </c>
      <c r="BK55" s="96">
        <v>7963.2000000000007</v>
      </c>
      <c r="BL55" s="96">
        <v>14</v>
      </c>
      <c r="BM55" s="96">
        <v>9290.4</v>
      </c>
      <c r="BN55" s="96">
        <v>15.84148768723764</v>
      </c>
      <c r="BO55" s="96">
        <v>10512.411229250898</v>
      </c>
      <c r="BP55" s="96">
        <v>7.537391786882127</v>
      </c>
      <c r="BQ55" s="96">
        <v>5001.8131897749799</v>
      </c>
      <c r="BR55" s="96">
        <v>10.161055189163324</v>
      </c>
      <c r="BS55" s="96">
        <v>6742.8762235287822</v>
      </c>
      <c r="BT55" s="96">
        <v>9.1952809551154715</v>
      </c>
      <c r="BU55" s="96">
        <v>6101.9884418146275</v>
      </c>
      <c r="BV55" s="96">
        <v>9.3097106804388652</v>
      </c>
      <c r="BW55" s="96">
        <v>6177.9240075392308</v>
      </c>
      <c r="BX55" s="96">
        <v>3.6074507663168736</v>
      </c>
      <c r="BY55" s="96">
        <v>2393.9043285278772</v>
      </c>
      <c r="BZ55" s="96">
        <v>1.8229537283596575</v>
      </c>
      <c r="CA55" s="96">
        <v>1209.7120941394687</v>
      </c>
      <c r="CB55" s="96">
        <v>5.3091146219414593</v>
      </c>
      <c r="CC55" s="96">
        <v>3523.1284631203525</v>
      </c>
      <c r="CD55" s="96">
        <v>6.2474208293531852</v>
      </c>
      <c r="CE55" s="96">
        <v>4145.7884623587743</v>
      </c>
      <c r="CF55" s="96">
        <v>5.2110779551598529</v>
      </c>
      <c r="CG55" s="96">
        <v>3458.0713310440788</v>
      </c>
      <c r="CH55" s="96">
        <v>2.9253297992646972</v>
      </c>
      <c r="CI55" s="96">
        <v>1941.2488547920532</v>
      </c>
      <c r="CJ55" s="96">
        <v>0.68851217767826645</v>
      </c>
      <c r="CK55" s="96">
        <v>456.89668110729764</v>
      </c>
      <c r="CL55" s="96">
        <v>0.83730178220286811</v>
      </c>
      <c r="CM55" s="96">
        <v>555.6334626698233</v>
      </c>
      <c r="CN55" s="96">
        <v>3.3149837208119255</v>
      </c>
      <c r="CO55" s="96">
        <v>2199.8231971307937</v>
      </c>
      <c r="CP55" s="96">
        <v>3.8696207081598208</v>
      </c>
      <c r="CQ55" s="96">
        <v>2567.880301934857</v>
      </c>
      <c r="CR55" s="96">
        <v>3</v>
      </c>
      <c r="CS55" s="96">
        <v>1990.8000000000002</v>
      </c>
      <c r="CT55" s="96">
        <v>2.195965834029618</v>
      </c>
      <c r="CU55" s="96">
        <v>1457.2429274620545</v>
      </c>
    </row>
    <row r="56" spans="2:99">
      <c r="C56" s="95" t="s">
        <v>221</v>
      </c>
      <c r="D56" s="96">
        <v>0</v>
      </c>
      <c r="E56" s="96">
        <v>0</v>
      </c>
      <c r="F56" s="96">
        <v>0</v>
      </c>
      <c r="G56" s="96">
        <v>0</v>
      </c>
      <c r="H56" s="96">
        <v>3</v>
      </c>
      <c r="I56" s="96">
        <v>3452.3999999999996</v>
      </c>
      <c r="J56" s="96">
        <v>3.8474733525177092</v>
      </c>
      <c r="K56" s="96">
        <v>4427.6723340773797</v>
      </c>
      <c r="L56" s="96">
        <v>20.074400066369638</v>
      </c>
      <c r="M56" s="96">
        <v>23101.619596378179</v>
      </c>
      <c r="N56" s="96">
        <v>12</v>
      </c>
      <c r="O56" s="96">
        <v>13809.599999999999</v>
      </c>
      <c r="P56" s="96">
        <v>18</v>
      </c>
      <c r="Q56" s="96">
        <v>20714.399999999998</v>
      </c>
      <c r="R56" s="96">
        <v>14</v>
      </c>
      <c r="S56" s="96">
        <v>16111.199999999999</v>
      </c>
      <c r="T56" s="96">
        <v>6.3576295898633841</v>
      </c>
      <c r="U56" s="96">
        <v>7316.3601320147818</v>
      </c>
      <c r="V56" s="96">
        <v>9</v>
      </c>
      <c r="W56" s="96">
        <v>10357.199999999999</v>
      </c>
      <c r="X56" s="96">
        <v>12.62964803337397</v>
      </c>
      <c r="Y56" s="96">
        <v>14534.198956806764</v>
      </c>
      <c r="Z56" s="96">
        <v>10.327770989653089</v>
      </c>
      <c r="AA56" s="96">
        <v>11885.198854892775</v>
      </c>
      <c r="AB56" s="96">
        <v>5</v>
      </c>
      <c r="AC56" s="96">
        <v>5754</v>
      </c>
      <c r="AD56" s="96">
        <v>6.2249886236085308</v>
      </c>
      <c r="AE56" s="96">
        <v>7163.7169080486965</v>
      </c>
      <c r="AF56" s="96">
        <v>6.1562348730575547</v>
      </c>
      <c r="AG56" s="96">
        <v>7084.5950919146335</v>
      </c>
      <c r="AH56" s="96">
        <v>6.686094591717425</v>
      </c>
      <c r="AI56" s="96">
        <v>7694.3576561484124</v>
      </c>
      <c r="AJ56" s="96">
        <v>3.8720553335920056</v>
      </c>
      <c r="AK56" s="96">
        <v>4455.9612778976798</v>
      </c>
      <c r="AL56" s="96">
        <v>3.6991592779368689</v>
      </c>
      <c r="AM56" s="96">
        <v>4256.9924970497486</v>
      </c>
      <c r="AN56" s="96">
        <v>4.3530256416168687</v>
      </c>
      <c r="AO56" s="96">
        <v>5009.4619083726921</v>
      </c>
      <c r="AP56" s="96">
        <v>3.7642092948896435</v>
      </c>
      <c r="AQ56" s="96">
        <v>4331.8520565590015</v>
      </c>
      <c r="AR56" s="96">
        <v>3</v>
      </c>
      <c r="AS56" s="96">
        <v>3452.3999999999996</v>
      </c>
      <c r="AT56" s="96">
        <v>2.65924728336676</v>
      </c>
      <c r="AU56" s="96">
        <v>3060.2617736984671</v>
      </c>
      <c r="AV56" s="96">
        <v>3.1380103329050515</v>
      </c>
      <c r="AW56" s="96">
        <v>3611.2222911071331</v>
      </c>
      <c r="AX56" s="96">
        <v>3</v>
      </c>
      <c r="AY56" s="96">
        <v>3452.3999999999996</v>
      </c>
      <c r="AZ56" s="96">
        <v>4</v>
      </c>
      <c r="BA56" s="96">
        <v>4603.2</v>
      </c>
      <c r="BB56" s="96">
        <v>4</v>
      </c>
      <c r="BC56" s="96">
        <v>4603.2</v>
      </c>
      <c r="BD56" s="96">
        <v>3</v>
      </c>
      <c r="BE56" s="96">
        <v>3452.3999999999996</v>
      </c>
      <c r="BF56" s="96">
        <v>2</v>
      </c>
      <c r="BG56" s="96">
        <v>2301.6</v>
      </c>
      <c r="BH56" s="96">
        <v>11</v>
      </c>
      <c r="BI56" s="96">
        <v>12658.8</v>
      </c>
      <c r="BJ56" s="96">
        <v>12</v>
      </c>
      <c r="BK56" s="96">
        <v>13809.599999999999</v>
      </c>
      <c r="BL56" s="96">
        <v>12</v>
      </c>
      <c r="BM56" s="96">
        <v>13809.599999999999</v>
      </c>
      <c r="BN56" s="96">
        <v>15</v>
      </c>
      <c r="BO56" s="96">
        <v>17262</v>
      </c>
      <c r="BP56" s="96">
        <v>6</v>
      </c>
      <c r="BQ56" s="96">
        <v>6904.7999999999993</v>
      </c>
      <c r="BR56" s="96">
        <v>8</v>
      </c>
      <c r="BS56" s="96">
        <v>9206.4</v>
      </c>
      <c r="BT56" s="96">
        <v>9</v>
      </c>
      <c r="BU56" s="96">
        <v>10357.199999999999</v>
      </c>
      <c r="BV56" s="96">
        <v>7</v>
      </c>
      <c r="BW56" s="96">
        <v>8055.5999999999995</v>
      </c>
      <c r="BX56" s="96">
        <v>4</v>
      </c>
      <c r="BY56" s="96">
        <v>4603.2</v>
      </c>
      <c r="BZ56" s="96">
        <v>6</v>
      </c>
      <c r="CA56" s="96">
        <v>6904.7999999999993</v>
      </c>
      <c r="CB56" s="96">
        <v>4</v>
      </c>
      <c r="CC56" s="96">
        <v>4603.2</v>
      </c>
      <c r="CD56" s="96">
        <v>5</v>
      </c>
      <c r="CE56" s="96">
        <v>5754</v>
      </c>
      <c r="CF56" s="96">
        <v>3.832055108214941</v>
      </c>
      <c r="CG56" s="96">
        <v>4409.9290185337541</v>
      </c>
      <c r="CH56" s="96">
        <v>2.4353028652752751</v>
      </c>
      <c r="CI56" s="96">
        <v>2802.5465373587863</v>
      </c>
      <c r="CJ56" s="96">
        <v>1.0288886855074661</v>
      </c>
      <c r="CK56" s="96">
        <v>1184.045099281992</v>
      </c>
      <c r="CL56" s="96">
        <v>0.31785074372817096</v>
      </c>
      <c r="CM56" s="96">
        <v>365.78263588237911</v>
      </c>
      <c r="CN56" s="96">
        <v>3.1568602891724376</v>
      </c>
      <c r="CO56" s="96">
        <v>3632.9148207796411</v>
      </c>
      <c r="CP56" s="96">
        <v>3.8187939791821037</v>
      </c>
      <c r="CQ56" s="96">
        <v>4394.668111242765</v>
      </c>
      <c r="CR56" s="96">
        <v>2</v>
      </c>
      <c r="CS56" s="96">
        <v>2301.6</v>
      </c>
      <c r="CT56" s="96">
        <v>2</v>
      </c>
      <c r="CU56" s="96">
        <v>2301.6</v>
      </c>
    </row>
    <row r="57" spans="2:99">
      <c r="C57" s="95" t="s">
        <v>222</v>
      </c>
      <c r="D57" s="96">
        <v>0</v>
      </c>
      <c r="E57" s="96">
        <v>0</v>
      </c>
      <c r="F57" s="96">
        <v>0</v>
      </c>
      <c r="G57" s="96">
        <v>0</v>
      </c>
      <c r="H57" s="96">
        <v>3</v>
      </c>
      <c r="I57" s="96">
        <v>4233.6000000000004</v>
      </c>
      <c r="J57" s="96">
        <v>3.974240089549288</v>
      </c>
      <c r="K57" s="96">
        <v>5608.4476143719558</v>
      </c>
      <c r="L57" s="96">
        <v>17.807799450929025</v>
      </c>
      <c r="M57" s="96">
        <v>25130.366585151041</v>
      </c>
      <c r="N57" s="96">
        <v>14.584043970706045</v>
      </c>
      <c r="O57" s="96">
        <v>20581.002851460373</v>
      </c>
      <c r="P57" s="96">
        <v>18.394949944613337</v>
      </c>
      <c r="Q57" s="96">
        <v>25958.953361838343</v>
      </c>
      <c r="R57" s="96">
        <v>3.57368554930407</v>
      </c>
      <c r="S57" s="96">
        <v>5043.1850471779035</v>
      </c>
      <c r="T57" s="96">
        <v>6.4399255003199114</v>
      </c>
      <c r="U57" s="96">
        <v>9088.0228660514585</v>
      </c>
      <c r="V57" s="96">
        <v>10.663455969971327</v>
      </c>
      <c r="W57" s="96">
        <v>15048.269064823537</v>
      </c>
      <c r="X57" s="96">
        <v>12.749245656898523</v>
      </c>
      <c r="Y57" s="96">
        <v>17991.735471015196</v>
      </c>
      <c r="Z57" s="96">
        <v>10.689324243904016</v>
      </c>
      <c r="AA57" s="96">
        <v>15084.774372997348</v>
      </c>
      <c r="AB57" s="96">
        <v>6.3702985902937925</v>
      </c>
      <c r="AC57" s="96">
        <v>8989.765370622601</v>
      </c>
      <c r="AD57" s="96">
        <v>6.0477784442839235</v>
      </c>
      <c r="AE57" s="96">
        <v>8534.6249405734725</v>
      </c>
      <c r="AF57" s="96">
        <v>5.0295953101187845</v>
      </c>
      <c r="AG57" s="96">
        <v>7097.764901639629</v>
      </c>
      <c r="AH57" s="96">
        <v>3.693815016104995</v>
      </c>
      <c r="AI57" s="96">
        <v>5212.7117507273688</v>
      </c>
      <c r="AJ57" s="96">
        <v>3.3956523793724736</v>
      </c>
      <c r="AK57" s="96">
        <v>4791.9446377704344</v>
      </c>
      <c r="AL57" s="96">
        <v>3.6560870091295374</v>
      </c>
      <c r="AM57" s="96">
        <v>5159.4699872836036</v>
      </c>
      <c r="AN57" s="96">
        <v>5.8341647324799188</v>
      </c>
      <c r="AO57" s="96">
        <v>8233.1732704756614</v>
      </c>
      <c r="AP57" s="96">
        <v>4.1864128309983517</v>
      </c>
      <c r="AQ57" s="96">
        <v>5907.8657871048745</v>
      </c>
      <c r="AR57" s="96">
        <v>3.3650865535542938</v>
      </c>
      <c r="AS57" s="96">
        <v>4748.8101443758196</v>
      </c>
      <c r="AT57" s="96">
        <v>2.8700385396377937</v>
      </c>
      <c r="AU57" s="96">
        <v>4050.1983871368543</v>
      </c>
      <c r="AV57" s="96">
        <v>3.2937279956347507</v>
      </c>
      <c r="AW57" s="96">
        <v>4648.1089474397604</v>
      </c>
      <c r="AX57" s="96">
        <v>3</v>
      </c>
      <c r="AY57" s="96">
        <v>4233.6000000000004</v>
      </c>
      <c r="AZ57" s="96">
        <v>4</v>
      </c>
      <c r="BA57" s="96">
        <v>5644.8</v>
      </c>
      <c r="BB57" s="96">
        <v>4</v>
      </c>
      <c r="BC57" s="96">
        <v>5644.8</v>
      </c>
      <c r="BD57" s="96">
        <v>2</v>
      </c>
      <c r="BE57" s="96">
        <v>2822.4</v>
      </c>
      <c r="BF57" s="96">
        <v>2</v>
      </c>
      <c r="BG57" s="96">
        <v>2822.4</v>
      </c>
      <c r="BH57" s="96">
        <v>11</v>
      </c>
      <c r="BI57" s="96">
        <v>15523.2</v>
      </c>
      <c r="BJ57" s="96">
        <v>12</v>
      </c>
      <c r="BK57" s="96">
        <v>16934.400000000001</v>
      </c>
      <c r="BL57" s="96">
        <v>13</v>
      </c>
      <c r="BM57" s="96">
        <v>18345.600000000002</v>
      </c>
      <c r="BN57" s="96">
        <v>13.370452569737811</v>
      </c>
      <c r="BO57" s="96">
        <v>18868.382666414</v>
      </c>
      <c r="BP57" s="96">
        <v>6.537391786882127</v>
      </c>
      <c r="BQ57" s="96">
        <v>9225.5672896480573</v>
      </c>
      <c r="BR57" s="96">
        <v>8.2628783836492197</v>
      </c>
      <c r="BS57" s="96">
        <v>11660.57397500578</v>
      </c>
      <c r="BT57" s="96">
        <v>9.0624719601026413</v>
      </c>
      <c r="BU57" s="96">
        <v>12788.960430096848</v>
      </c>
      <c r="BV57" s="96">
        <v>9.9797520118047416</v>
      </c>
      <c r="BW57" s="96">
        <v>14083.426039058852</v>
      </c>
      <c r="BX57" s="96">
        <v>3.6074507663168736</v>
      </c>
      <c r="BY57" s="96">
        <v>5090.8345214263718</v>
      </c>
      <c r="BZ57" s="96">
        <v>2.1270055589848762</v>
      </c>
      <c r="CA57" s="96">
        <v>3001.6302448394572</v>
      </c>
      <c r="CB57" s="96">
        <v>4.2575955182845497</v>
      </c>
      <c r="CC57" s="96">
        <v>6008.3187954031564</v>
      </c>
      <c r="CD57" s="96">
        <v>6.2474208293531852</v>
      </c>
      <c r="CE57" s="96">
        <v>8816.3602743832162</v>
      </c>
      <c r="CF57" s="96">
        <v>4.0380668187084447</v>
      </c>
      <c r="CG57" s="96">
        <v>5698.5198945613574</v>
      </c>
      <c r="CH57" s="96">
        <v>2.7991036359976103</v>
      </c>
      <c r="CI57" s="96">
        <v>3950.0950511198275</v>
      </c>
      <c r="CJ57" s="96">
        <v>0.70830873893210811</v>
      </c>
      <c r="CK57" s="96">
        <v>999.56529238099097</v>
      </c>
      <c r="CL57" s="96">
        <v>0.84287048724331293</v>
      </c>
      <c r="CM57" s="96">
        <v>1189.4588315977633</v>
      </c>
      <c r="CN57" s="96">
        <v>3.3149837208119255</v>
      </c>
      <c r="CO57" s="96">
        <v>4678.1050268097897</v>
      </c>
      <c r="CP57" s="96">
        <v>3.8696207081598208</v>
      </c>
      <c r="CQ57" s="96">
        <v>5460.8087433551391</v>
      </c>
      <c r="CR57" s="96">
        <v>3</v>
      </c>
      <c r="CS57" s="96">
        <v>4233.6000000000004</v>
      </c>
      <c r="CT57" s="96">
        <v>2.195965834029618</v>
      </c>
      <c r="CU57" s="96">
        <v>3098.9469849825969</v>
      </c>
    </row>
    <row r="58" spans="2:99">
      <c r="C58" s="95" t="s">
        <v>223</v>
      </c>
      <c r="D58" s="96">
        <v>0</v>
      </c>
      <c r="E58" s="96">
        <v>0</v>
      </c>
      <c r="F58" s="96">
        <v>0</v>
      </c>
      <c r="G58" s="96">
        <v>0</v>
      </c>
      <c r="H58" s="96">
        <v>3</v>
      </c>
      <c r="I58" s="96">
        <v>3531.6000000000004</v>
      </c>
      <c r="J58" s="96">
        <v>3.7062277937647576</v>
      </c>
      <c r="K58" s="96">
        <v>4362.9713588198729</v>
      </c>
      <c r="L58" s="96">
        <v>20.236210596178566</v>
      </c>
      <c r="M58" s="96">
        <v>23822.067113821409</v>
      </c>
      <c r="N58" s="96">
        <v>12</v>
      </c>
      <c r="O58" s="96">
        <v>14126.400000000001</v>
      </c>
      <c r="P58" s="96">
        <v>17</v>
      </c>
      <c r="Q58" s="96">
        <v>20012.400000000001</v>
      </c>
      <c r="R58" s="96">
        <v>14</v>
      </c>
      <c r="S58" s="96">
        <v>16480.8</v>
      </c>
      <c r="T58" s="96">
        <v>6.3576295898633841</v>
      </c>
      <c r="U58" s="96">
        <v>7484.2015531871757</v>
      </c>
      <c r="V58" s="96">
        <v>9</v>
      </c>
      <c r="W58" s="96">
        <v>10594.800000000001</v>
      </c>
      <c r="X58" s="96">
        <v>11.792612836711367</v>
      </c>
      <c r="Y58" s="96">
        <v>13882.263831376622</v>
      </c>
      <c r="Z58" s="96">
        <v>10.297973626957354</v>
      </c>
      <c r="AA58" s="96">
        <v>12122.774553654199</v>
      </c>
      <c r="AB58" s="96">
        <v>4</v>
      </c>
      <c r="AC58" s="96">
        <v>4708.8</v>
      </c>
      <c r="AD58" s="96">
        <v>6.0499902488073118</v>
      </c>
      <c r="AE58" s="96">
        <v>7122.0485208959681</v>
      </c>
      <c r="AF58" s="96">
        <v>5.1562348730575547</v>
      </c>
      <c r="AG58" s="96">
        <v>6069.9196925633532</v>
      </c>
      <c r="AH58" s="96">
        <v>6.5880810786149357</v>
      </c>
      <c r="AI58" s="96">
        <v>7755.4890457455031</v>
      </c>
      <c r="AJ58" s="96">
        <v>3.8720553335920056</v>
      </c>
      <c r="AK58" s="96">
        <v>4558.1835387045094</v>
      </c>
      <c r="AL58" s="96">
        <v>3.6991592779368689</v>
      </c>
      <c r="AM58" s="96">
        <v>4354.6503019872825</v>
      </c>
      <c r="AN58" s="96">
        <v>4.3530256416168687</v>
      </c>
      <c r="AO58" s="96">
        <v>5124.3817853113778</v>
      </c>
      <c r="AP58" s="96">
        <v>4.6550365384768373</v>
      </c>
      <c r="AQ58" s="96">
        <v>5479.9090130949335</v>
      </c>
      <c r="AR58" s="96">
        <v>3</v>
      </c>
      <c r="AS58" s="96">
        <v>3531.6000000000004</v>
      </c>
      <c r="AT58" s="96">
        <v>2.65924728336676</v>
      </c>
      <c r="AU58" s="96">
        <v>3130.4659019793498</v>
      </c>
      <c r="AV58" s="96">
        <v>2.1380103329050515</v>
      </c>
      <c r="AW58" s="96">
        <v>2516.8657638958266</v>
      </c>
      <c r="AX58" s="96">
        <v>3</v>
      </c>
      <c r="AY58" s="96">
        <v>3531.6000000000004</v>
      </c>
      <c r="AZ58" s="96">
        <v>4</v>
      </c>
      <c r="BA58" s="96">
        <v>4708.8</v>
      </c>
      <c r="BB58" s="96">
        <v>4</v>
      </c>
      <c r="BC58" s="96">
        <v>4708.8</v>
      </c>
      <c r="BD58" s="96">
        <v>2</v>
      </c>
      <c r="BE58" s="96">
        <v>2354.4</v>
      </c>
      <c r="BF58" s="96">
        <v>2</v>
      </c>
      <c r="BG58" s="96">
        <v>2354.4</v>
      </c>
      <c r="BH58" s="96">
        <v>11</v>
      </c>
      <c r="BI58" s="96">
        <v>12949.2</v>
      </c>
      <c r="BJ58" s="96">
        <v>11</v>
      </c>
      <c r="BK58" s="96">
        <v>12949.2</v>
      </c>
      <c r="BL58" s="96">
        <v>14</v>
      </c>
      <c r="BM58" s="96">
        <v>16480.8</v>
      </c>
      <c r="BN58" s="96">
        <v>14</v>
      </c>
      <c r="BO58" s="96">
        <v>16480.8</v>
      </c>
      <c r="BP58" s="96">
        <v>6</v>
      </c>
      <c r="BQ58" s="96">
        <v>7063.2000000000007</v>
      </c>
      <c r="BR58" s="96">
        <v>7</v>
      </c>
      <c r="BS58" s="96">
        <v>8240.4</v>
      </c>
      <c r="BT58" s="96">
        <v>8</v>
      </c>
      <c r="BU58" s="96">
        <v>9417.6</v>
      </c>
      <c r="BV58" s="96">
        <v>7</v>
      </c>
      <c r="BW58" s="96">
        <v>8240.4</v>
      </c>
      <c r="BX58" s="96">
        <v>4</v>
      </c>
      <c r="BY58" s="96">
        <v>4708.8</v>
      </c>
      <c r="BZ58" s="96">
        <v>5</v>
      </c>
      <c r="CA58" s="96">
        <v>5886</v>
      </c>
      <c r="CB58" s="96">
        <v>4</v>
      </c>
      <c r="CC58" s="96">
        <v>4708.8</v>
      </c>
      <c r="CD58" s="96">
        <v>5</v>
      </c>
      <c r="CE58" s="96">
        <v>5886</v>
      </c>
      <c r="CF58" s="96">
        <v>3.832055108214941</v>
      </c>
      <c r="CG58" s="96">
        <v>4511.0952733906288</v>
      </c>
      <c r="CH58" s="96">
        <v>2.4353028652752751</v>
      </c>
      <c r="CI58" s="96">
        <v>2866.8385330020537</v>
      </c>
      <c r="CJ58" s="96">
        <v>1.0288886855074661</v>
      </c>
      <c r="CK58" s="96">
        <v>1211.2077605793893</v>
      </c>
      <c r="CL58" s="96">
        <v>0.31785074372817096</v>
      </c>
      <c r="CM58" s="96">
        <v>374.17389551680287</v>
      </c>
      <c r="CN58" s="96">
        <v>3.1568602891724376</v>
      </c>
      <c r="CO58" s="96">
        <v>3716.2559324137937</v>
      </c>
      <c r="CP58" s="96">
        <v>3.8187939791821037</v>
      </c>
      <c r="CQ58" s="96">
        <v>4495.4842722931726</v>
      </c>
      <c r="CR58" s="96">
        <v>3</v>
      </c>
      <c r="CS58" s="96">
        <v>3531.6000000000004</v>
      </c>
      <c r="CT58" s="96">
        <v>2</v>
      </c>
      <c r="CU58" s="96">
        <v>2354.4</v>
      </c>
    </row>
    <row r="59" spans="2:99">
      <c r="C59" s="95" t="s">
        <v>224</v>
      </c>
      <c r="D59" s="96">
        <v>0</v>
      </c>
      <c r="E59" s="96">
        <v>0</v>
      </c>
      <c r="F59" s="96">
        <v>0</v>
      </c>
      <c r="G59" s="96">
        <v>0</v>
      </c>
      <c r="H59" s="96">
        <v>3</v>
      </c>
      <c r="I59" s="96">
        <v>910.8</v>
      </c>
      <c r="J59" s="96">
        <v>3.974240089549288</v>
      </c>
      <c r="K59" s="96">
        <v>1206.5792911871638</v>
      </c>
      <c r="L59" s="96">
        <v>19.807799450929025</v>
      </c>
      <c r="M59" s="96">
        <v>6013.6479133020512</v>
      </c>
      <c r="N59" s="96">
        <v>17.584043970706045</v>
      </c>
      <c r="O59" s="96">
        <v>5338.515749506355</v>
      </c>
      <c r="P59" s="96">
        <v>19.235286614972448</v>
      </c>
      <c r="Q59" s="96">
        <v>5839.8330163056344</v>
      </c>
      <c r="R59" s="96">
        <v>3.6059837819222555</v>
      </c>
      <c r="S59" s="96">
        <v>1094.7766761915966</v>
      </c>
      <c r="T59" s="96">
        <v>6.4949161878599</v>
      </c>
      <c r="U59" s="96">
        <v>1971.8565546342654</v>
      </c>
      <c r="V59" s="96">
        <v>10.82980156696846</v>
      </c>
      <c r="W59" s="96">
        <v>3287.9277557316241</v>
      </c>
      <c r="X59" s="96">
        <v>12.749245656898523</v>
      </c>
      <c r="Y59" s="96">
        <v>3870.6709814343913</v>
      </c>
      <c r="Z59" s="96">
        <v>13.858256668294418</v>
      </c>
      <c r="AA59" s="96">
        <v>4207.3667244941844</v>
      </c>
      <c r="AB59" s="96">
        <v>6.5415859140805166</v>
      </c>
      <c r="AC59" s="96">
        <v>1986.0254835148446</v>
      </c>
      <c r="AD59" s="96">
        <v>7.2224081849979109</v>
      </c>
      <c r="AE59" s="96">
        <v>2192.7231249653655</v>
      </c>
      <c r="AF59" s="96">
        <v>6.2011945284719152</v>
      </c>
      <c r="AG59" s="96">
        <v>1882.6826588440733</v>
      </c>
      <c r="AH59" s="96">
        <v>3.6065671190642727</v>
      </c>
      <c r="AI59" s="96">
        <v>1094.953777347913</v>
      </c>
      <c r="AJ59" s="96">
        <v>3.3956523793724736</v>
      </c>
      <c r="AK59" s="96">
        <v>1030.920062377483</v>
      </c>
      <c r="AL59" s="96">
        <v>3.8201087614119218</v>
      </c>
      <c r="AM59" s="96">
        <v>1159.7850199646593</v>
      </c>
      <c r="AN59" s="96">
        <v>5.8341647324799188</v>
      </c>
      <c r="AO59" s="96">
        <v>1771.2524127809031</v>
      </c>
      <c r="AP59" s="96">
        <v>5.3559003782838301</v>
      </c>
      <c r="AQ59" s="96">
        <v>1626.0513548469708</v>
      </c>
      <c r="AR59" s="96">
        <v>3.3650865535542938</v>
      </c>
      <c r="AS59" s="96">
        <v>1021.6402776590835</v>
      </c>
      <c r="AT59" s="96">
        <v>2.8700385396377937</v>
      </c>
      <c r="AU59" s="96">
        <v>871.34370063403401</v>
      </c>
      <c r="AV59" s="96">
        <v>3.2937279956347507</v>
      </c>
      <c r="AW59" s="96">
        <v>999.97581947471019</v>
      </c>
      <c r="AX59" s="96">
        <v>3</v>
      </c>
      <c r="AY59" s="96">
        <v>910.8</v>
      </c>
      <c r="AZ59" s="96">
        <v>4</v>
      </c>
      <c r="BA59" s="96">
        <v>1214.3999999999999</v>
      </c>
      <c r="BB59" s="96">
        <v>5</v>
      </c>
      <c r="BC59" s="96">
        <v>1517.9999999999998</v>
      </c>
      <c r="BD59" s="96">
        <v>2</v>
      </c>
      <c r="BE59" s="96">
        <v>607.19999999999993</v>
      </c>
      <c r="BF59" s="96">
        <v>2</v>
      </c>
      <c r="BG59" s="96">
        <v>607.19999999999993</v>
      </c>
      <c r="BH59" s="96">
        <v>10</v>
      </c>
      <c r="BI59" s="96">
        <v>3035.9999999999995</v>
      </c>
      <c r="BJ59" s="96">
        <v>13</v>
      </c>
      <c r="BK59" s="96">
        <v>3946.7999999999997</v>
      </c>
      <c r="BL59" s="96">
        <v>14</v>
      </c>
      <c r="BM59" s="96">
        <v>4250.3999999999996</v>
      </c>
      <c r="BN59" s="96">
        <v>14.335589046448415</v>
      </c>
      <c r="BO59" s="96">
        <v>4352.2848345017383</v>
      </c>
      <c r="BP59" s="96">
        <v>7.6771546765986844</v>
      </c>
      <c r="BQ59" s="96">
        <v>2330.7841598153605</v>
      </c>
      <c r="BR59" s="96">
        <v>10.161055189163324</v>
      </c>
      <c r="BS59" s="96">
        <v>3084.8963554299849</v>
      </c>
      <c r="BT59" s="96">
        <v>10.195280955115471</v>
      </c>
      <c r="BU59" s="96">
        <v>3095.2872979730569</v>
      </c>
      <c r="BV59" s="96">
        <v>10.309710680438865</v>
      </c>
      <c r="BW59" s="96">
        <v>3130.028162581239</v>
      </c>
      <c r="BX59" s="96">
        <v>3.716369711376013</v>
      </c>
      <c r="BY59" s="96">
        <v>1128.2898443737574</v>
      </c>
      <c r="BZ59" s="96">
        <v>2.1270055589848762</v>
      </c>
      <c r="CA59" s="96">
        <v>645.7588877078083</v>
      </c>
      <c r="CB59" s="96">
        <v>5.3091146219414593</v>
      </c>
      <c r="CC59" s="96">
        <v>1611.8471992214268</v>
      </c>
      <c r="CD59" s="96">
        <v>6.2474208293531852</v>
      </c>
      <c r="CE59" s="96">
        <v>1896.7169637916268</v>
      </c>
      <c r="CF59" s="96">
        <v>4.2110779551598529</v>
      </c>
      <c r="CG59" s="96">
        <v>1278.4832671865313</v>
      </c>
      <c r="CH59" s="96">
        <v>2.7991036359976103</v>
      </c>
      <c r="CI59" s="96">
        <v>849.80786388887441</v>
      </c>
      <c r="CJ59" s="96">
        <v>0.68851217767826645</v>
      </c>
      <c r="CK59" s="96">
        <v>209.03229714312167</v>
      </c>
      <c r="CL59" s="96">
        <v>1.0368819939328069</v>
      </c>
      <c r="CM59" s="96">
        <v>314.79737335800013</v>
      </c>
      <c r="CN59" s="96">
        <v>3.3149837208119255</v>
      </c>
      <c r="CO59" s="96">
        <v>1006.4290576385005</v>
      </c>
      <c r="CP59" s="96">
        <v>3.8696207081598208</v>
      </c>
      <c r="CQ59" s="96">
        <v>1174.8168469973214</v>
      </c>
      <c r="CR59" s="96">
        <v>3</v>
      </c>
      <c r="CS59" s="96">
        <v>910.8</v>
      </c>
      <c r="CT59" s="96">
        <v>2.195965834029618</v>
      </c>
      <c r="CU59" s="96">
        <v>666.69522721139197</v>
      </c>
    </row>
    <row r="60" spans="2:99">
      <c r="C60" s="95" t="s">
        <v>225</v>
      </c>
      <c r="D60" s="96">
        <v>0</v>
      </c>
      <c r="E60" s="96">
        <v>0</v>
      </c>
      <c r="F60" s="96">
        <v>0</v>
      </c>
      <c r="G60" s="96">
        <v>0</v>
      </c>
      <c r="H60" s="96">
        <v>3</v>
      </c>
      <c r="I60" s="96">
        <v>1954.8000000000002</v>
      </c>
      <c r="J60" s="96">
        <v>3.8118667412910732</v>
      </c>
      <c r="K60" s="96">
        <v>2483.8123686252634</v>
      </c>
      <c r="L60" s="96">
        <v>21.807799450929025</v>
      </c>
      <c r="M60" s="96">
        <v>14209.962122225354</v>
      </c>
      <c r="N60" s="96">
        <v>16.745546718875172</v>
      </c>
      <c r="O60" s="96">
        <v>10911.398242019062</v>
      </c>
      <c r="P60" s="96">
        <v>20.394949944613337</v>
      </c>
      <c r="Q60" s="96">
        <v>13289.34938391005</v>
      </c>
      <c r="R60" s="96">
        <v>3.6059837819222555</v>
      </c>
      <c r="S60" s="96">
        <v>2349.6590323005416</v>
      </c>
      <c r="T60" s="96">
        <v>6.4399255003199114</v>
      </c>
      <c r="U60" s="96">
        <v>4196.2554560084545</v>
      </c>
      <c r="V60" s="96">
        <v>9.6634559699713272</v>
      </c>
      <c r="W60" s="96">
        <v>6296.7079100333167</v>
      </c>
      <c r="X60" s="96">
        <v>13.924170222588376</v>
      </c>
      <c r="Y60" s="96">
        <v>9072.9893170385858</v>
      </c>
      <c r="Z60" s="96">
        <v>12.02718909268482</v>
      </c>
      <c r="AA60" s="96">
        <v>7836.9164127934291</v>
      </c>
      <c r="AB60" s="96">
        <v>6.5415859140805166</v>
      </c>
      <c r="AC60" s="96">
        <v>4262.4973816148649</v>
      </c>
      <c r="AD60" s="96">
        <v>6.2224081849979109</v>
      </c>
      <c r="AE60" s="96">
        <v>4054.521173344639</v>
      </c>
      <c r="AF60" s="96">
        <v>6.0295953101187845</v>
      </c>
      <c r="AG60" s="96">
        <v>3928.8843040734</v>
      </c>
      <c r="AH60" s="96">
        <v>3.693815016104995</v>
      </c>
      <c r="AI60" s="96">
        <v>2406.889864494015</v>
      </c>
      <c r="AJ60" s="96">
        <v>3.4747828552469686</v>
      </c>
      <c r="AK60" s="96">
        <v>2264.1685084789247</v>
      </c>
      <c r="AL60" s="96">
        <v>4.6560870091295374</v>
      </c>
      <c r="AM60" s="96">
        <v>3033.9062951488067</v>
      </c>
      <c r="AN60" s="96">
        <v>5.6673317859839347</v>
      </c>
      <c r="AO60" s="96">
        <v>3692.8333917471318</v>
      </c>
      <c r="AP60" s="96">
        <v>5.1864128309983517</v>
      </c>
      <c r="AQ60" s="96">
        <v>3379.466600678526</v>
      </c>
      <c r="AR60" s="96">
        <v>3.4381038642651527</v>
      </c>
      <c r="AS60" s="96">
        <v>2240.2684779551737</v>
      </c>
      <c r="AT60" s="96">
        <v>2.6960308317102353</v>
      </c>
      <c r="AU60" s="96">
        <v>1756.7336899423894</v>
      </c>
      <c r="AV60" s="96">
        <v>3.2937279956347507</v>
      </c>
      <c r="AW60" s="96">
        <v>2146.1931619556035</v>
      </c>
      <c r="AX60" s="96">
        <v>3</v>
      </c>
      <c r="AY60" s="96">
        <v>1954.8000000000002</v>
      </c>
      <c r="AZ60" s="96">
        <v>4</v>
      </c>
      <c r="BA60" s="96">
        <v>2606.4</v>
      </c>
      <c r="BB60" s="96">
        <v>4</v>
      </c>
      <c r="BC60" s="96">
        <v>2606.4</v>
      </c>
      <c r="BD60" s="96">
        <v>2</v>
      </c>
      <c r="BE60" s="96">
        <v>1303.2</v>
      </c>
      <c r="BF60" s="96">
        <v>2</v>
      </c>
      <c r="BG60" s="96">
        <v>1303.2</v>
      </c>
      <c r="BH60" s="96">
        <v>11</v>
      </c>
      <c r="BI60" s="96">
        <v>7167.6</v>
      </c>
      <c r="BJ60" s="96">
        <v>13</v>
      </c>
      <c r="BK60" s="96">
        <v>8470.8000000000011</v>
      </c>
      <c r="BL60" s="96">
        <v>13</v>
      </c>
      <c r="BM60" s="96">
        <v>8470.8000000000011</v>
      </c>
      <c r="BN60" s="96">
        <v>15.982945791448302</v>
      </c>
      <c r="BO60" s="96">
        <v>10414.487477707713</v>
      </c>
      <c r="BP60" s="96">
        <v>7.3976288971655704</v>
      </c>
      <c r="BQ60" s="96">
        <v>4820.2949893930854</v>
      </c>
      <c r="BR60" s="96">
        <v>9.0500408299712873</v>
      </c>
      <c r="BS60" s="96">
        <v>5897.0066048092913</v>
      </c>
      <c r="BT60" s="96">
        <v>10.328089950128302</v>
      </c>
      <c r="BU60" s="96">
        <v>6729.7834115036012</v>
      </c>
      <c r="BV60" s="96">
        <v>11.309710680438865</v>
      </c>
      <c r="BW60" s="96">
        <v>7369.4074793739646</v>
      </c>
      <c r="BX60" s="96">
        <v>4.4276242491017364</v>
      </c>
      <c r="BY60" s="96">
        <v>2885.0399607146915</v>
      </c>
      <c r="BZ60" s="96">
        <v>2.1270055589848762</v>
      </c>
      <c r="CA60" s="96">
        <v>1385.9568222345454</v>
      </c>
      <c r="CB60" s="96">
        <v>5.2575955182845497</v>
      </c>
      <c r="CC60" s="96">
        <v>3425.8492397142127</v>
      </c>
      <c r="CD60" s="96">
        <v>7.0914932256840366</v>
      </c>
      <c r="CE60" s="96">
        <v>4620.8169858557185</v>
      </c>
      <c r="CF60" s="96">
        <v>4.2110779551598529</v>
      </c>
      <c r="CG60" s="96">
        <v>2743.9383955821604</v>
      </c>
      <c r="CH60" s="96">
        <v>2.7991036359976103</v>
      </c>
      <c r="CI60" s="96">
        <v>1823.895929216043</v>
      </c>
      <c r="CJ60" s="96">
        <v>0.70830873893210811</v>
      </c>
      <c r="CK60" s="96">
        <v>461.53397428816163</v>
      </c>
      <c r="CL60" s="96">
        <v>0.83730178220286811</v>
      </c>
      <c r="CM60" s="96">
        <v>545.58584128338885</v>
      </c>
      <c r="CN60" s="96">
        <v>3.3149837208119255</v>
      </c>
      <c r="CO60" s="96">
        <v>2160.0433924810509</v>
      </c>
      <c r="CP60" s="96">
        <v>3.8696207081598208</v>
      </c>
      <c r="CQ60" s="96">
        <v>2521.4448534369394</v>
      </c>
      <c r="CR60" s="96">
        <v>3</v>
      </c>
      <c r="CS60" s="96">
        <v>1954.8000000000002</v>
      </c>
      <c r="CT60" s="96">
        <v>2.195965834029618</v>
      </c>
      <c r="CU60" s="96">
        <v>1430.8913374536992</v>
      </c>
    </row>
    <row r="61" spans="2:99">
      <c r="C61" s="95" t="s">
        <v>226</v>
      </c>
      <c r="D61" s="96">
        <v>0</v>
      </c>
      <c r="E61" s="96">
        <v>0</v>
      </c>
      <c r="F61" s="96">
        <v>0</v>
      </c>
      <c r="G61" s="96">
        <v>0</v>
      </c>
      <c r="H61" s="96">
        <v>3</v>
      </c>
      <c r="I61" s="96">
        <v>2854.7999999999997</v>
      </c>
      <c r="J61" s="96">
        <v>3.8118667412910732</v>
      </c>
      <c r="K61" s="96">
        <v>3627.372391012585</v>
      </c>
      <c r="L61" s="96">
        <v>20.807799450929025</v>
      </c>
      <c r="M61" s="96">
        <v>19800.701957504058</v>
      </c>
      <c r="N61" s="96">
        <v>14.261038474367789</v>
      </c>
      <c r="O61" s="96">
        <v>13570.804212208386</v>
      </c>
      <c r="P61" s="96">
        <v>18.394949944613337</v>
      </c>
      <c r="Q61" s="96">
        <v>17504.634367294049</v>
      </c>
      <c r="R61" s="96">
        <v>3.3332866305092526</v>
      </c>
      <c r="S61" s="96">
        <v>3171.9555575926042</v>
      </c>
      <c r="T61" s="96">
        <v>6.4399255003199114</v>
      </c>
      <c r="U61" s="96">
        <v>6128.233106104427</v>
      </c>
      <c r="V61" s="96">
        <v>9.8298015669684595</v>
      </c>
      <c r="W61" s="96">
        <v>9354.0391711271859</v>
      </c>
      <c r="X61" s="96">
        <v>12.924170222588376</v>
      </c>
      <c r="Y61" s="96">
        <v>12298.640383815098</v>
      </c>
      <c r="Z61" s="96">
        <v>11.858256668294418</v>
      </c>
      <c r="AA61" s="96">
        <v>11284.317045548967</v>
      </c>
      <c r="AB61" s="96">
        <v>6.3702985902937925</v>
      </c>
      <c r="AC61" s="96">
        <v>6061.9761385235724</v>
      </c>
      <c r="AD61" s="96">
        <v>6.0477784442839235</v>
      </c>
      <c r="AE61" s="96">
        <v>5755.0659675805809</v>
      </c>
      <c r="AF61" s="96">
        <v>6.2011945284719152</v>
      </c>
      <c r="AG61" s="96">
        <v>5901.0567132938741</v>
      </c>
      <c r="AH61" s="96">
        <v>3.6065671190642727</v>
      </c>
      <c r="AI61" s="96">
        <v>3432.0092705015618</v>
      </c>
      <c r="AJ61" s="96">
        <v>3.3956523793724736</v>
      </c>
      <c r="AK61" s="96">
        <v>3231.3028042108454</v>
      </c>
      <c r="AL61" s="96">
        <v>4.6560870091295374</v>
      </c>
      <c r="AM61" s="96">
        <v>4430.7323978876675</v>
      </c>
      <c r="AN61" s="96">
        <v>5.6673317859839347</v>
      </c>
      <c r="AO61" s="96">
        <v>5393.0329275423119</v>
      </c>
      <c r="AP61" s="96">
        <v>5.0169252837128724</v>
      </c>
      <c r="AQ61" s="96">
        <v>4774.1060999811689</v>
      </c>
      <c r="AR61" s="96">
        <v>3.3650865535542938</v>
      </c>
      <c r="AS61" s="96">
        <v>3202.2163643622657</v>
      </c>
      <c r="AT61" s="96">
        <v>2.8700385396377937</v>
      </c>
      <c r="AU61" s="96">
        <v>2731.1286743193241</v>
      </c>
      <c r="AV61" s="96">
        <v>3.2937279956347507</v>
      </c>
      <c r="AW61" s="96">
        <v>3134.3115606460283</v>
      </c>
      <c r="AX61" s="96">
        <v>3</v>
      </c>
      <c r="AY61" s="96">
        <v>2854.7999999999997</v>
      </c>
      <c r="AZ61" s="96">
        <v>4</v>
      </c>
      <c r="BA61" s="96">
        <v>3806.3999999999996</v>
      </c>
      <c r="BB61" s="96">
        <v>4</v>
      </c>
      <c r="BC61" s="96">
        <v>3806.3999999999996</v>
      </c>
      <c r="BD61" s="96">
        <v>2</v>
      </c>
      <c r="BE61" s="96">
        <v>1903.1999999999998</v>
      </c>
      <c r="BF61" s="96">
        <v>2</v>
      </c>
      <c r="BG61" s="96">
        <v>1903.1999999999998</v>
      </c>
      <c r="BH61" s="96">
        <v>10</v>
      </c>
      <c r="BI61" s="96">
        <v>9516</v>
      </c>
      <c r="BJ61" s="96">
        <v>11</v>
      </c>
      <c r="BK61" s="96">
        <v>10467.599999999999</v>
      </c>
      <c r="BL61" s="96">
        <v>15</v>
      </c>
      <c r="BM61" s="96">
        <v>14273.999999999998</v>
      </c>
      <c r="BN61" s="96">
        <v>15.982945791448302</v>
      </c>
      <c r="BO61" s="96">
        <v>15209.371215142202</v>
      </c>
      <c r="BP61" s="96">
        <v>8.537391786882127</v>
      </c>
      <c r="BQ61" s="96">
        <v>8124.1820243970315</v>
      </c>
      <c r="BR61" s="96">
        <v>9.0500408299712873</v>
      </c>
      <c r="BS61" s="96">
        <v>8612.0188538006769</v>
      </c>
      <c r="BT61" s="96">
        <v>9.0624719601026413</v>
      </c>
      <c r="BU61" s="96">
        <v>8623.8483172336728</v>
      </c>
      <c r="BV61" s="96">
        <v>8.9797520118047416</v>
      </c>
      <c r="BW61" s="96">
        <v>8545.1320144333913</v>
      </c>
      <c r="BX61" s="96">
        <v>4.4276242491017364</v>
      </c>
      <c r="BY61" s="96">
        <v>4213.327235445212</v>
      </c>
      <c r="BZ61" s="96">
        <v>1.7851169064554617</v>
      </c>
      <c r="CA61" s="96">
        <v>1698.7172481830173</v>
      </c>
      <c r="CB61" s="96">
        <v>5.2575955182845497</v>
      </c>
      <c r="CC61" s="96">
        <v>5003.1278951995773</v>
      </c>
      <c r="CD61" s="96">
        <v>7.0914932256840366</v>
      </c>
      <c r="CE61" s="96">
        <v>6748.2649535609289</v>
      </c>
      <c r="CF61" s="96">
        <v>4.2110779551598529</v>
      </c>
      <c r="CG61" s="96">
        <v>4007.2617821301155</v>
      </c>
      <c r="CH61" s="96">
        <v>2.7991036359976103</v>
      </c>
      <c r="CI61" s="96">
        <v>2663.6270200153258</v>
      </c>
      <c r="CJ61" s="96">
        <v>0.70830873893210811</v>
      </c>
      <c r="CK61" s="96">
        <v>674.02659596779404</v>
      </c>
      <c r="CL61" s="96">
        <v>0.83730178220286811</v>
      </c>
      <c r="CM61" s="96">
        <v>796.77637594424925</v>
      </c>
      <c r="CN61" s="96">
        <v>3.3779804649743106</v>
      </c>
      <c r="CO61" s="96">
        <v>3214.4862104695535</v>
      </c>
      <c r="CP61" s="96">
        <v>3.8696207081598208</v>
      </c>
      <c r="CQ61" s="96">
        <v>3682.331065884885</v>
      </c>
      <c r="CR61" s="96">
        <v>3</v>
      </c>
      <c r="CS61" s="96">
        <v>2854.7999999999997</v>
      </c>
      <c r="CT61" s="96">
        <v>2.195965834029618</v>
      </c>
      <c r="CU61" s="96">
        <v>2089.6810876625841</v>
      </c>
    </row>
    <row r="62" spans="2:99">
      <c r="C62" s="95" t="s">
        <v>227</v>
      </c>
      <c r="D62" s="96">
        <v>0</v>
      </c>
      <c r="E62" s="96">
        <v>0</v>
      </c>
      <c r="F62" s="96">
        <v>0</v>
      </c>
      <c r="G62" s="96">
        <v>0</v>
      </c>
      <c r="H62" s="96">
        <v>3</v>
      </c>
      <c r="I62" s="96">
        <v>5115.6000000000004</v>
      </c>
      <c r="J62" s="96">
        <v>3.8118667412910732</v>
      </c>
      <c r="K62" s="96">
        <v>6499.9951672495381</v>
      </c>
      <c r="L62" s="96">
        <v>17.712652111406445</v>
      </c>
      <c r="M62" s="96">
        <v>30203.614380370273</v>
      </c>
      <c r="N62" s="96">
        <v>15.261038474367789</v>
      </c>
      <c r="O62" s="96">
        <v>26023.122806491952</v>
      </c>
      <c r="P62" s="96">
        <v>16.235286614972448</v>
      </c>
      <c r="Q62" s="96">
        <v>27684.410735851019</v>
      </c>
      <c r="R62" s="96">
        <v>3.3332866305092526</v>
      </c>
      <c r="S62" s="96">
        <v>5683.9203623443773</v>
      </c>
      <c r="T62" s="96">
        <v>5.4399255003199114</v>
      </c>
      <c r="U62" s="96">
        <v>9276.160963145514</v>
      </c>
      <c r="V62" s="96">
        <v>10.82980156696846</v>
      </c>
      <c r="W62" s="96">
        <v>18466.977631994618</v>
      </c>
      <c r="X62" s="96">
        <v>11.574321091208672</v>
      </c>
      <c r="Y62" s="96">
        <v>19736.532324729029</v>
      </c>
      <c r="Z62" s="96">
        <v>10.858256668294418</v>
      </c>
      <c r="AA62" s="96">
        <v>18515.499270775643</v>
      </c>
      <c r="AB62" s="96">
        <v>5.5415859140805166</v>
      </c>
      <c r="AC62" s="96">
        <v>9449.5123006900976</v>
      </c>
      <c r="AD62" s="96">
        <v>5.2224081849979109</v>
      </c>
      <c r="AE62" s="96">
        <v>8905.2504370584375</v>
      </c>
      <c r="AF62" s="96">
        <v>6.0295953101187845</v>
      </c>
      <c r="AG62" s="96">
        <v>10281.665922814551</v>
      </c>
      <c r="AH62" s="96">
        <v>3.693815016104995</v>
      </c>
      <c r="AI62" s="96">
        <v>6298.693365462238</v>
      </c>
      <c r="AJ62" s="96">
        <v>3.3956523793724736</v>
      </c>
      <c r="AK62" s="96">
        <v>5790.2664373059424</v>
      </c>
      <c r="AL62" s="96">
        <v>3.6560870091295374</v>
      </c>
      <c r="AM62" s="96">
        <v>6234.3595679676873</v>
      </c>
      <c r="AN62" s="96">
        <v>4.6673317859839347</v>
      </c>
      <c r="AO62" s="96">
        <v>7958.7341614598054</v>
      </c>
      <c r="AP62" s="96">
        <v>4.0169252837128724</v>
      </c>
      <c r="AQ62" s="96">
        <v>6849.6609937871899</v>
      </c>
      <c r="AR62" s="96">
        <v>3.3650865535542938</v>
      </c>
      <c r="AS62" s="96">
        <v>5738.1455911207822</v>
      </c>
      <c r="AT62" s="96">
        <v>2.8700385396377937</v>
      </c>
      <c r="AU62" s="96">
        <v>4893.9897177903658</v>
      </c>
      <c r="AV62" s="96">
        <v>2.2937279956347507</v>
      </c>
      <c r="AW62" s="96">
        <v>3911.2649781563769</v>
      </c>
      <c r="AX62" s="96">
        <v>3</v>
      </c>
      <c r="AY62" s="96">
        <v>5115.6000000000004</v>
      </c>
      <c r="AZ62" s="96">
        <v>4</v>
      </c>
      <c r="BA62" s="96">
        <v>6820.8</v>
      </c>
      <c r="BB62" s="96">
        <v>4</v>
      </c>
      <c r="BC62" s="96">
        <v>6820.8</v>
      </c>
      <c r="BD62" s="96">
        <v>2</v>
      </c>
      <c r="BE62" s="96">
        <v>3410.4</v>
      </c>
      <c r="BF62" s="96">
        <v>2</v>
      </c>
      <c r="BG62" s="96">
        <v>3410.4</v>
      </c>
      <c r="BH62" s="96">
        <v>9</v>
      </c>
      <c r="BI62" s="96">
        <v>15346.800000000001</v>
      </c>
      <c r="BJ62" s="96">
        <v>10</v>
      </c>
      <c r="BK62" s="96">
        <v>17052</v>
      </c>
      <c r="BL62" s="96">
        <v>12</v>
      </c>
      <c r="BM62" s="96">
        <v>20462.400000000001</v>
      </c>
      <c r="BN62" s="96">
        <v>13.911214733816427</v>
      </c>
      <c r="BO62" s="96">
        <v>23721.403364103771</v>
      </c>
      <c r="BP62" s="96">
        <v>6.537391786882127</v>
      </c>
      <c r="BQ62" s="96">
        <v>11147.560474991404</v>
      </c>
      <c r="BR62" s="96">
        <v>8.2628783836492197</v>
      </c>
      <c r="BS62" s="96">
        <v>14089.860219798649</v>
      </c>
      <c r="BT62" s="96">
        <v>10.195280955115471</v>
      </c>
      <c r="BU62" s="96">
        <v>17384.993084662903</v>
      </c>
      <c r="BV62" s="96">
        <v>8.9797520118047416</v>
      </c>
      <c r="BW62" s="96">
        <v>15312.273130529446</v>
      </c>
      <c r="BX62" s="96">
        <v>3.6074507663168736</v>
      </c>
      <c r="BY62" s="96">
        <v>6151.4250467235333</v>
      </c>
      <c r="BZ62" s="96">
        <v>1.8229537283596575</v>
      </c>
      <c r="CA62" s="96">
        <v>3108.5006975988881</v>
      </c>
      <c r="CB62" s="96">
        <v>4.2575955182845497</v>
      </c>
      <c r="CC62" s="96">
        <v>7260.0518777788147</v>
      </c>
      <c r="CD62" s="96">
        <v>6.0914932256840366</v>
      </c>
      <c r="CE62" s="96">
        <v>10387.214248436419</v>
      </c>
      <c r="CF62" s="96">
        <v>4.0380668187084447</v>
      </c>
      <c r="CG62" s="96">
        <v>6885.7115392616406</v>
      </c>
      <c r="CH62" s="96">
        <v>2.7991036359976103</v>
      </c>
      <c r="CI62" s="96">
        <v>4773.0315201031253</v>
      </c>
      <c r="CJ62" s="96">
        <v>0.70830873893210811</v>
      </c>
      <c r="CK62" s="96">
        <v>1207.8080616270308</v>
      </c>
      <c r="CL62" s="96">
        <v>0.83730178220286811</v>
      </c>
      <c r="CM62" s="96">
        <v>1427.7669990123306</v>
      </c>
      <c r="CN62" s="96">
        <v>3.3149837208119255</v>
      </c>
      <c r="CO62" s="96">
        <v>5652.7102407284956</v>
      </c>
      <c r="CP62" s="96">
        <v>3.6956965665278565</v>
      </c>
      <c r="CQ62" s="96">
        <v>6301.9017852433008</v>
      </c>
      <c r="CR62" s="96">
        <v>3</v>
      </c>
      <c r="CS62" s="96">
        <v>5115.6000000000004</v>
      </c>
      <c r="CT62" s="96">
        <v>2.1567726672236947</v>
      </c>
      <c r="CU62" s="96">
        <v>3677.7287521498442</v>
      </c>
    </row>
    <row r="63" spans="2:99">
      <c r="C63" s="95" t="s">
        <v>228</v>
      </c>
      <c r="D63" s="96">
        <v>0</v>
      </c>
      <c r="E63" s="96">
        <v>0</v>
      </c>
      <c r="F63" s="96">
        <v>0</v>
      </c>
      <c r="G63" s="96">
        <v>0</v>
      </c>
      <c r="H63" s="96">
        <v>3</v>
      </c>
      <c r="I63" s="96">
        <v>2386.8000000000002</v>
      </c>
      <c r="J63" s="96">
        <v>3.8118667412910732</v>
      </c>
      <c r="K63" s="96">
        <v>3032.7211793711781</v>
      </c>
      <c r="L63" s="96">
        <v>17.807799450929025</v>
      </c>
      <c r="M63" s="96">
        <v>14167.885243159133</v>
      </c>
      <c r="N63" s="96">
        <v>16.422541222536918</v>
      </c>
      <c r="O63" s="96">
        <v>13065.773796650372</v>
      </c>
      <c r="P63" s="96">
        <v>18.235286614972448</v>
      </c>
      <c r="Q63" s="96">
        <v>14507.99403087208</v>
      </c>
      <c r="R63" s="96">
        <v>3.8140844680988857</v>
      </c>
      <c r="S63" s="96">
        <v>3034.4856028194736</v>
      </c>
      <c r="T63" s="96">
        <v>6.4949161878599</v>
      </c>
      <c r="U63" s="96">
        <v>5167.3553190613366</v>
      </c>
      <c r="V63" s="96">
        <v>11.82980156696846</v>
      </c>
      <c r="W63" s="96">
        <v>9411.7901266801073</v>
      </c>
      <c r="X63" s="96">
        <v>12.924170222588376</v>
      </c>
      <c r="Y63" s="96">
        <v>10282.469829091313</v>
      </c>
      <c r="Z63" s="96">
        <v>11.858256668294418</v>
      </c>
      <c r="AA63" s="96">
        <v>9434.42900529504</v>
      </c>
      <c r="AB63" s="96">
        <v>6.3702985902937925</v>
      </c>
      <c r="AC63" s="96">
        <v>5068.2095584377412</v>
      </c>
      <c r="AD63" s="96">
        <v>6.2224081849979109</v>
      </c>
      <c r="AE63" s="96">
        <v>4950.5479519843384</v>
      </c>
      <c r="AF63" s="96">
        <v>5.0295953101187845</v>
      </c>
      <c r="AG63" s="96">
        <v>4001.546028730505</v>
      </c>
      <c r="AH63" s="96">
        <v>3.6065671190642727</v>
      </c>
      <c r="AI63" s="96">
        <v>2869.3847999275354</v>
      </c>
      <c r="AJ63" s="96">
        <v>3.3956523793724736</v>
      </c>
      <c r="AK63" s="96">
        <v>2701.58103302874</v>
      </c>
      <c r="AL63" s="96">
        <v>3.6560870091295374</v>
      </c>
      <c r="AM63" s="96">
        <v>2908.7828244634602</v>
      </c>
      <c r="AN63" s="96">
        <v>5.8341647324799188</v>
      </c>
      <c r="AO63" s="96">
        <v>4641.6614611610239</v>
      </c>
      <c r="AP63" s="96">
        <v>4.0169252837128724</v>
      </c>
      <c r="AQ63" s="96">
        <v>3195.8657557219612</v>
      </c>
      <c r="AR63" s="96">
        <v>3.3650865535542938</v>
      </c>
      <c r="AS63" s="96">
        <v>2677.2628620077962</v>
      </c>
      <c r="AT63" s="96">
        <v>2.6960308317102353</v>
      </c>
      <c r="AU63" s="96">
        <v>2144.9621297086633</v>
      </c>
      <c r="AV63" s="96">
        <v>3.2937279956347507</v>
      </c>
      <c r="AW63" s="96">
        <v>2620.4899933270076</v>
      </c>
      <c r="AX63" s="96">
        <v>3</v>
      </c>
      <c r="AY63" s="96">
        <v>2386.8000000000002</v>
      </c>
      <c r="AZ63" s="96">
        <v>4</v>
      </c>
      <c r="BA63" s="96">
        <v>3182.4</v>
      </c>
      <c r="BB63" s="96">
        <v>4</v>
      </c>
      <c r="BC63" s="96">
        <v>3182.4</v>
      </c>
      <c r="BD63" s="96">
        <v>2</v>
      </c>
      <c r="BE63" s="96">
        <v>1591.2</v>
      </c>
      <c r="BF63" s="96">
        <v>2</v>
      </c>
      <c r="BG63" s="96">
        <v>1591.2</v>
      </c>
      <c r="BH63" s="96">
        <v>10</v>
      </c>
      <c r="BI63" s="96">
        <v>7956</v>
      </c>
      <c r="BJ63" s="96">
        <v>13</v>
      </c>
      <c r="BK63" s="96">
        <v>10342.800000000001</v>
      </c>
      <c r="BL63" s="96">
        <v>15</v>
      </c>
      <c r="BM63" s="96">
        <v>11934</v>
      </c>
      <c r="BN63" s="96">
        <v>15.300725523159024</v>
      </c>
      <c r="BO63" s="96">
        <v>12173.25722622532</v>
      </c>
      <c r="BP63" s="96">
        <v>7.537391786882127</v>
      </c>
      <c r="BQ63" s="96">
        <v>5996.7489056434206</v>
      </c>
      <c r="BR63" s="96">
        <v>9.0500408299712873</v>
      </c>
      <c r="BS63" s="96">
        <v>7200.2124843251568</v>
      </c>
      <c r="BT63" s="96">
        <v>10.328089950128302</v>
      </c>
      <c r="BU63" s="96">
        <v>8217.0283643220773</v>
      </c>
      <c r="BV63" s="96">
        <v>10.979752011804742</v>
      </c>
      <c r="BW63" s="96">
        <v>8735.4907005918521</v>
      </c>
      <c r="BX63" s="96">
        <v>3.6074507663168736</v>
      </c>
      <c r="BY63" s="96">
        <v>2870.0878296817045</v>
      </c>
      <c r="BZ63" s="96">
        <v>1.8229537283596575</v>
      </c>
      <c r="CA63" s="96">
        <v>1450.3419862829435</v>
      </c>
      <c r="CB63" s="96">
        <v>5.3091146219414593</v>
      </c>
      <c r="CC63" s="96">
        <v>4223.9315932166255</v>
      </c>
      <c r="CD63" s="96">
        <v>6.2474208293531852</v>
      </c>
      <c r="CE63" s="96">
        <v>4970.448011833394</v>
      </c>
      <c r="CF63" s="96">
        <v>4.0380668187084447</v>
      </c>
      <c r="CG63" s="96">
        <v>3212.6859609644389</v>
      </c>
      <c r="CH63" s="96">
        <v>2.7991036359976103</v>
      </c>
      <c r="CI63" s="96">
        <v>2226.9668527996987</v>
      </c>
      <c r="CJ63" s="96">
        <v>0.89821967565051364</v>
      </c>
      <c r="CK63" s="96">
        <v>714.62357394754872</v>
      </c>
      <c r="CL63" s="96">
        <v>0.83730178220286811</v>
      </c>
      <c r="CM63" s="96">
        <v>666.15729792060188</v>
      </c>
      <c r="CN63" s="96">
        <v>3.3149837208119255</v>
      </c>
      <c r="CO63" s="96">
        <v>2637.4010482779681</v>
      </c>
      <c r="CP63" s="96">
        <v>3.8696207081598208</v>
      </c>
      <c r="CQ63" s="96">
        <v>3078.6702354119534</v>
      </c>
      <c r="CR63" s="96">
        <v>3</v>
      </c>
      <c r="CS63" s="96">
        <v>2386.8000000000002</v>
      </c>
      <c r="CT63" s="96">
        <v>2.1567726672236947</v>
      </c>
      <c r="CU63" s="96">
        <v>1715.9283340431716</v>
      </c>
    </row>
    <row r="64" spans="2:99">
      <c r="C64" s="95" t="s">
        <v>229</v>
      </c>
      <c r="D64" s="96">
        <v>0</v>
      </c>
      <c r="E64" s="96">
        <v>0</v>
      </c>
      <c r="F64" s="96">
        <v>0</v>
      </c>
      <c r="G64" s="96">
        <v>0</v>
      </c>
      <c r="H64" s="96">
        <v>3</v>
      </c>
      <c r="I64" s="96">
        <v>3027.5999999999995</v>
      </c>
      <c r="J64" s="96">
        <v>3.8118667412910732</v>
      </c>
      <c r="K64" s="96">
        <v>3846.9359153109503</v>
      </c>
      <c r="L64" s="96">
        <v>18.902946790451608</v>
      </c>
      <c r="M64" s="96">
        <v>19076.853900923761</v>
      </c>
      <c r="N64" s="96">
        <v>14.422541222536918</v>
      </c>
      <c r="O64" s="96">
        <v>14555.228601784254</v>
      </c>
      <c r="P64" s="96">
        <v>18.394949944613337</v>
      </c>
      <c r="Q64" s="96">
        <v>18564.183484103778</v>
      </c>
      <c r="R64" s="96">
        <v>3.5090890840676963</v>
      </c>
      <c r="S64" s="96">
        <v>3541.3727036411183</v>
      </c>
      <c r="T64" s="96">
        <v>6.4949161878599</v>
      </c>
      <c r="U64" s="96">
        <v>6554.6694167882097</v>
      </c>
      <c r="V64" s="96">
        <v>10.663455969971327</v>
      </c>
      <c r="W64" s="96">
        <v>10761.559764895061</v>
      </c>
      <c r="X64" s="96">
        <v>11.749245656898523</v>
      </c>
      <c r="Y64" s="96">
        <v>11857.338716941988</v>
      </c>
      <c r="Z64" s="96">
        <v>12.858256668294418</v>
      </c>
      <c r="AA64" s="96">
        <v>12976.552629642723</v>
      </c>
      <c r="AB64" s="96">
        <v>5.5415859140805166</v>
      </c>
      <c r="AC64" s="96">
        <v>5592.5685044900565</v>
      </c>
      <c r="AD64" s="96">
        <v>6.0477784442839235</v>
      </c>
      <c r="AE64" s="96">
        <v>6103.4180059713344</v>
      </c>
      <c r="AF64" s="96">
        <v>6.2011945284719152</v>
      </c>
      <c r="AG64" s="96">
        <v>6258.2455181338555</v>
      </c>
      <c r="AH64" s="96">
        <v>3.6065671190642727</v>
      </c>
      <c r="AI64" s="96">
        <v>3639.7475365596633</v>
      </c>
      <c r="AJ64" s="96">
        <v>3.3956523793724736</v>
      </c>
      <c r="AK64" s="96">
        <v>3426.8923812626995</v>
      </c>
      <c r="AL64" s="96">
        <v>3.6560870091295374</v>
      </c>
      <c r="AM64" s="96">
        <v>3689.7230096135286</v>
      </c>
      <c r="AN64" s="96">
        <v>5.6673317859839347</v>
      </c>
      <c r="AO64" s="96">
        <v>5719.4712384149861</v>
      </c>
      <c r="AP64" s="96">
        <v>5.0169252837128724</v>
      </c>
      <c r="AQ64" s="96">
        <v>5063.0809963230295</v>
      </c>
      <c r="AR64" s="96">
        <v>3.3650865535542938</v>
      </c>
      <c r="AS64" s="96">
        <v>3396.0453498469928</v>
      </c>
      <c r="AT64" s="96">
        <v>2.6960308317102353</v>
      </c>
      <c r="AU64" s="96">
        <v>2720.8343153619689</v>
      </c>
      <c r="AV64" s="96">
        <v>2.2937279956347507</v>
      </c>
      <c r="AW64" s="96">
        <v>2314.83029319459</v>
      </c>
      <c r="AX64" s="96">
        <v>3</v>
      </c>
      <c r="AY64" s="96">
        <v>3027.5999999999995</v>
      </c>
      <c r="AZ64" s="96">
        <v>4</v>
      </c>
      <c r="BA64" s="96">
        <v>4036.7999999999993</v>
      </c>
      <c r="BB64" s="96">
        <v>4</v>
      </c>
      <c r="BC64" s="96">
        <v>4036.7999999999993</v>
      </c>
      <c r="BD64" s="96">
        <v>2</v>
      </c>
      <c r="BE64" s="96">
        <v>2018.3999999999996</v>
      </c>
      <c r="BF64" s="96">
        <v>2</v>
      </c>
      <c r="BG64" s="96">
        <v>2018.3999999999996</v>
      </c>
      <c r="BH64" s="96">
        <v>10</v>
      </c>
      <c r="BI64" s="96">
        <v>10091.999999999998</v>
      </c>
      <c r="BJ64" s="96">
        <v>12</v>
      </c>
      <c r="BK64" s="96">
        <v>12110.399999999998</v>
      </c>
      <c r="BL64" s="96">
        <v>12</v>
      </c>
      <c r="BM64" s="96">
        <v>12110.399999999998</v>
      </c>
      <c r="BN64" s="96">
        <v>15.017809314737699</v>
      </c>
      <c r="BO64" s="96">
        <v>15155.973160433283</v>
      </c>
      <c r="BP64" s="96">
        <v>7.3976288971655704</v>
      </c>
      <c r="BQ64" s="96">
        <v>7465.6870830194921</v>
      </c>
      <c r="BR64" s="96">
        <v>9.211966786406272</v>
      </c>
      <c r="BS64" s="96">
        <v>9296.716880841208</v>
      </c>
      <c r="BT64" s="96">
        <v>9.1952809551154715</v>
      </c>
      <c r="BU64" s="96">
        <v>9279.8775399025326</v>
      </c>
      <c r="BV64" s="96">
        <v>9.1447313461218052</v>
      </c>
      <c r="BW64" s="96">
        <v>9228.8628745061233</v>
      </c>
      <c r="BX64" s="96">
        <v>4.4276242491017364</v>
      </c>
      <c r="BY64" s="96">
        <v>4468.3583921934714</v>
      </c>
      <c r="BZ64" s="96">
        <v>1.7851169064554617</v>
      </c>
      <c r="CA64" s="96">
        <v>1801.5399819948516</v>
      </c>
      <c r="CB64" s="96">
        <v>4.2575955182845497</v>
      </c>
      <c r="CC64" s="96">
        <v>4296.7653970527672</v>
      </c>
      <c r="CD64" s="96">
        <v>6.2474208293531852</v>
      </c>
      <c r="CE64" s="96">
        <v>6304.897100983233</v>
      </c>
      <c r="CF64" s="96">
        <v>4.2110779551598529</v>
      </c>
      <c r="CG64" s="96">
        <v>4249.8198723473224</v>
      </c>
      <c r="CH64" s="96">
        <v>2.9253297992646972</v>
      </c>
      <c r="CI64" s="96">
        <v>2952.2428334179317</v>
      </c>
      <c r="CJ64" s="96">
        <v>0.70830873893210811</v>
      </c>
      <c r="CK64" s="96">
        <v>714.82517933028339</v>
      </c>
      <c r="CL64" s="96">
        <v>0.83730178220286811</v>
      </c>
      <c r="CM64" s="96">
        <v>845.00495859913428</v>
      </c>
      <c r="CN64" s="96">
        <v>3.3149837208119255</v>
      </c>
      <c r="CO64" s="96">
        <v>3345.4815710433945</v>
      </c>
      <c r="CP64" s="96">
        <v>3.8696207081598208</v>
      </c>
      <c r="CQ64" s="96">
        <v>3905.2212186748907</v>
      </c>
      <c r="CR64" s="96">
        <v>3</v>
      </c>
      <c r="CS64" s="96">
        <v>3027.5999999999995</v>
      </c>
      <c r="CT64" s="96">
        <v>2.1567726672236947</v>
      </c>
      <c r="CU64" s="96">
        <v>2176.6149757621524</v>
      </c>
    </row>
    <row r="65" spans="2:99">
      <c r="C65" s="95" t="s">
        <v>230</v>
      </c>
      <c r="D65" s="96">
        <v>0</v>
      </c>
      <c r="E65" s="96">
        <v>0</v>
      </c>
      <c r="F65" s="96">
        <v>0</v>
      </c>
      <c r="G65" s="96">
        <v>0</v>
      </c>
      <c r="H65" s="96">
        <v>3</v>
      </c>
      <c r="I65" s="96">
        <v>3078</v>
      </c>
      <c r="J65" s="96">
        <v>3.8118667412910732</v>
      </c>
      <c r="K65" s="96">
        <v>3910.9752765646413</v>
      </c>
      <c r="L65" s="96">
        <v>19.617504771883866</v>
      </c>
      <c r="M65" s="96">
        <v>20127.559895952847</v>
      </c>
      <c r="N65" s="96">
        <v>14.261038474367789</v>
      </c>
      <c r="O65" s="96">
        <v>14631.825474701351</v>
      </c>
      <c r="P65" s="96">
        <v>19.075623285331559</v>
      </c>
      <c r="Q65" s="96">
        <v>19571.589490750179</v>
      </c>
      <c r="R65" s="96">
        <v>3.1574841769508084</v>
      </c>
      <c r="S65" s="96">
        <v>3239.5787655515296</v>
      </c>
      <c r="T65" s="96">
        <v>6.4949161878599</v>
      </c>
      <c r="U65" s="96">
        <v>6663.7840087442573</v>
      </c>
      <c r="V65" s="96">
        <v>10.663455969971327</v>
      </c>
      <c r="W65" s="96">
        <v>10940.705825190582</v>
      </c>
      <c r="X65" s="96">
        <v>11.749245656898523</v>
      </c>
      <c r="Y65" s="96">
        <v>12054.726043977886</v>
      </c>
      <c r="Z65" s="96">
        <v>12.858256668294418</v>
      </c>
      <c r="AA65" s="96">
        <v>13192.571341670073</v>
      </c>
      <c r="AB65" s="96">
        <v>6.3702985902937925</v>
      </c>
      <c r="AC65" s="96">
        <v>6535.926353641431</v>
      </c>
      <c r="AD65" s="96">
        <v>6.2224081849979109</v>
      </c>
      <c r="AE65" s="96">
        <v>6384.1907978078571</v>
      </c>
      <c r="AF65" s="96">
        <v>5.2011945284719152</v>
      </c>
      <c r="AG65" s="96">
        <v>5336.4255862121854</v>
      </c>
      <c r="AH65" s="96">
        <v>3.1799683933016714</v>
      </c>
      <c r="AI65" s="96">
        <v>3262.6475715275146</v>
      </c>
      <c r="AJ65" s="96">
        <v>3.3956523793724736</v>
      </c>
      <c r="AK65" s="96">
        <v>3483.9393412361578</v>
      </c>
      <c r="AL65" s="96">
        <v>4.6560870091295374</v>
      </c>
      <c r="AM65" s="96">
        <v>4777.145271366905</v>
      </c>
      <c r="AN65" s="96">
        <v>5.8341647324799188</v>
      </c>
      <c r="AO65" s="96">
        <v>5985.8530155243971</v>
      </c>
      <c r="AP65" s="96">
        <v>4.0169252837128724</v>
      </c>
      <c r="AQ65" s="96">
        <v>4121.3653410894067</v>
      </c>
      <c r="AR65" s="96">
        <v>3.3650865535542938</v>
      </c>
      <c r="AS65" s="96">
        <v>3452.5788039467052</v>
      </c>
      <c r="AT65" s="96">
        <v>2.6960308317102353</v>
      </c>
      <c r="AU65" s="96">
        <v>2766.1276333347014</v>
      </c>
      <c r="AV65" s="96">
        <v>3.2937279956347507</v>
      </c>
      <c r="AW65" s="96">
        <v>3379.3649235212542</v>
      </c>
      <c r="AX65" s="96">
        <v>3</v>
      </c>
      <c r="AY65" s="96">
        <v>3078</v>
      </c>
      <c r="AZ65" s="96">
        <v>4</v>
      </c>
      <c r="BA65" s="96">
        <v>4104</v>
      </c>
      <c r="BB65" s="96">
        <v>4</v>
      </c>
      <c r="BC65" s="96">
        <v>4104</v>
      </c>
      <c r="BD65" s="96">
        <v>2</v>
      </c>
      <c r="BE65" s="96">
        <v>2052</v>
      </c>
      <c r="BF65" s="96">
        <v>2</v>
      </c>
      <c r="BG65" s="96">
        <v>2052</v>
      </c>
      <c r="BH65" s="96">
        <v>10</v>
      </c>
      <c r="BI65" s="96">
        <v>10260</v>
      </c>
      <c r="BJ65" s="96">
        <v>12</v>
      </c>
      <c r="BK65" s="96">
        <v>12312</v>
      </c>
      <c r="BL65" s="96">
        <v>13</v>
      </c>
      <c r="BM65" s="96">
        <v>13338</v>
      </c>
      <c r="BN65" s="96">
        <v>14.194130942237756</v>
      </c>
      <c r="BO65" s="96">
        <v>14563.178346735938</v>
      </c>
      <c r="BP65" s="96">
        <v>7.3976288971655704</v>
      </c>
      <c r="BQ65" s="96">
        <v>7589.9672484918756</v>
      </c>
      <c r="BR65" s="96">
        <v>9.0500408299712873</v>
      </c>
      <c r="BS65" s="96">
        <v>9285.3418915505408</v>
      </c>
      <c r="BT65" s="96">
        <v>9.3280899501283017</v>
      </c>
      <c r="BU65" s="96">
        <v>9570.6202888316384</v>
      </c>
      <c r="BV65" s="96">
        <v>9.9797520118047416</v>
      </c>
      <c r="BW65" s="96">
        <v>10239.225564111664</v>
      </c>
      <c r="BX65" s="96">
        <v>3.6074507663168736</v>
      </c>
      <c r="BY65" s="96">
        <v>3701.2444862411121</v>
      </c>
      <c r="BZ65" s="96">
        <v>2.1270055589848762</v>
      </c>
      <c r="CA65" s="96">
        <v>2182.3077035184829</v>
      </c>
      <c r="CB65" s="96">
        <v>4.2575955182845497</v>
      </c>
      <c r="CC65" s="96">
        <v>4368.2930017599483</v>
      </c>
      <c r="CD65" s="96">
        <v>6.0914932256840366</v>
      </c>
      <c r="CE65" s="96">
        <v>6249.8720495518219</v>
      </c>
      <c r="CF65" s="96">
        <v>4.2110779551598529</v>
      </c>
      <c r="CG65" s="96">
        <v>4320.5659819940092</v>
      </c>
      <c r="CH65" s="96">
        <v>2.7991036359976103</v>
      </c>
      <c r="CI65" s="96">
        <v>2871.8803305335482</v>
      </c>
      <c r="CJ65" s="96">
        <v>0.70830873893210811</v>
      </c>
      <c r="CK65" s="96">
        <v>726.72476614434288</v>
      </c>
      <c r="CL65" s="96">
        <v>0.83730178220286811</v>
      </c>
      <c r="CM65" s="96">
        <v>859.07162854014268</v>
      </c>
      <c r="CN65" s="96">
        <v>3.3149837208119255</v>
      </c>
      <c r="CO65" s="96">
        <v>3401.1732975530354</v>
      </c>
      <c r="CP65" s="96">
        <v>3.8696207081598208</v>
      </c>
      <c r="CQ65" s="96">
        <v>3970.2308465719761</v>
      </c>
      <c r="CR65" s="96">
        <v>3</v>
      </c>
      <c r="CS65" s="96">
        <v>3078</v>
      </c>
      <c r="CT65" s="96">
        <v>2.195965834029618</v>
      </c>
      <c r="CU65" s="96">
        <v>2253.0609457143883</v>
      </c>
    </row>
    <row r="66" spans="2:99">
      <c r="C66" s="95" t="s">
        <v>231</v>
      </c>
      <c r="D66" s="96">
        <v>0</v>
      </c>
      <c r="E66" s="96">
        <v>0</v>
      </c>
      <c r="F66" s="96">
        <v>0</v>
      </c>
      <c r="G66" s="96">
        <v>0</v>
      </c>
      <c r="H66" s="96">
        <v>3</v>
      </c>
      <c r="I66" s="96">
        <v>3571.2</v>
      </c>
      <c r="J66" s="96">
        <v>3.8118667412910732</v>
      </c>
      <c r="K66" s="96">
        <v>4537.6461688328927</v>
      </c>
      <c r="L66" s="96">
        <v>19.902946790451608</v>
      </c>
      <c r="M66" s="96">
        <v>23692.46785935359</v>
      </c>
      <c r="N66" s="96">
        <v>15.584043970706045</v>
      </c>
      <c r="O66" s="96">
        <v>18551.245942728474</v>
      </c>
      <c r="P66" s="96">
        <v>20.235286614972448</v>
      </c>
      <c r="Q66" s="96">
        <v>24088.085186463199</v>
      </c>
      <c r="R66" s="96">
        <v>3.5090890840676963</v>
      </c>
      <c r="S66" s="96">
        <v>4177.2196456741849</v>
      </c>
      <c r="T66" s="96">
        <v>5.4949161878599</v>
      </c>
      <c r="U66" s="96">
        <v>6541.1482300284242</v>
      </c>
      <c r="V66" s="96">
        <v>10.663455969971327</v>
      </c>
      <c r="W66" s="96">
        <v>12693.777986653866</v>
      </c>
      <c r="X66" s="96">
        <v>11.924170222588376</v>
      </c>
      <c r="Y66" s="96">
        <v>14194.532232969201</v>
      </c>
      <c r="Z66" s="96">
        <v>10.858256668294418</v>
      </c>
      <c r="AA66" s="96">
        <v>12925.668737937674</v>
      </c>
      <c r="AB66" s="96">
        <v>6.3702985902937925</v>
      </c>
      <c r="AC66" s="96">
        <v>7583.2034418857302</v>
      </c>
      <c r="AD66" s="96">
        <v>6.0477784442839235</v>
      </c>
      <c r="AE66" s="96">
        <v>7199.2754600755816</v>
      </c>
      <c r="AF66" s="96">
        <v>5.0295953101187845</v>
      </c>
      <c r="AG66" s="96">
        <v>5987.2302571654</v>
      </c>
      <c r="AH66" s="96">
        <v>3.693815016104995</v>
      </c>
      <c r="AI66" s="96">
        <v>4397.1173951713854</v>
      </c>
      <c r="AJ66" s="96">
        <v>3.3956523793724736</v>
      </c>
      <c r="AK66" s="96">
        <v>4042.1845924049921</v>
      </c>
      <c r="AL66" s="96">
        <v>3.6560870091295374</v>
      </c>
      <c r="AM66" s="96">
        <v>4352.2059756678009</v>
      </c>
      <c r="AN66" s="96">
        <v>4.8341647324799188</v>
      </c>
      <c r="AO66" s="96">
        <v>5754.5896975440946</v>
      </c>
      <c r="AP66" s="96">
        <v>5.0169252837128724</v>
      </c>
      <c r="AQ66" s="96">
        <v>5972.147857731803</v>
      </c>
      <c r="AR66" s="96">
        <v>3.3650865535542938</v>
      </c>
      <c r="AS66" s="96">
        <v>4005.7990333510306</v>
      </c>
      <c r="AT66" s="96">
        <v>2.8700385396377937</v>
      </c>
      <c r="AU66" s="96">
        <v>3416.4938775848291</v>
      </c>
      <c r="AV66" s="96">
        <v>3.2937279956347507</v>
      </c>
      <c r="AW66" s="96">
        <v>3920.8538060036067</v>
      </c>
      <c r="AX66" s="96">
        <v>3</v>
      </c>
      <c r="AY66" s="96">
        <v>3571.2</v>
      </c>
      <c r="AZ66" s="96">
        <v>4</v>
      </c>
      <c r="BA66" s="96">
        <v>4761.5999999999995</v>
      </c>
      <c r="BB66" s="96">
        <v>4</v>
      </c>
      <c r="BC66" s="96">
        <v>4761.5999999999995</v>
      </c>
      <c r="BD66" s="96">
        <v>3</v>
      </c>
      <c r="BE66" s="96">
        <v>3571.2</v>
      </c>
      <c r="BF66" s="96">
        <v>2</v>
      </c>
      <c r="BG66" s="96">
        <v>2380.7999999999997</v>
      </c>
      <c r="BH66" s="96">
        <v>9</v>
      </c>
      <c r="BI66" s="96">
        <v>10713.599999999999</v>
      </c>
      <c r="BJ66" s="96">
        <v>11</v>
      </c>
      <c r="BK66" s="96">
        <v>13094.399999999998</v>
      </c>
      <c r="BL66" s="96">
        <v>13</v>
      </c>
      <c r="BM66" s="96">
        <v>15475.199999999999</v>
      </c>
      <c r="BN66" s="96">
        <v>13.511910673948474</v>
      </c>
      <c r="BO66" s="96">
        <v>16084.578466268262</v>
      </c>
      <c r="BP66" s="96">
        <v>7.6771546765986844</v>
      </c>
      <c r="BQ66" s="96">
        <v>9138.884927023073</v>
      </c>
      <c r="BR66" s="96">
        <v>9.211966786406272</v>
      </c>
      <c r="BS66" s="96">
        <v>10965.925262538025</v>
      </c>
      <c r="BT66" s="96">
        <v>10.062471960102641</v>
      </c>
      <c r="BU66" s="96">
        <v>11978.366621306182</v>
      </c>
      <c r="BV66" s="96">
        <v>8.9797520118047416</v>
      </c>
      <c r="BW66" s="96">
        <v>10689.496794852363</v>
      </c>
      <c r="BX66" s="96">
        <v>4.3187053040425969</v>
      </c>
      <c r="BY66" s="96">
        <v>5140.9867939323067</v>
      </c>
      <c r="BZ66" s="96">
        <v>1.8229537283596575</v>
      </c>
      <c r="CA66" s="96">
        <v>2170.0441182393361</v>
      </c>
      <c r="CB66" s="96">
        <v>4.3091146219414593</v>
      </c>
      <c r="CC66" s="96">
        <v>5129.5700459591126</v>
      </c>
      <c r="CD66" s="96">
        <v>6.0914932256840366</v>
      </c>
      <c r="CE66" s="96">
        <v>7251.3135358542768</v>
      </c>
      <c r="CF66" s="96">
        <v>4.0380668187084447</v>
      </c>
      <c r="CG66" s="96">
        <v>4806.9147409905318</v>
      </c>
      <c r="CH66" s="96">
        <v>2.7991036359976103</v>
      </c>
      <c r="CI66" s="96">
        <v>3332.0529682915549</v>
      </c>
      <c r="CJ66" s="96">
        <v>0.70830873893210811</v>
      </c>
      <c r="CK66" s="96">
        <v>843.17072282478136</v>
      </c>
      <c r="CL66" s="96">
        <v>0.83730178220286811</v>
      </c>
      <c r="CM66" s="96">
        <v>996.72404153429409</v>
      </c>
      <c r="CN66" s="96">
        <v>3.3149837208119255</v>
      </c>
      <c r="CO66" s="96">
        <v>3946.1566212545158</v>
      </c>
      <c r="CP66" s="96">
        <v>3.6956965665278565</v>
      </c>
      <c r="CQ66" s="96">
        <v>4399.3571927947596</v>
      </c>
      <c r="CR66" s="96">
        <v>2</v>
      </c>
      <c r="CS66" s="96">
        <v>2380.7999999999997</v>
      </c>
      <c r="CT66" s="96">
        <v>2.1567726672236947</v>
      </c>
      <c r="CU66" s="96">
        <v>2567.4221830630859</v>
      </c>
    </row>
    <row r="67" spans="2:99">
      <c r="C67" s="95" t="s">
        <v>232</v>
      </c>
      <c r="D67" s="96">
        <v>0</v>
      </c>
      <c r="E67" s="96">
        <v>0</v>
      </c>
      <c r="F67" s="96">
        <v>0</v>
      </c>
      <c r="G67" s="96">
        <v>0</v>
      </c>
      <c r="H67" s="96">
        <v>3</v>
      </c>
      <c r="I67" s="96">
        <v>3369.6000000000004</v>
      </c>
      <c r="J67" s="96">
        <v>3.8118667412910732</v>
      </c>
      <c r="K67" s="96">
        <v>4281.4887238181336</v>
      </c>
      <c r="L67" s="96">
        <v>17.902946790451608</v>
      </c>
      <c r="M67" s="96">
        <v>20108.589835035247</v>
      </c>
      <c r="N67" s="96">
        <v>16.584043970706045</v>
      </c>
      <c r="O67" s="96">
        <v>18627.198187897029</v>
      </c>
      <c r="P67" s="96">
        <v>17.394949944613337</v>
      </c>
      <c r="Q67" s="96">
        <v>19538.007777789702</v>
      </c>
      <c r="R67" s="96">
        <v>3.7494880028625133</v>
      </c>
      <c r="S67" s="96">
        <v>4211.4249248151755</v>
      </c>
      <c r="T67" s="96">
        <v>5.4399255003199114</v>
      </c>
      <c r="U67" s="96">
        <v>6110.1243219593243</v>
      </c>
      <c r="V67" s="96">
        <v>9.6634559699713272</v>
      </c>
      <c r="W67" s="96">
        <v>10853.993745471795</v>
      </c>
      <c r="X67" s="96">
        <v>11.924170222588376</v>
      </c>
      <c r="Y67" s="96">
        <v>13393.227994011264</v>
      </c>
      <c r="Z67" s="96">
        <v>12.858256668294418</v>
      </c>
      <c r="AA67" s="96">
        <v>14442.39388982829</v>
      </c>
      <c r="AB67" s="96">
        <v>6.3702985902937925</v>
      </c>
      <c r="AC67" s="96">
        <v>7155.1193766179877</v>
      </c>
      <c r="AD67" s="96">
        <v>6.0477784442839235</v>
      </c>
      <c r="AE67" s="96">
        <v>6792.8647486197033</v>
      </c>
      <c r="AF67" s="96">
        <v>5.2011945284719152</v>
      </c>
      <c r="AG67" s="96">
        <v>5841.981694379655</v>
      </c>
      <c r="AH67" s="96">
        <v>3.6065671190642727</v>
      </c>
      <c r="AI67" s="96">
        <v>4050.8961881329915</v>
      </c>
      <c r="AJ67" s="96">
        <v>3.3956523793724736</v>
      </c>
      <c r="AK67" s="96">
        <v>3813.9967525111624</v>
      </c>
      <c r="AL67" s="96">
        <v>3.6560870091295374</v>
      </c>
      <c r="AM67" s="96">
        <v>4106.5169286542969</v>
      </c>
      <c r="AN67" s="96">
        <v>4.6673317859839347</v>
      </c>
      <c r="AO67" s="96">
        <v>5242.3470620171556</v>
      </c>
      <c r="AP67" s="96">
        <v>5.1864128309983517</v>
      </c>
      <c r="AQ67" s="96">
        <v>5825.3788917773491</v>
      </c>
      <c r="AR67" s="96">
        <v>3.3650865535542938</v>
      </c>
      <c r="AS67" s="96">
        <v>3779.6652169521831</v>
      </c>
      <c r="AT67" s="96">
        <v>2.8700385396377937</v>
      </c>
      <c r="AU67" s="96">
        <v>3223.62728772117</v>
      </c>
      <c r="AV67" s="96">
        <v>3.2937279956347507</v>
      </c>
      <c r="AW67" s="96">
        <v>3699.5152846969522</v>
      </c>
      <c r="AX67" s="96">
        <v>3</v>
      </c>
      <c r="AY67" s="96">
        <v>3369.6000000000004</v>
      </c>
      <c r="AZ67" s="96">
        <v>4</v>
      </c>
      <c r="BA67" s="96">
        <v>4492.8</v>
      </c>
      <c r="BB67" s="96">
        <v>4</v>
      </c>
      <c r="BC67" s="96">
        <v>4492.8</v>
      </c>
      <c r="BD67" s="96">
        <v>2</v>
      </c>
      <c r="BE67" s="96">
        <v>2246.4</v>
      </c>
      <c r="BF67" s="96">
        <v>2</v>
      </c>
      <c r="BG67" s="96">
        <v>2246.4</v>
      </c>
      <c r="BH67" s="96">
        <v>9</v>
      </c>
      <c r="BI67" s="96">
        <v>10108.800000000001</v>
      </c>
      <c r="BJ67" s="96">
        <v>12</v>
      </c>
      <c r="BK67" s="96">
        <v>13478.400000000001</v>
      </c>
      <c r="BL67" s="96">
        <v>12</v>
      </c>
      <c r="BM67" s="96">
        <v>13478.400000000001</v>
      </c>
      <c r="BN67" s="96">
        <v>14.335589046448415</v>
      </c>
      <c r="BO67" s="96">
        <v>16101.733616970861</v>
      </c>
      <c r="BP67" s="96">
        <v>7.537391786882127</v>
      </c>
      <c r="BQ67" s="96">
        <v>8465.9984550260051</v>
      </c>
      <c r="BR67" s="96">
        <v>8.100952427214235</v>
      </c>
      <c r="BS67" s="96">
        <v>9098.9897662470285</v>
      </c>
      <c r="BT67" s="96">
        <v>10.328089950128302</v>
      </c>
      <c r="BU67" s="96">
        <v>11600.510631984109</v>
      </c>
      <c r="BV67" s="96">
        <v>8.9797520118047416</v>
      </c>
      <c r="BW67" s="96">
        <v>10086.057459659087</v>
      </c>
      <c r="BX67" s="96">
        <v>3.6074507663168736</v>
      </c>
      <c r="BY67" s="96">
        <v>4051.8887007271123</v>
      </c>
      <c r="BZ67" s="96">
        <v>2.1270055589848762</v>
      </c>
      <c r="CA67" s="96">
        <v>2389.0526438518132</v>
      </c>
      <c r="CB67" s="96">
        <v>4.3091146219414593</v>
      </c>
      <c r="CC67" s="96">
        <v>4839.9975433646478</v>
      </c>
      <c r="CD67" s="96">
        <v>6.2474208293531852</v>
      </c>
      <c r="CE67" s="96">
        <v>7017.1030755294978</v>
      </c>
      <c r="CF67" s="96">
        <v>4.0380668187084447</v>
      </c>
      <c r="CG67" s="96">
        <v>4535.5566507733256</v>
      </c>
      <c r="CH67" s="96">
        <v>2.7991036359976103</v>
      </c>
      <c r="CI67" s="96">
        <v>3143.9532039525161</v>
      </c>
      <c r="CJ67" s="96">
        <v>0.70830873893210811</v>
      </c>
      <c r="CK67" s="96">
        <v>795.57237556854386</v>
      </c>
      <c r="CL67" s="96">
        <v>0.83730178220286811</v>
      </c>
      <c r="CM67" s="96">
        <v>940.45736177026151</v>
      </c>
      <c r="CN67" s="96">
        <v>3.3149837208119255</v>
      </c>
      <c r="CO67" s="96">
        <v>3723.3897152159548</v>
      </c>
      <c r="CP67" s="96">
        <v>3.8696207081598208</v>
      </c>
      <c r="CQ67" s="96">
        <v>4346.3579794051111</v>
      </c>
      <c r="CR67" s="96">
        <v>2</v>
      </c>
      <c r="CS67" s="96">
        <v>2246.4</v>
      </c>
      <c r="CT67" s="96">
        <v>2.195965834029618</v>
      </c>
      <c r="CU67" s="96">
        <v>2466.5088247820672</v>
      </c>
    </row>
    <row r="68" spans="2:99">
      <c r="C68" s="95" t="s">
        <v>233</v>
      </c>
      <c r="D68" s="96">
        <v>0</v>
      </c>
      <c r="E68" s="96">
        <v>0</v>
      </c>
      <c r="F68" s="96">
        <v>0</v>
      </c>
      <c r="G68" s="96">
        <v>0</v>
      </c>
      <c r="H68" s="96">
        <v>3</v>
      </c>
      <c r="I68" s="96">
        <v>3099.6000000000004</v>
      </c>
      <c r="J68" s="96">
        <v>3.8118667412910732</v>
      </c>
      <c r="K68" s="96">
        <v>3938.420717101937</v>
      </c>
      <c r="L68" s="96">
        <v>18.998094129974188</v>
      </c>
      <c r="M68" s="96">
        <v>19628.830855089331</v>
      </c>
      <c r="N68" s="96">
        <v>15.422541222536918</v>
      </c>
      <c r="O68" s="96">
        <v>15934.569591125144</v>
      </c>
      <c r="P68" s="96">
        <v>19.235286614972448</v>
      </c>
      <c r="Q68" s="96">
        <v>19873.898130589536</v>
      </c>
      <c r="R68" s="96">
        <v>3.3332866305092526</v>
      </c>
      <c r="S68" s="96">
        <v>3443.9517466421598</v>
      </c>
      <c r="T68" s="96">
        <v>6.4949161878599</v>
      </c>
      <c r="U68" s="96">
        <v>6710.5474052968493</v>
      </c>
      <c r="V68" s="96">
        <v>9.6634559699713272</v>
      </c>
      <c r="W68" s="96">
        <v>9984.2827081743762</v>
      </c>
      <c r="X68" s="96">
        <v>12.749245656898523</v>
      </c>
      <c r="Y68" s="96">
        <v>13172.520612707554</v>
      </c>
      <c r="Z68" s="96">
        <v>11.858256668294418</v>
      </c>
      <c r="AA68" s="96">
        <v>12251.950789681794</v>
      </c>
      <c r="AB68" s="96">
        <v>6.3702985902937925</v>
      </c>
      <c r="AC68" s="96">
        <v>6581.792503491547</v>
      </c>
      <c r="AD68" s="96">
        <v>6.0477784442839235</v>
      </c>
      <c r="AE68" s="96">
        <v>6248.5646886341501</v>
      </c>
      <c r="AF68" s="96">
        <v>5.0295953101187845</v>
      </c>
      <c r="AG68" s="96">
        <v>5196.5778744147283</v>
      </c>
      <c r="AH68" s="96">
        <v>3.0927204962609491</v>
      </c>
      <c r="AI68" s="96">
        <v>3195.3988167368129</v>
      </c>
      <c r="AJ68" s="96">
        <v>3.4747828552469686</v>
      </c>
      <c r="AK68" s="96">
        <v>3590.1456460411682</v>
      </c>
      <c r="AL68" s="96">
        <v>4.6560870091295374</v>
      </c>
      <c r="AM68" s="96">
        <v>4810.6690978326387</v>
      </c>
      <c r="AN68" s="96">
        <v>5.8341647324799188</v>
      </c>
      <c r="AO68" s="96">
        <v>6027.8590015982527</v>
      </c>
      <c r="AP68" s="96">
        <v>5.1864128309983517</v>
      </c>
      <c r="AQ68" s="96">
        <v>5358.6017369874971</v>
      </c>
      <c r="AR68" s="96">
        <v>3.3650865535542938</v>
      </c>
      <c r="AS68" s="96">
        <v>3476.8074271322967</v>
      </c>
      <c r="AT68" s="96">
        <v>2.8700385396377937</v>
      </c>
      <c r="AU68" s="96">
        <v>2965.3238191537685</v>
      </c>
      <c r="AV68" s="96">
        <v>2.2937279956347507</v>
      </c>
      <c r="AW68" s="96">
        <v>2369.8797650898246</v>
      </c>
      <c r="AX68" s="96">
        <v>3</v>
      </c>
      <c r="AY68" s="96">
        <v>3099.6000000000004</v>
      </c>
      <c r="AZ68" s="96">
        <v>4</v>
      </c>
      <c r="BA68" s="96">
        <v>4132.8</v>
      </c>
      <c r="BB68" s="96">
        <v>4</v>
      </c>
      <c r="BC68" s="96">
        <v>4132.8</v>
      </c>
      <c r="BD68" s="96">
        <v>2</v>
      </c>
      <c r="BE68" s="96">
        <v>2066.4</v>
      </c>
      <c r="BF68" s="96">
        <v>2</v>
      </c>
      <c r="BG68" s="96">
        <v>2066.4</v>
      </c>
      <c r="BH68" s="96">
        <v>11</v>
      </c>
      <c r="BI68" s="96">
        <v>11365.2</v>
      </c>
      <c r="BJ68" s="96">
        <v>12</v>
      </c>
      <c r="BK68" s="96">
        <v>12398.400000000001</v>
      </c>
      <c r="BL68" s="96">
        <v>14</v>
      </c>
      <c r="BM68" s="96">
        <v>14464.800000000001</v>
      </c>
      <c r="BN68" s="96">
        <v>14.335589046448415</v>
      </c>
      <c r="BO68" s="96">
        <v>14811.530602790504</v>
      </c>
      <c r="BP68" s="96">
        <v>7.537391786882127</v>
      </c>
      <c r="BQ68" s="96">
        <v>7787.6331942066136</v>
      </c>
      <c r="BR68" s="96">
        <v>9.0500408299712873</v>
      </c>
      <c r="BS68" s="96">
        <v>9350.5021855263349</v>
      </c>
      <c r="BT68" s="96">
        <v>10.328089950128302</v>
      </c>
      <c r="BU68" s="96">
        <v>10670.982536472562</v>
      </c>
      <c r="BV68" s="96">
        <v>9.9797520118047416</v>
      </c>
      <c r="BW68" s="96">
        <v>10311.079778596659</v>
      </c>
      <c r="BX68" s="96">
        <v>3.6074507663168736</v>
      </c>
      <c r="BY68" s="96">
        <v>3727.2181317585937</v>
      </c>
      <c r="BZ68" s="96">
        <v>1.8229537283596575</v>
      </c>
      <c r="CA68" s="96">
        <v>1883.4757921411983</v>
      </c>
      <c r="CB68" s="96">
        <v>4.2575955182845497</v>
      </c>
      <c r="CC68" s="96">
        <v>4398.947689491597</v>
      </c>
      <c r="CD68" s="96">
        <v>6.2474208293531852</v>
      </c>
      <c r="CE68" s="96">
        <v>6454.8352008877109</v>
      </c>
      <c r="CF68" s="96">
        <v>4.2110779551598529</v>
      </c>
      <c r="CG68" s="96">
        <v>4350.8857432711602</v>
      </c>
      <c r="CH68" s="96">
        <v>2.7991036359976103</v>
      </c>
      <c r="CI68" s="96">
        <v>2892.0338767127309</v>
      </c>
      <c r="CJ68" s="96">
        <v>0.70830873893210811</v>
      </c>
      <c r="CK68" s="96">
        <v>731.82458906465411</v>
      </c>
      <c r="CL68" s="96">
        <v>0.83730178220286811</v>
      </c>
      <c r="CM68" s="96">
        <v>865.10020137200331</v>
      </c>
      <c r="CN68" s="96">
        <v>3.3149837208119255</v>
      </c>
      <c r="CO68" s="96">
        <v>3425.0411803428815</v>
      </c>
      <c r="CP68" s="96">
        <v>3.8696207081598208</v>
      </c>
      <c r="CQ68" s="96">
        <v>3998.0921156707273</v>
      </c>
      <c r="CR68" s="96">
        <v>3</v>
      </c>
      <c r="CS68" s="96">
        <v>3099.6000000000004</v>
      </c>
      <c r="CT68" s="96">
        <v>2.195965834029618</v>
      </c>
      <c r="CU68" s="96">
        <v>2268.8718997194014</v>
      </c>
    </row>
    <row r="69" spans="2:99">
      <c r="C69" s="95" t="s">
        <v>234</v>
      </c>
      <c r="D69" s="96">
        <v>0</v>
      </c>
      <c r="E69" s="96">
        <v>0</v>
      </c>
      <c r="F69" s="96">
        <v>0</v>
      </c>
      <c r="G69" s="96">
        <v>0</v>
      </c>
      <c r="H69" s="96">
        <v>3</v>
      </c>
      <c r="I69" s="96">
        <v>2275.1999999999998</v>
      </c>
      <c r="J69" s="96">
        <v>3.8118667412910732</v>
      </c>
      <c r="K69" s="96">
        <v>2890.91973659515</v>
      </c>
      <c r="L69" s="96">
        <v>19.807799450929025</v>
      </c>
      <c r="M69" s="96">
        <v>15022.235103584571</v>
      </c>
      <c r="N69" s="96">
        <v>17.261038474367787</v>
      </c>
      <c r="O69" s="96">
        <v>13090.77157896053</v>
      </c>
      <c r="P69" s="96">
        <v>20.55461327425423</v>
      </c>
      <c r="Q69" s="96">
        <v>15588.618707194408</v>
      </c>
      <c r="R69" s="96">
        <v>3.3332866305092526</v>
      </c>
      <c r="S69" s="96">
        <v>2527.964580578217</v>
      </c>
      <c r="T69" s="96">
        <v>7.5499068753998886</v>
      </c>
      <c r="U69" s="96">
        <v>5725.849374303275</v>
      </c>
      <c r="V69" s="96">
        <v>9.6634559699713272</v>
      </c>
      <c r="W69" s="96">
        <v>7328.7650076262544</v>
      </c>
      <c r="X69" s="96">
        <v>13.099094788278229</v>
      </c>
      <c r="Y69" s="96">
        <v>9934.3534874302095</v>
      </c>
      <c r="Z69" s="96">
        <v>11.858256668294418</v>
      </c>
      <c r="AA69" s="96">
        <v>8993.3018572344863</v>
      </c>
      <c r="AB69" s="96">
        <v>6.5415859140805166</v>
      </c>
      <c r="AC69" s="96">
        <v>4961.1387572386639</v>
      </c>
      <c r="AD69" s="96">
        <v>6.2224081849979109</v>
      </c>
      <c r="AE69" s="96">
        <v>4719.074367502416</v>
      </c>
      <c r="AF69" s="96">
        <v>5.2011945284719152</v>
      </c>
      <c r="AG69" s="96">
        <v>3944.5859303931002</v>
      </c>
      <c r="AH69" s="96">
        <v>3.6065671190642727</v>
      </c>
      <c r="AI69" s="96">
        <v>2735.2205030983446</v>
      </c>
      <c r="AJ69" s="96">
        <v>3.3956523793724736</v>
      </c>
      <c r="AK69" s="96">
        <v>2575.2627645160837</v>
      </c>
      <c r="AL69" s="96">
        <v>3.6560870091295374</v>
      </c>
      <c r="AM69" s="96">
        <v>2772.7763877238413</v>
      </c>
      <c r="AN69" s="96">
        <v>5.6673317859839347</v>
      </c>
      <c r="AO69" s="96">
        <v>4298.1044264902157</v>
      </c>
      <c r="AP69" s="96">
        <v>5.0169252837128724</v>
      </c>
      <c r="AQ69" s="96">
        <v>3804.8361351678423</v>
      </c>
      <c r="AR69" s="96">
        <v>3.3650865535542938</v>
      </c>
      <c r="AS69" s="96">
        <v>2552.0816422155763</v>
      </c>
      <c r="AT69" s="96">
        <v>2.6960308317102353</v>
      </c>
      <c r="AU69" s="96">
        <v>2044.6697827690423</v>
      </c>
      <c r="AV69" s="96">
        <v>3.2937279956347507</v>
      </c>
      <c r="AW69" s="96">
        <v>2497.9633118893948</v>
      </c>
      <c r="AX69" s="96">
        <v>3</v>
      </c>
      <c r="AY69" s="96">
        <v>2275.1999999999998</v>
      </c>
      <c r="AZ69" s="96">
        <v>4</v>
      </c>
      <c r="BA69" s="96">
        <v>3033.6</v>
      </c>
      <c r="BB69" s="96">
        <v>4</v>
      </c>
      <c r="BC69" s="96">
        <v>3033.6</v>
      </c>
      <c r="BD69" s="96">
        <v>2</v>
      </c>
      <c r="BE69" s="96">
        <v>1516.8</v>
      </c>
      <c r="BF69" s="96">
        <v>2</v>
      </c>
      <c r="BG69" s="96">
        <v>1516.8</v>
      </c>
      <c r="BH69" s="96">
        <v>11</v>
      </c>
      <c r="BI69" s="96">
        <v>8342.4</v>
      </c>
      <c r="BJ69" s="96">
        <v>12</v>
      </c>
      <c r="BK69" s="96">
        <v>9100.7999999999993</v>
      </c>
      <c r="BL69" s="96">
        <v>13</v>
      </c>
      <c r="BM69" s="96">
        <v>9859.1999999999989</v>
      </c>
      <c r="BN69" s="96">
        <v>14.335589046448415</v>
      </c>
      <c r="BO69" s="96">
        <v>10872.110732826479</v>
      </c>
      <c r="BP69" s="96">
        <v>7.3976288971655704</v>
      </c>
      <c r="BQ69" s="96">
        <v>5610.3617556103682</v>
      </c>
      <c r="BR69" s="96">
        <v>8.2628783836492197</v>
      </c>
      <c r="BS69" s="96">
        <v>6266.5669661595684</v>
      </c>
      <c r="BT69" s="96">
        <v>9.1952809551154715</v>
      </c>
      <c r="BU69" s="96">
        <v>6973.7010763595736</v>
      </c>
      <c r="BV69" s="96">
        <v>11.144731346121805</v>
      </c>
      <c r="BW69" s="96">
        <v>8452.1642528987759</v>
      </c>
      <c r="BX69" s="96">
        <v>3.716369711376013</v>
      </c>
      <c r="BY69" s="96">
        <v>2818.4947891075681</v>
      </c>
      <c r="BZ69" s="96">
        <v>1.8229537283596575</v>
      </c>
      <c r="CA69" s="96">
        <v>1382.5281075879643</v>
      </c>
      <c r="CB69" s="96">
        <v>4.3091146219414593</v>
      </c>
      <c r="CC69" s="96">
        <v>3268.0325292804027</v>
      </c>
      <c r="CD69" s="96">
        <v>7.2474208293531852</v>
      </c>
      <c r="CE69" s="96">
        <v>5496.4439569814558</v>
      </c>
      <c r="CF69" s="96">
        <v>4.0380668187084447</v>
      </c>
      <c r="CG69" s="96">
        <v>3062.4698753084845</v>
      </c>
      <c r="CH69" s="96">
        <v>2.7991036359976103</v>
      </c>
      <c r="CI69" s="96">
        <v>2122.8401975405877</v>
      </c>
      <c r="CJ69" s="96">
        <v>0.70830873893210811</v>
      </c>
      <c r="CK69" s="96">
        <v>537.18134760611076</v>
      </c>
      <c r="CL69" s="96">
        <v>1.0424506989732516</v>
      </c>
      <c r="CM69" s="96">
        <v>790.59461010131395</v>
      </c>
      <c r="CN69" s="96">
        <v>3.3779804649743106</v>
      </c>
      <c r="CO69" s="96">
        <v>2561.8603846365172</v>
      </c>
      <c r="CP69" s="96">
        <v>3.8696207081598208</v>
      </c>
      <c r="CQ69" s="96">
        <v>2934.7203450684078</v>
      </c>
      <c r="CR69" s="96">
        <v>3</v>
      </c>
      <c r="CS69" s="96">
        <v>2275.1999999999998</v>
      </c>
      <c r="CT69" s="96">
        <v>2.1567726672236947</v>
      </c>
      <c r="CU69" s="96">
        <v>1635.69639082245</v>
      </c>
    </row>
    <row r="70" spans="2:99">
      <c r="C70" s="95" t="s">
        <v>235</v>
      </c>
      <c r="D70" s="96">
        <v>0</v>
      </c>
      <c r="E70" s="96">
        <v>0</v>
      </c>
      <c r="F70" s="96">
        <v>0</v>
      </c>
      <c r="G70" s="96">
        <v>0</v>
      </c>
      <c r="H70" s="96">
        <v>3</v>
      </c>
      <c r="I70" s="96">
        <v>1605.6</v>
      </c>
      <c r="J70" s="96">
        <v>3.8118667412910732</v>
      </c>
      <c r="K70" s="96">
        <v>2040.1110799389821</v>
      </c>
      <c r="L70" s="96">
        <v>19.712652111406445</v>
      </c>
      <c r="M70" s="96">
        <v>10550.211410024729</v>
      </c>
      <c r="N70" s="96">
        <v>15.745546718875172</v>
      </c>
      <c r="O70" s="96">
        <v>8427.016603941991</v>
      </c>
      <c r="P70" s="96">
        <v>19.55461327425423</v>
      </c>
      <c r="Q70" s="96">
        <v>10465.629024380862</v>
      </c>
      <c r="R70" s="96">
        <v>3.8140844680988857</v>
      </c>
      <c r="S70" s="96">
        <v>2041.2980073265232</v>
      </c>
      <c r="T70" s="96">
        <v>6.4399255003199114</v>
      </c>
      <c r="U70" s="96">
        <v>3446.648127771216</v>
      </c>
      <c r="V70" s="96">
        <v>10.663455969971327</v>
      </c>
      <c r="W70" s="96">
        <v>5707.0816351286539</v>
      </c>
      <c r="X70" s="96">
        <v>13.749245656898523</v>
      </c>
      <c r="Y70" s="96">
        <v>7358.5962755720884</v>
      </c>
      <c r="Z70" s="96">
        <v>13.196121517075222</v>
      </c>
      <c r="AA70" s="96">
        <v>7062.5642359386575</v>
      </c>
      <c r="AB70" s="96">
        <v>7.5415859140805166</v>
      </c>
      <c r="AC70" s="96">
        <v>4036.2567812158918</v>
      </c>
      <c r="AD70" s="96">
        <v>6.2224081849979109</v>
      </c>
      <c r="AE70" s="96">
        <v>3330.2328606108813</v>
      </c>
      <c r="AF70" s="96">
        <v>6.2011945284719152</v>
      </c>
      <c r="AG70" s="96">
        <v>3318.8793116381685</v>
      </c>
      <c r="AH70" s="96">
        <v>3.693815016104995</v>
      </c>
      <c r="AI70" s="96">
        <v>1976.9297966193931</v>
      </c>
      <c r="AJ70" s="96">
        <v>3.3956523793724736</v>
      </c>
      <c r="AK70" s="96">
        <v>1817.3531534401477</v>
      </c>
      <c r="AL70" s="96">
        <v>3.8201087614119218</v>
      </c>
      <c r="AM70" s="96">
        <v>2044.5222091076603</v>
      </c>
      <c r="AN70" s="96">
        <v>5.6673317859839347</v>
      </c>
      <c r="AO70" s="96">
        <v>3033.1559718586013</v>
      </c>
      <c r="AP70" s="96">
        <v>5.1864128309983517</v>
      </c>
      <c r="AQ70" s="96">
        <v>2775.7681471503174</v>
      </c>
      <c r="AR70" s="96">
        <v>3.4381038642651527</v>
      </c>
      <c r="AS70" s="96">
        <v>1840.0731881547094</v>
      </c>
      <c r="AT70" s="96">
        <v>2.8700385396377937</v>
      </c>
      <c r="AU70" s="96">
        <v>1536.0446264141469</v>
      </c>
      <c r="AV70" s="96">
        <v>3.2937279956347507</v>
      </c>
      <c r="AW70" s="96">
        <v>1762.8032232637183</v>
      </c>
      <c r="AX70" s="96">
        <v>3</v>
      </c>
      <c r="AY70" s="96">
        <v>1605.6</v>
      </c>
      <c r="AZ70" s="96">
        <v>4</v>
      </c>
      <c r="BA70" s="96">
        <v>2140.7999999999997</v>
      </c>
      <c r="BB70" s="96">
        <v>5</v>
      </c>
      <c r="BC70" s="96">
        <v>2675.9999999999995</v>
      </c>
      <c r="BD70" s="96">
        <v>3</v>
      </c>
      <c r="BE70" s="96">
        <v>1605.6</v>
      </c>
      <c r="BF70" s="96">
        <v>3</v>
      </c>
      <c r="BG70" s="96">
        <v>1605.6</v>
      </c>
      <c r="BH70" s="96">
        <v>11</v>
      </c>
      <c r="BI70" s="96">
        <v>5887.1999999999989</v>
      </c>
      <c r="BJ70" s="96">
        <v>13</v>
      </c>
      <c r="BK70" s="96">
        <v>6957.5999999999995</v>
      </c>
      <c r="BL70" s="96">
        <v>15</v>
      </c>
      <c r="BM70" s="96">
        <v>8027.9999999999991</v>
      </c>
      <c r="BN70" s="96">
        <v>14.194130942237756</v>
      </c>
      <c r="BO70" s="96">
        <v>7596.6988802856458</v>
      </c>
      <c r="BP70" s="96">
        <v>8.537391786882127</v>
      </c>
      <c r="BQ70" s="96">
        <v>4569.2120843393141</v>
      </c>
      <c r="BR70" s="96">
        <v>9.211966786406272</v>
      </c>
      <c r="BS70" s="96">
        <v>4930.2446240846357</v>
      </c>
      <c r="BT70" s="96">
        <v>9.1952809551154715</v>
      </c>
      <c r="BU70" s="96">
        <v>4921.3143671777998</v>
      </c>
      <c r="BV70" s="96">
        <v>10.144731346121805</v>
      </c>
      <c r="BW70" s="96">
        <v>5429.4602164443895</v>
      </c>
      <c r="BX70" s="96">
        <v>3.716369711376013</v>
      </c>
      <c r="BY70" s="96">
        <v>1989.0010695284418</v>
      </c>
      <c r="BZ70" s="96">
        <v>2.1270055589848762</v>
      </c>
      <c r="CA70" s="96">
        <v>1138.3733751687057</v>
      </c>
      <c r="CB70" s="96">
        <v>4.3091146219414593</v>
      </c>
      <c r="CC70" s="96">
        <v>2306.2381456630687</v>
      </c>
      <c r="CD70" s="96">
        <v>6.2474208293531852</v>
      </c>
      <c r="CE70" s="96">
        <v>3343.6196278698244</v>
      </c>
      <c r="CF70" s="96">
        <v>4.0380668187084447</v>
      </c>
      <c r="CG70" s="96">
        <v>2161.1733613727592</v>
      </c>
      <c r="CH70" s="96">
        <v>2.7991036359976103</v>
      </c>
      <c r="CI70" s="96">
        <v>1498.0802659859207</v>
      </c>
      <c r="CJ70" s="96">
        <v>0.70830873893210811</v>
      </c>
      <c r="CK70" s="96">
        <v>379.08683707646423</v>
      </c>
      <c r="CL70" s="96">
        <v>0.83730178220286811</v>
      </c>
      <c r="CM70" s="96">
        <v>448.12391383497493</v>
      </c>
      <c r="CN70" s="96">
        <v>3.3779804649743106</v>
      </c>
      <c r="CO70" s="96">
        <v>1807.8951448542507</v>
      </c>
      <c r="CP70" s="96">
        <v>3.8696207081598208</v>
      </c>
      <c r="CQ70" s="96">
        <v>2071.0210030071357</v>
      </c>
      <c r="CR70" s="96">
        <v>3</v>
      </c>
      <c r="CS70" s="96">
        <v>1605.6</v>
      </c>
      <c r="CT70" s="96">
        <v>2.195965834029618</v>
      </c>
      <c r="CU70" s="96">
        <v>1175.2809143726513</v>
      </c>
    </row>
    <row r="71" spans="2:99">
      <c r="B71" s="95" t="s">
        <v>130</v>
      </c>
      <c r="C71" s="95" t="s">
        <v>236</v>
      </c>
      <c r="D71" s="96">
        <v>0</v>
      </c>
      <c r="E71" s="96">
        <v>0</v>
      </c>
      <c r="F71" s="96">
        <v>0</v>
      </c>
      <c r="G71" s="96">
        <v>0</v>
      </c>
      <c r="H71" s="96">
        <v>2</v>
      </c>
      <c r="I71" s="96">
        <v>1128</v>
      </c>
      <c r="J71" s="96">
        <v>2.4237366762588546</v>
      </c>
      <c r="K71" s="96">
        <v>1366.987485409994</v>
      </c>
      <c r="L71" s="96">
        <v>3.8090526490446419</v>
      </c>
      <c r="M71" s="96">
        <v>2148.3056940611782</v>
      </c>
      <c r="N71" s="96">
        <v>3.2093044320680137</v>
      </c>
      <c r="O71" s="96">
        <v>1810.0476996863597</v>
      </c>
      <c r="P71" s="96">
        <v>3.519357719799066</v>
      </c>
      <c r="Q71" s="96">
        <v>1984.9177539666732</v>
      </c>
      <c r="R71" s="96">
        <v>3.042972371554733</v>
      </c>
      <c r="S71" s="96">
        <v>1716.2364175568694</v>
      </c>
      <c r="T71" s="96">
        <v>5.5273332885963073</v>
      </c>
      <c r="U71" s="96">
        <v>3117.4159747683175</v>
      </c>
      <c r="V71" s="96">
        <v>4</v>
      </c>
      <c r="W71" s="96">
        <v>2256</v>
      </c>
      <c r="X71" s="96">
        <v>5.8148240166869849</v>
      </c>
      <c r="Y71" s="96">
        <v>3279.5607454114593</v>
      </c>
      <c r="Z71" s="96">
        <v>6.2085815388701473</v>
      </c>
      <c r="AA71" s="96">
        <v>3501.6399879227629</v>
      </c>
      <c r="AB71" s="96">
        <v>7.4898991208976806</v>
      </c>
      <c r="AC71" s="96">
        <v>4224.3031041862914</v>
      </c>
      <c r="AD71" s="96">
        <v>7.9249821228134056</v>
      </c>
      <c r="AE71" s="96">
        <v>4469.6899172667609</v>
      </c>
      <c r="AF71" s="96">
        <v>7.3124697461151094</v>
      </c>
      <c r="AG71" s="96">
        <v>4124.2329368089213</v>
      </c>
      <c r="AH71" s="96">
        <v>7.686094591717425</v>
      </c>
      <c r="AI71" s="96">
        <v>4334.9573497286274</v>
      </c>
      <c r="AJ71" s="96">
        <v>12.139399200931221</v>
      </c>
      <c r="AK71" s="96">
        <v>6846.6211493252085</v>
      </c>
      <c r="AL71" s="96">
        <v>12.44705747277904</v>
      </c>
      <c r="AM71" s="96">
        <v>7020.1404146473787</v>
      </c>
      <c r="AN71" s="96">
        <v>10.603443006886605</v>
      </c>
      <c r="AO71" s="96">
        <v>5980.3418558840458</v>
      </c>
      <c r="AP71" s="96">
        <v>20.183455128256124</v>
      </c>
      <c r="AQ71" s="96">
        <v>11383.468692336453</v>
      </c>
      <c r="AR71" s="96">
        <v>3</v>
      </c>
      <c r="AS71" s="96">
        <v>1692</v>
      </c>
      <c r="AT71" s="96">
        <v>4.5273978266934076</v>
      </c>
      <c r="AU71" s="96">
        <v>2553.4523742550818</v>
      </c>
      <c r="AV71" s="96">
        <v>3.1380103329050515</v>
      </c>
      <c r="AW71" s="96">
        <v>1769.8378277584491</v>
      </c>
      <c r="AX71" s="96">
        <v>2</v>
      </c>
      <c r="AY71" s="96">
        <v>1128</v>
      </c>
      <c r="AZ71" s="96">
        <v>2</v>
      </c>
      <c r="BA71" s="96">
        <v>1128</v>
      </c>
      <c r="BB71" s="96">
        <v>2</v>
      </c>
      <c r="BC71" s="96">
        <v>1128</v>
      </c>
      <c r="BD71" s="96">
        <v>2</v>
      </c>
      <c r="BE71" s="96">
        <v>1128</v>
      </c>
      <c r="BF71" s="96">
        <v>3</v>
      </c>
      <c r="BG71" s="96">
        <v>1692</v>
      </c>
      <c r="BH71" s="96">
        <v>2</v>
      </c>
      <c r="BI71" s="96">
        <v>1128</v>
      </c>
      <c r="BJ71" s="96">
        <v>4</v>
      </c>
      <c r="BK71" s="96">
        <v>2256</v>
      </c>
      <c r="BL71" s="96">
        <v>3</v>
      </c>
      <c r="BM71" s="96">
        <v>1692</v>
      </c>
      <c r="BN71" s="96">
        <v>3</v>
      </c>
      <c r="BO71" s="96">
        <v>1692</v>
      </c>
      <c r="BP71" s="96">
        <v>6</v>
      </c>
      <c r="BQ71" s="96">
        <v>3384</v>
      </c>
      <c r="BR71" s="96">
        <v>4</v>
      </c>
      <c r="BS71" s="96">
        <v>2256</v>
      </c>
      <c r="BT71" s="96">
        <v>4</v>
      </c>
      <c r="BU71" s="96">
        <v>2256</v>
      </c>
      <c r="BV71" s="96">
        <v>6</v>
      </c>
      <c r="BW71" s="96">
        <v>3384</v>
      </c>
      <c r="BX71" s="96">
        <v>7</v>
      </c>
      <c r="BY71" s="96">
        <v>3948</v>
      </c>
      <c r="BZ71" s="96">
        <v>8</v>
      </c>
      <c r="CA71" s="96">
        <v>4512</v>
      </c>
      <c r="CB71" s="96">
        <v>8</v>
      </c>
      <c r="CC71" s="96">
        <v>4512</v>
      </c>
      <c r="CD71" s="96">
        <v>8</v>
      </c>
      <c r="CE71" s="96">
        <v>4512</v>
      </c>
      <c r="CF71" s="96">
        <v>14.189544581490608</v>
      </c>
      <c r="CG71" s="96">
        <v>8002.9031439607033</v>
      </c>
      <c r="CH71" s="96">
        <v>12.992765391010391</v>
      </c>
      <c r="CI71" s="96">
        <v>7327.9196805298607</v>
      </c>
      <c r="CJ71" s="96">
        <v>2.7978142194821247</v>
      </c>
      <c r="CK71" s="96">
        <v>1577.9672197879183</v>
      </c>
      <c r="CL71" s="96">
        <v>1.1331403611743553</v>
      </c>
      <c r="CM71" s="96">
        <v>639.09116370233642</v>
      </c>
      <c r="CN71" s="96">
        <v>3.1882323470069251</v>
      </c>
      <c r="CO71" s="96">
        <v>1798.1630437119059</v>
      </c>
      <c r="CP71" s="96">
        <v>3.6550351833456833</v>
      </c>
      <c r="CQ71" s="96">
        <v>2061.4398434069653</v>
      </c>
      <c r="CR71" s="96">
        <v>3.3501559947982651</v>
      </c>
      <c r="CS71" s="96">
        <v>1889.4879810662214</v>
      </c>
      <c r="CT71" s="96">
        <v>4</v>
      </c>
      <c r="CU71" s="96">
        <v>2256</v>
      </c>
    </row>
    <row r="72" spans="2:99">
      <c r="C72" s="95" t="s">
        <v>237</v>
      </c>
      <c r="D72" s="96">
        <v>0</v>
      </c>
      <c r="E72" s="96">
        <v>0</v>
      </c>
      <c r="F72" s="96">
        <v>0</v>
      </c>
      <c r="G72" s="96">
        <v>0</v>
      </c>
      <c r="H72" s="96">
        <v>2</v>
      </c>
      <c r="I72" s="96">
        <v>148.79999999999998</v>
      </c>
      <c r="J72" s="96">
        <v>2.5649822350118061</v>
      </c>
      <c r="K72" s="96">
        <v>190.83467828487835</v>
      </c>
      <c r="L72" s="96">
        <v>3.8090526490446419</v>
      </c>
      <c r="M72" s="96">
        <v>283.39351708892133</v>
      </c>
      <c r="N72" s="96">
        <v>3.1794037989154407</v>
      </c>
      <c r="O72" s="96">
        <v>236.54764263930875</v>
      </c>
      <c r="P72" s="96">
        <v>3.519357719799066</v>
      </c>
      <c r="Q72" s="96">
        <v>261.8402143530505</v>
      </c>
      <c r="R72" s="96">
        <v>3.042972371554733</v>
      </c>
      <c r="S72" s="96">
        <v>226.39714444367212</v>
      </c>
      <c r="T72" s="96">
        <v>5.6970369873292306</v>
      </c>
      <c r="U72" s="96">
        <v>423.85955185729472</v>
      </c>
      <c r="V72" s="96">
        <v>4</v>
      </c>
      <c r="W72" s="96">
        <v>297.59999999999997</v>
      </c>
      <c r="X72" s="96">
        <v>5.8148240166869849</v>
      </c>
      <c r="Y72" s="96">
        <v>432.62290684151162</v>
      </c>
      <c r="Z72" s="96">
        <v>6.2383789015658833</v>
      </c>
      <c r="AA72" s="96">
        <v>464.13539027650165</v>
      </c>
      <c r="AB72" s="96">
        <v>7.4898991208976806</v>
      </c>
      <c r="AC72" s="96">
        <v>557.24849459478742</v>
      </c>
      <c r="AD72" s="96">
        <v>8.0999804976146237</v>
      </c>
      <c r="AE72" s="96">
        <v>602.63854902252797</v>
      </c>
      <c r="AF72" s="96">
        <v>8.1472933356783166</v>
      </c>
      <c r="AG72" s="96">
        <v>606.15862417446669</v>
      </c>
      <c r="AH72" s="96">
        <v>7.686094591717425</v>
      </c>
      <c r="AI72" s="96">
        <v>571.84543762377632</v>
      </c>
      <c r="AJ72" s="96">
        <v>13.139399200931221</v>
      </c>
      <c r="AK72" s="96">
        <v>977.57130054928268</v>
      </c>
      <c r="AL72" s="96">
        <v>11.44705747277904</v>
      </c>
      <c r="AM72" s="96">
        <v>851.66107597476048</v>
      </c>
      <c r="AN72" s="96">
        <v>11.959608290284791</v>
      </c>
      <c r="AO72" s="96">
        <v>889.79485679718834</v>
      </c>
      <c r="AP72" s="96">
        <v>18.074282371843317</v>
      </c>
      <c r="AQ72" s="96">
        <v>1344.7266084651426</v>
      </c>
      <c r="AR72" s="96">
        <v>3</v>
      </c>
      <c r="AS72" s="96">
        <v>223.2</v>
      </c>
      <c r="AT72" s="96">
        <v>4.5273978266934076</v>
      </c>
      <c r="AU72" s="96">
        <v>336.83839830598947</v>
      </c>
      <c r="AV72" s="96">
        <v>3.1380103329050515</v>
      </c>
      <c r="AW72" s="96">
        <v>233.46796876813579</v>
      </c>
      <c r="AX72" s="96">
        <v>2</v>
      </c>
      <c r="AY72" s="96">
        <v>148.79999999999998</v>
      </c>
      <c r="AZ72" s="96">
        <v>3</v>
      </c>
      <c r="BA72" s="96">
        <v>223.2</v>
      </c>
      <c r="BB72" s="96">
        <v>2</v>
      </c>
      <c r="BC72" s="96">
        <v>148.79999999999998</v>
      </c>
      <c r="BD72" s="96">
        <v>2</v>
      </c>
      <c r="BE72" s="96">
        <v>148.79999999999998</v>
      </c>
      <c r="BF72" s="96">
        <v>3</v>
      </c>
      <c r="BG72" s="96">
        <v>223.2</v>
      </c>
      <c r="BH72" s="96">
        <v>2</v>
      </c>
      <c r="BI72" s="96">
        <v>148.79999999999998</v>
      </c>
      <c r="BJ72" s="96">
        <v>4</v>
      </c>
      <c r="BK72" s="96">
        <v>297.59999999999997</v>
      </c>
      <c r="BL72" s="96">
        <v>2</v>
      </c>
      <c r="BM72" s="96">
        <v>148.79999999999998</v>
      </c>
      <c r="BN72" s="96">
        <v>4</v>
      </c>
      <c r="BO72" s="96">
        <v>297.59999999999997</v>
      </c>
      <c r="BP72" s="96">
        <v>6</v>
      </c>
      <c r="BQ72" s="96">
        <v>446.4</v>
      </c>
      <c r="BR72" s="96">
        <v>5</v>
      </c>
      <c r="BS72" s="96">
        <v>371.99999999999994</v>
      </c>
      <c r="BT72" s="96">
        <v>4</v>
      </c>
      <c r="BU72" s="96">
        <v>297.59999999999997</v>
      </c>
      <c r="BV72" s="96">
        <v>6</v>
      </c>
      <c r="BW72" s="96">
        <v>446.4</v>
      </c>
      <c r="BX72" s="96">
        <v>7</v>
      </c>
      <c r="BY72" s="96">
        <v>520.79999999999995</v>
      </c>
      <c r="BZ72" s="96">
        <v>8</v>
      </c>
      <c r="CA72" s="96">
        <v>595.19999999999993</v>
      </c>
      <c r="CB72" s="96">
        <v>8</v>
      </c>
      <c r="CC72" s="96">
        <v>595.19999999999993</v>
      </c>
      <c r="CD72" s="96">
        <v>9</v>
      </c>
      <c r="CE72" s="96">
        <v>669.59999999999991</v>
      </c>
      <c r="CF72" s="96">
        <v>15.328220432859764</v>
      </c>
      <c r="CG72" s="96">
        <v>1140.4196002047663</v>
      </c>
      <c r="CH72" s="96">
        <v>12.360892413767662</v>
      </c>
      <c r="CI72" s="96">
        <v>919.65039558431397</v>
      </c>
      <c r="CJ72" s="96">
        <v>2.7617077398520906</v>
      </c>
      <c r="CK72" s="96">
        <v>205.4710558449955</v>
      </c>
      <c r="CL72" s="96">
        <v>1.1368153566622483</v>
      </c>
      <c r="CM72" s="96">
        <v>84.57906253567127</v>
      </c>
      <c r="CN72" s="96">
        <v>3.2196044048414127</v>
      </c>
      <c r="CO72" s="96">
        <v>239.53856772020109</v>
      </c>
      <c r="CP72" s="96">
        <v>3.6550351833456833</v>
      </c>
      <c r="CQ72" s="96">
        <v>271.93461764091882</v>
      </c>
      <c r="CR72" s="96">
        <v>3.4668746597310203</v>
      </c>
      <c r="CS72" s="96">
        <v>257.93547468398788</v>
      </c>
      <c r="CT72" s="96">
        <v>4</v>
      </c>
      <c r="CU72" s="96">
        <v>297.59999999999997</v>
      </c>
    </row>
    <row r="73" spans="2:99">
      <c r="C73" s="95" t="s">
        <v>238</v>
      </c>
      <c r="D73" s="96">
        <v>0</v>
      </c>
      <c r="E73" s="96">
        <v>0</v>
      </c>
      <c r="F73" s="96">
        <v>0</v>
      </c>
      <c r="G73" s="96">
        <v>0</v>
      </c>
      <c r="H73" s="96">
        <v>2</v>
      </c>
      <c r="I73" s="96">
        <v>1118.3999999999999</v>
      </c>
      <c r="J73" s="96">
        <v>2.5649822350118061</v>
      </c>
      <c r="K73" s="96">
        <v>1434.3380658186018</v>
      </c>
      <c r="L73" s="96">
        <v>3.6472421192357132</v>
      </c>
      <c r="M73" s="96">
        <v>2039.5377930766106</v>
      </c>
      <c r="N73" s="96">
        <v>3.2093044320680137</v>
      </c>
      <c r="O73" s="96">
        <v>1794.643038412433</v>
      </c>
      <c r="P73" s="96">
        <v>4.519357719799066</v>
      </c>
      <c r="Q73" s="96">
        <v>2527.2248369116373</v>
      </c>
      <c r="R73" s="96">
        <v>3.0358103096289444</v>
      </c>
      <c r="S73" s="96">
        <v>1697.6251251445055</v>
      </c>
      <c r="T73" s="96">
        <v>5.5273332885963073</v>
      </c>
      <c r="U73" s="96">
        <v>3090.8847749830547</v>
      </c>
      <c r="V73" s="96">
        <v>4</v>
      </c>
      <c r="W73" s="96">
        <v>2236.7999999999997</v>
      </c>
      <c r="X73" s="96">
        <v>5.8148240166869849</v>
      </c>
      <c r="Y73" s="96">
        <v>3251.6495901313615</v>
      </c>
      <c r="Z73" s="96">
        <v>5.2383789015658833</v>
      </c>
      <c r="AA73" s="96">
        <v>2929.3014817556414</v>
      </c>
      <c r="AB73" s="96">
        <v>8.4409092088079127</v>
      </c>
      <c r="AC73" s="96">
        <v>4720.1564295653843</v>
      </c>
      <c r="AD73" s="96">
        <v>8.0999804976146237</v>
      </c>
      <c r="AE73" s="96">
        <v>4529.5090942660972</v>
      </c>
      <c r="AF73" s="96">
        <v>7.1472933356783166</v>
      </c>
      <c r="AG73" s="96">
        <v>3996.7664333113144</v>
      </c>
      <c r="AH73" s="96">
        <v>6.686094591717425</v>
      </c>
      <c r="AI73" s="96">
        <v>3738.8640956883837</v>
      </c>
      <c r="AJ73" s="96">
        <v>12.313810267649622</v>
      </c>
      <c r="AK73" s="96">
        <v>6885.8827016696678</v>
      </c>
      <c r="AL73" s="96">
        <v>12.621847292263258</v>
      </c>
      <c r="AM73" s="96">
        <v>7058.1370058336133</v>
      </c>
      <c r="AN73" s="96">
        <v>11.089003161961418</v>
      </c>
      <c r="AO73" s="96">
        <v>6200.9705681688247</v>
      </c>
      <c r="AP73" s="96">
        <v>17.965109615430514</v>
      </c>
      <c r="AQ73" s="96">
        <v>10046.089296948741</v>
      </c>
      <c r="AR73" s="96">
        <v>3</v>
      </c>
      <c r="AS73" s="96">
        <v>1677.6</v>
      </c>
      <c r="AT73" s="96">
        <v>4.3955483700200562</v>
      </c>
      <c r="AU73" s="96">
        <v>2457.9906485152151</v>
      </c>
      <c r="AV73" s="96">
        <v>3.1380103329050515</v>
      </c>
      <c r="AW73" s="96">
        <v>1754.7753781605045</v>
      </c>
      <c r="AX73" s="96">
        <v>2</v>
      </c>
      <c r="AY73" s="96">
        <v>1118.3999999999999</v>
      </c>
      <c r="AZ73" s="96">
        <v>2</v>
      </c>
      <c r="BA73" s="96">
        <v>1118.3999999999999</v>
      </c>
      <c r="BB73" s="96">
        <v>2</v>
      </c>
      <c r="BC73" s="96">
        <v>1118.3999999999999</v>
      </c>
      <c r="BD73" s="96">
        <v>2</v>
      </c>
      <c r="BE73" s="96">
        <v>1118.3999999999999</v>
      </c>
      <c r="BF73" s="96">
        <v>3</v>
      </c>
      <c r="BG73" s="96">
        <v>1677.6</v>
      </c>
      <c r="BH73" s="96">
        <v>2</v>
      </c>
      <c r="BI73" s="96">
        <v>1118.3999999999999</v>
      </c>
      <c r="BJ73" s="96">
        <v>4</v>
      </c>
      <c r="BK73" s="96">
        <v>2236.7999999999997</v>
      </c>
      <c r="BL73" s="96">
        <v>2</v>
      </c>
      <c r="BM73" s="96">
        <v>1118.3999999999999</v>
      </c>
      <c r="BN73" s="96">
        <v>4</v>
      </c>
      <c r="BO73" s="96">
        <v>2236.7999999999997</v>
      </c>
      <c r="BP73" s="96">
        <v>6</v>
      </c>
      <c r="BQ73" s="96">
        <v>3355.2</v>
      </c>
      <c r="BR73" s="96">
        <v>4</v>
      </c>
      <c r="BS73" s="96">
        <v>2236.7999999999997</v>
      </c>
      <c r="BT73" s="96">
        <v>3</v>
      </c>
      <c r="BU73" s="96">
        <v>1677.6</v>
      </c>
      <c r="BV73" s="96">
        <v>5</v>
      </c>
      <c r="BW73" s="96">
        <v>2795.9999999999995</v>
      </c>
      <c r="BX73" s="96">
        <v>7</v>
      </c>
      <c r="BY73" s="96">
        <v>3914.3999999999996</v>
      </c>
      <c r="BZ73" s="96">
        <v>8</v>
      </c>
      <c r="CA73" s="96">
        <v>4473.5999999999995</v>
      </c>
      <c r="CB73" s="96">
        <v>8</v>
      </c>
      <c r="CC73" s="96">
        <v>4473.5999999999995</v>
      </c>
      <c r="CD73" s="96">
        <v>8</v>
      </c>
      <c r="CE73" s="96">
        <v>4473.5999999999995</v>
      </c>
      <c r="CF73" s="96">
        <v>12.912192878752293</v>
      </c>
      <c r="CG73" s="96">
        <v>7220.4982577982819</v>
      </c>
      <c r="CH73" s="96">
        <v>11.621082649815515</v>
      </c>
      <c r="CI73" s="96">
        <v>6498.5094177768351</v>
      </c>
      <c r="CJ73" s="96">
        <v>3.0204221825511661</v>
      </c>
      <c r="CK73" s="96">
        <v>1689.020084482612</v>
      </c>
      <c r="CL73" s="96">
        <v>0.98523997577394851</v>
      </c>
      <c r="CM73" s="96">
        <v>550.94619445279193</v>
      </c>
      <c r="CN73" s="96">
        <v>2.1882323470069251</v>
      </c>
      <c r="CO73" s="96">
        <v>1223.6595284462724</v>
      </c>
      <c r="CP73" s="96">
        <v>3.6550351833456833</v>
      </c>
      <c r="CQ73" s="96">
        <v>2043.8956745269059</v>
      </c>
      <c r="CR73" s="96">
        <v>3.3501559947982651</v>
      </c>
      <c r="CS73" s="96">
        <v>1873.4072322911895</v>
      </c>
      <c r="CT73" s="96">
        <v>4</v>
      </c>
      <c r="CU73" s="96">
        <v>2236.7999999999997</v>
      </c>
    </row>
    <row r="74" spans="2:99">
      <c r="C74" s="95" t="s">
        <v>239</v>
      </c>
      <c r="D74" s="96">
        <v>0</v>
      </c>
      <c r="E74" s="96">
        <v>0</v>
      </c>
      <c r="F74" s="96">
        <v>0</v>
      </c>
      <c r="G74" s="96">
        <v>0</v>
      </c>
      <c r="H74" s="96">
        <v>2</v>
      </c>
      <c r="I74" s="96">
        <v>806.4</v>
      </c>
      <c r="J74" s="96">
        <v>2.4237366762588546</v>
      </c>
      <c r="K74" s="96">
        <v>977.25062786757019</v>
      </c>
      <c r="L74" s="96">
        <v>3.8090526490446419</v>
      </c>
      <c r="M74" s="96">
        <v>1535.8100280947995</v>
      </c>
      <c r="N74" s="96">
        <v>2.2093044320680137</v>
      </c>
      <c r="O74" s="96">
        <v>890.79154700982315</v>
      </c>
      <c r="P74" s="96">
        <v>4.519357719799066</v>
      </c>
      <c r="Q74" s="96">
        <v>1822.2050326229833</v>
      </c>
      <c r="R74" s="96">
        <v>3.042972371554733</v>
      </c>
      <c r="S74" s="96">
        <v>1226.9264602108683</v>
      </c>
      <c r="T74" s="96">
        <v>5.6970369873292306</v>
      </c>
      <c r="U74" s="96">
        <v>2297.0453132911457</v>
      </c>
      <c r="V74" s="96">
        <v>4</v>
      </c>
      <c r="W74" s="96">
        <v>1612.8</v>
      </c>
      <c r="X74" s="96">
        <v>6.8148240166869849</v>
      </c>
      <c r="Y74" s="96">
        <v>2747.7370435281923</v>
      </c>
      <c r="Z74" s="96">
        <v>5.2085815388701473</v>
      </c>
      <c r="AA74" s="96">
        <v>2100.1000764724431</v>
      </c>
      <c r="AB74" s="96">
        <v>7.4898991208976806</v>
      </c>
      <c r="AC74" s="96">
        <v>3019.9273255459448</v>
      </c>
      <c r="AD74" s="96">
        <v>7.9249821228134056</v>
      </c>
      <c r="AE74" s="96">
        <v>3195.3527919183653</v>
      </c>
      <c r="AF74" s="96">
        <v>7.1472933356783166</v>
      </c>
      <c r="AG74" s="96">
        <v>2881.7886729454972</v>
      </c>
      <c r="AH74" s="96">
        <v>7.686094591717425</v>
      </c>
      <c r="AI74" s="96">
        <v>3099.0333393804658</v>
      </c>
      <c r="AJ74" s="96">
        <v>11.964988134212819</v>
      </c>
      <c r="AK74" s="96">
        <v>4824.2832157146086</v>
      </c>
      <c r="AL74" s="96">
        <v>11.44705747277904</v>
      </c>
      <c r="AM74" s="96">
        <v>4615.4535730245088</v>
      </c>
      <c r="AN74" s="96">
        <v>10.960654837545231</v>
      </c>
      <c r="AO74" s="96">
        <v>4419.3360304982371</v>
      </c>
      <c r="AP74" s="96">
        <v>18.074282371843317</v>
      </c>
      <c r="AQ74" s="96">
        <v>7287.5506523272252</v>
      </c>
      <c r="AR74" s="96">
        <v>3</v>
      </c>
      <c r="AS74" s="96">
        <v>1209.5999999999999</v>
      </c>
      <c r="AT74" s="96">
        <v>3.3955483700200562</v>
      </c>
      <c r="AU74" s="96">
        <v>1369.0851027920867</v>
      </c>
      <c r="AV74" s="96">
        <v>3.1380103329050515</v>
      </c>
      <c r="AW74" s="96">
        <v>1265.2457662273168</v>
      </c>
      <c r="AX74" s="96">
        <v>3</v>
      </c>
      <c r="AY74" s="96">
        <v>1209.5999999999999</v>
      </c>
      <c r="AZ74" s="96">
        <v>2</v>
      </c>
      <c r="BA74" s="96">
        <v>806.4</v>
      </c>
      <c r="BB74" s="96">
        <v>2</v>
      </c>
      <c r="BC74" s="96">
        <v>806.4</v>
      </c>
      <c r="BD74" s="96">
        <v>2</v>
      </c>
      <c r="BE74" s="96">
        <v>806.4</v>
      </c>
      <c r="BF74" s="96">
        <v>3</v>
      </c>
      <c r="BG74" s="96">
        <v>1209.5999999999999</v>
      </c>
      <c r="BH74" s="96">
        <v>2</v>
      </c>
      <c r="BI74" s="96">
        <v>806.4</v>
      </c>
      <c r="BJ74" s="96">
        <v>4</v>
      </c>
      <c r="BK74" s="96">
        <v>1612.8</v>
      </c>
      <c r="BL74" s="96">
        <v>2</v>
      </c>
      <c r="BM74" s="96">
        <v>806.4</v>
      </c>
      <c r="BN74" s="96">
        <v>3</v>
      </c>
      <c r="BO74" s="96">
        <v>1209.5999999999999</v>
      </c>
      <c r="BP74" s="96">
        <v>6</v>
      </c>
      <c r="BQ74" s="96">
        <v>2419.1999999999998</v>
      </c>
      <c r="BR74" s="96">
        <v>5</v>
      </c>
      <c r="BS74" s="96">
        <v>2016</v>
      </c>
      <c r="BT74" s="96">
        <v>4</v>
      </c>
      <c r="BU74" s="96">
        <v>1612.8</v>
      </c>
      <c r="BV74" s="96">
        <v>6</v>
      </c>
      <c r="BW74" s="96">
        <v>2419.1999999999998</v>
      </c>
      <c r="BX74" s="96">
        <v>7</v>
      </c>
      <c r="BY74" s="96">
        <v>2822.4</v>
      </c>
      <c r="BZ74" s="96">
        <v>8</v>
      </c>
      <c r="CA74" s="96">
        <v>3225.6</v>
      </c>
      <c r="CB74" s="96">
        <v>7</v>
      </c>
      <c r="CC74" s="96">
        <v>2822.4</v>
      </c>
      <c r="CD74" s="96">
        <v>7</v>
      </c>
      <c r="CE74" s="96">
        <v>2822.4</v>
      </c>
      <c r="CF74" s="96">
        <v>13.773517027383136</v>
      </c>
      <c r="CG74" s="96">
        <v>5553.4820654408804</v>
      </c>
      <c r="CH74" s="96">
        <v>11.729019436524933</v>
      </c>
      <c r="CI74" s="96">
        <v>4729.1406368068529</v>
      </c>
      <c r="CJ74" s="96">
        <v>2.7978142194821247</v>
      </c>
      <c r="CK74" s="96">
        <v>1128.0786932951926</v>
      </c>
      <c r="CL74" s="96">
        <v>0.98523997577394851</v>
      </c>
      <c r="CM74" s="96">
        <v>397.24875823205605</v>
      </c>
      <c r="CN74" s="96">
        <v>3.1882323470069251</v>
      </c>
      <c r="CO74" s="96">
        <v>1285.4952823131921</v>
      </c>
      <c r="CP74" s="96">
        <v>3.6550351833456833</v>
      </c>
      <c r="CQ74" s="96">
        <v>1473.7101859249794</v>
      </c>
      <c r="CR74" s="96">
        <v>4.3501559947982651</v>
      </c>
      <c r="CS74" s="96">
        <v>1753.9828971026604</v>
      </c>
      <c r="CT74" s="96">
        <v>4</v>
      </c>
      <c r="CU74" s="96">
        <v>1612.8</v>
      </c>
    </row>
    <row r="75" spans="2:99">
      <c r="C75" s="95" t="s">
        <v>240</v>
      </c>
      <c r="D75" s="96">
        <v>0</v>
      </c>
      <c r="E75" s="96">
        <v>0</v>
      </c>
      <c r="F75" s="96">
        <v>0</v>
      </c>
      <c r="G75" s="96">
        <v>0</v>
      </c>
      <c r="H75" s="96">
        <v>2</v>
      </c>
      <c r="I75" s="96">
        <v>1286.3999999999999</v>
      </c>
      <c r="J75" s="96">
        <v>2.5649822350118061</v>
      </c>
      <c r="K75" s="96">
        <v>1649.7965735595935</v>
      </c>
      <c r="L75" s="96">
        <v>3.8090526490446419</v>
      </c>
      <c r="M75" s="96">
        <v>2449.9826638655136</v>
      </c>
      <c r="N75" s="96">
        <v>3.1794037989154407</v>
      </c>
      <c r="O75" s="96">
        <v>2044.9925234624113</v>
      </c>
      <c r="P75" s="96">
        <v>3.519357719799066</v>
      </c>
      <c r="Q75" s="96">
        <v>2263.6508853747591</v>
      </c>
      <c r="R75" s="96">
        <v>3.042972371554733</v>
      </c>
      <c r="S75" s="96">
        <v>1957.239829384004</v>
      </c>
      <c r="T75" s="96">
        <v>4.5273332885963073</v>
      </c>
      <c r="U75" s="96">
        <v>2911.9807712251445</v>
      </c>
      <c r="V75" s="96">
        <v>4</v>
      </c>
      <c r="W75" s="96">
        <v>2572.7999999999997</v>
      </c>
      <c r="X75" s="96">
        <v>5.8148240166869849</v>
      </c>
      <c r="Y75" s="96">
        <v>3740.0948075330684</v>
      </c>
      <c r="Z75" s="96">
        <v>5.2383789015658833</v>
      </c>
      <c r="AA75" s="96">
        <v>3369.3253094871757</v>
      </c>
      <c r="AB75" s="96">
        <v>6.4409092088079118</v>
      </c>
      <c r="AC75" s="96">
        <v>4142.7928031052488</v>
      </c>
      <c r="AD75" s="96">
        <v>8.0999804976146237</v>
      </c>
      <c r="AE75" s="96">
        <v>5209.9074560657255</v>
      </c>
      <c r="AF75" s="96">
        <v>6.9821169252415221</v>
      </c>
      <c r="AG75" s="96">
        <v>4490.8976063153468</v>
      </c>
      <c r="AH75" s="96">
        <v>6.7841081048199143</v>
      </c>
      <c r="AI75" s="96">
        <v>4363.5383330201685</v>
      </c>
      <c r="AJ75" s="96">
        <v>12.139399200931221</v>
      </c>
      <c r="AK75" s="96">
        <v>7808.0615660389603</v>
      </c>
      <c r="AL75" s="96">
        <v>11.621847292263258</v>
      </c>
      <c r="AM75" s="96">
        <v>7475.1721783837265</v>
      </c>
      <c r="AN75" s="96">
        <v>9.4761412297308585</v>
      </c>
      <c r="AO75" s="96">
        <v>6095.0540389628877</v>
      </c>
      <c r="AP75" s="96">
        <v>20.183455128256124</v>
      </c>
      <c r="AQ75" s="96">
        <v>12981.998338494337</v>
      </c>
      <c r="AR75" s="96">
        <v>3</v>
      </c>
      <c r="AS75" s="96">
        <v>1929.6</v>
      </c>
      <c r="AT75" s="96">
        <v>3.5273978266934081</v>
      </c>
      <c r="AU75" s="96">
        <v>2268.8222821291997</v>
      </c>
      <c r="AV75" s="96">
        <v>3.1380103329050515</v>
      </c>
      <c r="AW75" s="96">
        <v>2018.3682461245289</v>
      </c>
      <c r="AX75" s="96">
        <v>2</v>
      </c>
      <c r="AY75" s="96">
        <v>1286.3999999999999</v>
      </c>
      <c r="AZ75" s="96">
        <v>2</v>
      </c>
      <c r="BA75" s="96">
        <v>1286.3999999999999</v>
      </c>
      <c r="BB75" s="96">
        <v>2</v>
      </c>
      <c r="BC75" s="96">
        <v>1286.3999999999999</v>
      </c>
      <c r="BD75" s="96">
        <v>2</v>
      </c>
      <c r="BE75" s="96">
        <v>1286.3999999999999</v>
      </c>
      <c r="BF75" s="96">
        <v>3</v>
      </c>
      <c r="BG75" s="96">
        <v>1929.6</v>
      </c>
      <c r="BH75" s="96">
        <v>2</v>
      </c>
      <c r="BI75" s="96">
        <v>1286.3999999999999</v>
      </c>
      <c r="BJ75" s="96">
        <v>4</v>
      </c>
      <c r="BK75" s="96">
        <v>2572.7999999999997</v>
      </c>
      <c r="BL75" s="96">
        <v>2</v>
      </c>
      <c r="BM75" s="96">
        <v>1286.3999999999999</v>
      </c>
      <c r="BN75" s="96">
        <v>3</v>
      </c>
      <c r="BO75" s="96">
        <v>1929.6</v>
      </c>
      <c r="BP75" s="96">
        <v>7</v>
      </c>
      <c r="BQ75" s="96">
        <v>4502.3999999999996</v>
      </c>
      <c r="BR75" s="96">
        <v>5</v>
      </c>
      <c r="BS75" s="96">
        <v>3215.9999999999995</v>
      </c>
      <c r="BT75" s="96">
        <v>4</v>
      </c>
      <c r="BU75" s="96">
        <v>2572.7999999999997</v>
      </c>
      <c r="BV75" s="96">
        <v>6</v>
      </c>
      <c r="BW75" s="96">
        <v>3859.2</v>
      </c>
      <c r="BX75" s="96">
        <v>7</v>
      </c>
      <c r="BY75" s="96">
        <v>4502.3999999999996</v>
      </c>
      <c r="BZ75" s="96">
        <v>9</v>
      </c>
      <c r="CA75" s="96">
        <v>5788.7999999999993</v>
      </c>
      <c r="CB75" s="96">
        <v>7</v>
      </c>
      <c r="CC75" s="96">
        <v>4502.3999999999996</v>
      </c>
      <c r="CD75" s="96">
        <v>8</v>
      </c>
      <c r="CE75" s="96">
        <v>5145.5999999999995</v>
      </c>
      <c r="CF75" s="96">
        <v>14.773517027383136</v>
      </c>
      <c r="CG75" s="96">
        <v>9502.3261520128326</v>
      </c>
      <c r="CH75" s="96">
        <v>11.729019436524933</v>
      </c>
      <c r="CI75" s="96">
        <v>7544.1053015728357</v>
      </c>
      <c r="CJ75" s="96">
        <v>3.0565286621812002</v>
      </c>
      <c r="CK75" s="96">
        <v>1965.9592355149477</v>
      </c>
      <c r="CL75" s="96">
        <v>0.98156498028605554</v>
      </c>
      <c r="CM75" s="96">
        <v>631.34259531999089</v>
      </c>
      <c r="CN75" s="96">
        <v>3.1882323470069251</v>
      </c>
      <c r="CO75" s="96">
        <v>2050.6710455948541</v>
      </c>
      <c r="CP75" s="96">
        <v>3.6550351833456833</v>
      </c>
      <c r="CQ75" s="96">
        <v>2350.9186299279431</v>
      </c>
      <c r="CR75" s="96">
        <v>4.4668746597310207</v>
      </c>
      <c r="CS75" s="96">
        <v>2873.0937811389922</v>
      </c>
      <c r="CT75" s="96">
        <v>4</v>
      </c>
      <c r="CU75" s="96">
        <v>2572.7999999999997</v>
      </c>
    </row>
    <row r="76" spans="2:99">
      <c r="C76" s="95" t="s">
        <v>241</v>
      </c>
      <c r="D76" s="96">
        <v>0</v>
      </c>
      <c r="E76" s="96">
        <v>0</v>
      </c>
      <c r="F76" s="96">
        <v>0</v>
      </c>
      <c r="G76" s="96">
        <v>0</v>
      </c>
      <c r="H76" s="96">
        <v>2</v>
      </c>
      <c r="I76" s="96">
        <v>1557.6</v>
      </c>
      <c r="J76" s="96">
        <v>2.5649822350118061</v>
      </c>
      <c r="K76" s="96">
        <v>1997.6081646271946</v>
      </c>
      <c r="L76" s="96">
        <v>3.6472421192357132</v>
      </c>
      <c r="M76" s="96">
        <v>2840.4721624607732</v>
      </c>
      <c r="N76" s="96">
        <v>3.1794037989154407</v>
      </c>
      <c r="O76" s="96">
        <v>2476.1196785953452</v>
      </c>
      <c r="P76" s="96">
        <v>3.4451637598277709</v>
      </c>
      <c r="Q76" s="96">
        <v>2683.0935361538677</v>
      </c>
      <c r="R76" s="96">
        <v>3.042972371554733</v>
      </c>
      <c r="S76" s="96">
        <v>2369.8668829668259</v>
      </c>
      <c r="T76" s="96">
        <v>5.5273332885963073</v>
      </c>
      <c r="U76" s="96">
        <v>4304.6871651588035</v>
      </c>
      <c r="V76" s="96">
        <v>4</v>
      </c>
      <c r="W76" s="96">
        <v>3115.2</v>
      </c>
      <c r="X76" s="96">
        <v>5.8148240166869849</v>
      </c>
      <c r="Y76" s="96">
        <v>4528.5849441958235</v>
      </c>
      <c r="Z76" s="96">
        <v>5.2383789015658833</v>
      </c>
      <c r="AA76" s="96">
        <v>4079.6494885395095</v>
      </c>
      <c r="AB76" s="96">
        <v>7.4409092088079118</v>
      </c>
      <c r="AC76" s="96">
        <v>5794.9800918196015</v>
      </c>
      <c r="AD76" s="96">
        <v>7.9249821228134056</v>
      </c>
      <c r="AE76" s="96">
        <v>6171.97607724708</v>
      </c>
      <c r="AF76" s="96">
        <v>7.9821169252415221</v>
      </c>
      <c r="AG76" s="96">
        <v>6216.4726613780967</v>
      </c>
      <c r="AH76" s="96">
        <v>6.686094591717425</v>
      </c>
      <c r="AI76" s="96">
        <v>5207.1304680295307</v>
      </c>
      <c r="AJ76" s="96">
        <v>13.313810267649622</v>
      </c>
      <c r="AK76" s="96">
        <v>10368.795436445525</v>
      </c>
      <c r="AL76" s="96">
        <v>12.621847292263258</v>
      </c>
      <c r="AM76" s="96">
        <v>9829.8946712146244</v>
      </c>
      <c r="AN76" s="96">
        <v>9.8611862029794199</v>
      </c>
      <c r="AO76" s="96">
        <v>7679.8918148803714</v>
      </c>
      <c r="AP76" s="96">
        <v>17.183455128256124</v>
      </c>
      <c r="AQ76" s="96">
        <v>13382.474853885869</v>
      </c>
      <c r="AR76" s="96">
        <v>3</v>
      </c>
      <c r="AS76" s="96">
        <v>2336.3999999999996</v>
      </c>
      <c r="AT76" s="96">
        <v>3.3955483700200562</v>
      </c>
      <c r="AU76" s="96">
        <v>2644.4530705716197</v>
      </c>
      <c r="AV76" s="96">
        <v>3.1380103329050515</v>
      </c>
      <c r="AW76" s="96">
        <v>2443.8824472664542</v>
      </c>
      <c r="AX76" s="96">
        <v>3</v>
      </c>
      <c r="AY76" s="96">
        <v>2336.3999999999996</v>
      </c>
      <c r="AZ76" s="96">
        <v>2</v>
      </c>
      <c r="BA76" s="96">
        <v>1557.6</v>
      </c>
      <c r="BB76" s="96">
        <v>2</v>
      </c>
      <c r="BC76" s="96">
        <v>1557.6</v>
      </c>
      <c r="BD76" s="96">
        <v>2</v>
      </c>
      <c r="BE76" s="96">
        <v>1557.6</v>
      </c>
      <c r="BF76" s="96">
        <v>3</v>
      </c>
      <c r="BG76" s="96">
        <v>2336.3999999999996</v>
      </c>
      <c r="BH76" s="96">
        <v>2</v>
      </c>
      <c r="BI76" s="96">
        <v>1557.6</v>
      </c>
      <c r="BJ76" s="96">
        <v>4</v>
      </c>
      <c r="BK76" s="96">
        <v>3115.2</v>
      </c>
      <c r="BL76" s="96">
        <v>2</v>
      </c>
      <c r="BM76" s="96">
        <v>1557.6</v>
      </c>
      <c r="BN76" s="96">
        <v>3</v>
      </c>
      <c r="BO76" s="96">
        <v>2336.3999999999996</v>
      </c>
      <c r="BP76" s="96">
        <v>6</v>
      </c>
      <c r="BQ76" s="96">
        <v>4672.7999999999993</v>
      </c>
      <c r="BR76" s="96">
        <v>4</v>
      </c>
      <c r="BS76" s="96">
        <v>3115.2</v>
      </c>
      <c r="BT76" s="96">
        <v>4</v>
      </c>
      <c r="BU76" s="96">
        <v>3115.2</v>
      </c>
      <c r="BV76" s="96">
        <v>5</v>
      </c>
      <c r="BW76" s="96">
        <v>3894</v>
      </c>
      <c r="BX76" s="96">
        <v>7</v>
      </c>
      <c r="BY76" s="96">
        <v>5451.5999999999995</v>
      </c>
      <c r="BZ76" s="96">
        <v>8</v>
      </c>
      <c r="CA76" s="96">
        <v>6230.4</v>
      </c>
      <c r="CB76" s="96">
        <v>7</v>
      </c>
      <c r="CC76" s="96">
        <v>5451.5999999999995</v>
      </c>
      <c r="CD76" s="96">
        <v>8</v>
      </c>
      <c r="CE76" s="96">
        <v>6230.4</v>
      </c>
      <c r="CF76" s="96">
        <v>13.050868730121451</v>
      </c>
      <c r="CG76" s="96">
        <v>10164.016567018585</v>
      </c>
      <c r="CH76" s="96">
        <v>11.729019436524933</v>
      </c>
      <c r="CI76" s="96">
        <v>9134.560337165618</v>
      </c>
      <c r="CJ76" s="96">
        <v>2.7256012602220561</v>
      </c>
      <c r="CK76" s="96">
        <v>2122.6982614609369</v>
      </c>
      <c r="CL76" s="96">
        <v>0.98156498028605554</v>
      </c>
      <c r="CM76" s="96">
        <v>764.44280664678001</v>
      </c>
      <c r="CN76" s="96">
        <v>2.2196044048414127</v>
      </c>
      <c r="CO76" s="96">
        <v>1728.6279104904922</v>
      </c>
      <c r="CP76" s="96">
        <v>3.6550351833456833</v>
      </c>
      <c r="CQ76" s="96">
        <v>2846.5414007896179</v>
      </c>
      <c r="CR76" s="96">
        <v>3.3501559947982651</v>
      </c>
      <c r="CS76" s="96">
        <v>2609.1014887488886</v>
      </c>
      <c r="CT76" s="96">
        <v>4</v>
      </c>
      <c r="CU76" s="96">
        <v>3115.2</v>
      </c>
    </row>
    <row r="77" spans="2:99">
      <c r="C77" s="95" t="s">
        <v>242</v>
      </c>
      <c r="D77" s="96">
        <v>0</v>
      </c>
      <c r="E77" s="96">
        <v>0</v>
      </c>
      <c r="F77" s="96">
        <v>0</v>
      </c>
      <c r="G77" s="96">
        <v>0</v>
      </c>
      <c r="H77" s="96">
        <v>2</v>
      </c>
      <c r="I77" s="96">
        <v>556.79999999999995</v>
      </c>
      <c r="J77" s="96">
        <v>2.5649822350118061</v>
      </c>
      <c r="K77" s="96">
        <v>714.0910542272868</v>
      </c>
      <c r="L77" s="96">
        <v>3.6472421192357132</v>
      </c>
      <c r="M77" s="96">
        <v>1015.3922059952224</v>
      </c>
      <c r="N77" s="96">
        <v>3.2093044320680137</v>
      </c>
      <c r="O77" s="96">
        <v>893.47035388773497</v>
      </c>
      <c r="P77" s="96">
        <v>4.519357719799066</v>
      </c>
      <c r="Q77" s="96">
        <v>1258.1891891920598</v>
      </c>
      <c r="R77" s="96">
        <v>3.042972371554733</v>
      </c>
      <c r="S77" s="96">
        <v>847.16350824083759</v>
      </c>
      <c r="T77" s="96">
        <v>5.5273332885963073</v>
      </c>
      <c r="U77" s="96">
        <v>1538.8095875452118</v>
      </c>
      <c r="V77" s="96">
        <v>4</v>
      </c>
      <c r="W77" s="96">
        <v>1113.5999999999999</v>
      </c>
      <c r="X77" s="96">
        <v>6.8148240166869849</v>
      </c>
      <c r="Y77" s="96">
        <v>1897.2470062456564</v>
      </c>
      <c r="Z77" s="96">
        <v>5.2085815388701473</v>
      </c>
      <c r="AA77" s="96">
        <v>1450.0691004214489</v>
      </c>
      <c r="AB77" s="96">
        <v>7.4409092088079118</v>
      </c>
      <c r="AC77" s="96">
        <v>2071.5491237321226</v>
      </c>
      <c r="AD77" s="96">
        <v>7.7499837480121867</v>
      </c>
      <c r="AE77" s="96">
        <v>2157.5954754465924</v>
      </c>
      <c r="AF77" s="96">
        <v>8.3124697461151094</v>
      </c>
      <c r="AG77" s="96">
        <v>2314.1915773184464</v>
      </c>
      <c r="AH77" s="96">
        <v>6.686094591717425</v>
      </c>
      <c r="AI77" s="96">
        <v>1861.4087343341309</v>
      </c>
      <c r="AJ77" s="96">
        <v>12.139399200931221</v>
      </c>
      <c r="AK77" s="96">
        <v>3379.6087375392517</v>
      </c>
      <c r="AL77" s="96">
        <v>11.621847292263258</v>
      </c>
      <c r="AM77" s="96">
        <v>3235.5222861660909</v>
      </c>
      <c r="AN77" s="96">
        <v>11.089003161961418</v>
      </c>
      <c r="AO77" s="96">
        <v>3087.1784802900588</v>
      </c>
      <c r="AP77" s="96">
        <v>18.401800641081739</v>
      </c>
      <c r="AQ77" s="96">
        <v>5123.061298477156</v>
      </c>
      <c r="AR77" s="96">
        <v>3</v>
      </c>
      <c r="AS77" s="96">
        <v>835.19999999999993</v>
      </c>
      <c r="AT77" s="96">
        <v>4.3955483700200562</v>
      </c>
      <c r="AU77" s="96">
        <v>1223.7206662135836</v>
      </c>
      <c r="AV77" s="96">
        <v>3.1380103329050515</v>
      </c>
      <c r="AW77" s="96">
        <v>873.62207668076621</v>
      </c>
      <c r="AX77" s="96">
        <v>3</v>
      </c>
      <c r="AY77" s="96">
        <v>835.19999999999993</v>
      </c>
      <c r="AZ77" s="96">
        <v>2</v>
      </c>
      <c r="BA77" s="96">
        <v>556.79999999999995</v>
      </c>
      <c r="BB77" s="96">
        <v>3</v>
      </c>
      <c r="BC77" s="96">
        <v>835.19999999999993</v>
      </c>
      <c r="BD77" s="96">
        <v>2</v>
      </c>
      <c r="BE77" s="96">
        <v>556.79999999999995</v>
      </c>
      <c r="BF77" s="96">
        <v>3</v>
      </c>
      <c r="BG77" s="96">
        <v>835.19999999999993</v>
      </c>
      <c r="BH77" s="96">
        <v>3</v>
      </c>
      <c r="BI77" s="96">
        <v>835.19999999999993</v>
      </c>
      <c r="BJ77" s="96">
        <v>5</v>
      </c>
      <c r="BK77" s="96">
        <v>1392</v>
      </c>
      <c r="BL77" s="96">
        <v>2</v>
      </c>
      <c r="BM77" s="96">
        <v>556.79999999999995</v>
      </c>
      <c r="BN77" s="96">
        <v>3</v>
      </c>
      <c r="BO77" s="96">
        <v>835.19999999999993</v>
      </c>
      <c r="BP77" s="96">
        <v>6</v>
      </c>
      <c r="BQ77" s="96">
        <v>1670.3999999999999</v>
      </c>
      <c r="BR77" s="96">
        <v>5</v>
      </c>
      <c r="BS77" s="96">
        <v>1392</v>
      </c>
      <c r="BT77" s="96">
        <v>3</v>
      </c>
      <c r="BU77" s="96">
        <v>835.19999999999993</v>
      </c>
      <c r="BV77" s="96">
        <v>6</v>
      </c>
      <c r="BW77" s="96">
        <v>1670.3999999999999</v>
      </c>
      <c r="BX77" s="96">
        <v>7</v>
      </c>
      <c r="BY77" s="96">
        <v>1948.7999999999997</v>
      </c>
      <c r="BZ77" s="96">
        <v>8</v>
      </c>
      <c r="CA77" s="96">
        <v>2227.1999999999998</v>
      </c>
      <c r="CB77" s="96">
        <v>7</v>
      </c>
      <c r="CC77" s="96">
        <v>1948.7999999999997</v>
      </c>
      <c r="CD77" s="96">
        <v>7</v>
      </c>
      <c r="CE77" s="96">
        <v>1948.7999999999997</v>
      </c>
      <c r="CF77" s="96">
        <v>13.050868730121451</v>
      </c>
      <c r="CG77" s="96">
        <v>3633.3618544658116</v>
      </c>
      <c r="CH77" s="96">
        <v>11.621082649815515</v>
      </c>
      <c r="CI77" s="96">
        <v>3235.3094097086391</v>
      </c>
      <c r="CJ77" s="96">
        <v>2.9843157029211316</v>
      </c>
      <c r="CK77" s="96">
        <v>830.83349169324299</v>
      </c>
      <c r="CL77" s="96">
        <v>0.98156498028605554</v>
      </c>
      <c r="CM77" s="96">
        <v>273.26769051163785</v>
      </c>
      <c r="CN77" s="96">
        <v>3.1882323470069251</v>
      </c>
      <c r="CO77" s="96">
        <v>887.60388540672784</v>
      </c>
      <c r="CP77" s="96">
        <v>3.6550351833456833</v>
      </c>
      <c r="CQ77" s="96">
        <v>1017.5617950434381</v>
      </c>
      <c r="CR77" s="96">
        <v>4.4668746597310207</v>
      </c>
      <c r="CS77" s="96">
        <v>1243.5779052691162</v>
      </c>
      <c r="CT77" s="96">
        <v>4</v>
      </c>
      <c r="CU77" s="96">
        <v>1113.5999999999999</v>
      </c>
    </row>
    <row r="78" spans="2:99">
      <c r="C78" s="95" t="s">
        <v>243</v>
      </c>
      <c r="D78" s="96">
        <v>0</v>
      </c>
      <c r="E78" s="96">
        <v>0</v>
      </c>
      <c r="F78" s="96">
        <v>0</v>
      </c>
      <c r="G78" s="96">
        <v>0</v>
      </c>
      <c r="H78" s="96">
        <v>2</v>
      </c>
      <c r="I78" s="96">
        <v>1104</v>
      </c>
      <c r="J78" s="96">
        <v>2.5649822350118061</v>
      </c>
      <c r="K78" s="96">
        <v>1415.8701937265171</v>
      </c>
      <c r="L78" s="96">
        <v>3.8090526490446419</v>
      </c>
      <c r="M78" s="96">
        <v>2102.5970622726422</v>
      </c>
      <c r="N78" s="96">
        <v>3.2093044320680137</v>
      </c>
      <c r="O78" s="96">
        <v>1771.5360465015435</v>
      </c>
      <c r="P78" s="96">
        <v>4.519357719799066</v>
      </c>
      <c r="Q78" s="96">
        <v>2494.6854613290843</v>
      </c>
      <c r="R78" s="96">
        <v>2.0358103096289444</v>
      </c>
      <c r="S78" s="96">
        <v>1123.7672909151772</v>
      </c>
      <c r="T78" s="96">
        <v>5.5273332885963073</v>
      </c>
      <c r="U78" s="96">
        <v>3051.0879753051618</v>
      </c>
      <c r="V78" s="96">
        <v>4</v>
      </c>
      <c r="W78" s="96">
        <v>2208</v>
      </c>
      <c r="X78" s="96">
        <v>6.8148240166869849</v>
      </c>
      <c r="Y78" s="96">
        <v>3761.7828572112157</v>
      </c>
      <c r="Z78" s="96">
        <v>5.2085815388701473</v>
      </c>
      <c r="AA78" s="96">
        <v>2875.1370094563213</v>
      </c>
      <c r="AB78" s="96">
        <v>7.4898991208976806</v>
      </c>
      <c r="AC78" s="96">
        <v>4134.4243147355201</v>
      </c>
      <c r="AD78" s="96">
        <v>7.7499837480121867</v>
      </c>
      <c r="AE78" s="96">
        <v>4277.9910289027266</v>
      </c>
      <c r="AF78" s="96">
        <v>7.9821169252415221</v>
      </c>
      <c r="AG78" s="96">
        <v>4406.1285427333205</v>
      </c>
      <c r="AH78" s="96">
        <v>6.686094591717425</v>
      </c>
      <c r="AI78" s="96">
        <v>3690.7242146280187</v>
      </c>
      <c r="AJ78" s="96">
        <v>13.139399200931221</v>
      </c>
      <c r="AK78" s="96">
        <v>7252.9483589140336</v>
      </c>
      <c r="AL78" s="96">
        <v>11.44705747277904</v>
      </c>
      <c r="AM78" s="96">
        <v>6318.7757249740298</v>
      </c>
      <c r="AN78" s="96">
        <v>10.603443006886605</v>
      </c>
      <c r="AO78" s="96">
        <v>5853.1005398014058</v>
      </c>
      <c r="AP78" s="96">
        <v>18.401800641081739</v>
      </c>
      <c r="AQ78" s="96">
        <v>10157.793953877119</v>
      </c>
      <c r="AR78" s="96">
        <v>3</v>
      </c>
      <c r="AS78" s="96">
        <v>1656</v>
      </c>
      <c r="AT78" s="96">
        <v>4.5273978266934076</v>
      </c>
      <c r="AU78" s="96">
        <v>2499.1236003347608</v>
      </c>
      <c r="AV78" s="96">
        <v>3.1380103329050515</v>
      </c>
      <c r="AW78" s="96">
        <v>1732.1817037635885</v>
      </c>
      <c r="AX78" s="96">
        <v>3</v>
      </c>
      <c r="AY78" s="96">
        <v>1656</v>
      </c>
      <c r="AZ78" s="96">
        <v>2</v>
      </c>
      <c r="BA78" s="96">
        <v>1104</v>
      </c>
      <c r="BB78" s="96">
        <v>2</v>
      </c>
      <c r="BC78" s="96">
        <v>1104</v>
      </c>
      <c r="BD78" s="96">
        <v>2</v>
      </c>
      <c r="BE78" s="96">
        <v>1104</v>
      </c>
      <c r="BF78" s="96">
        <v>3</v>
      </c>
      <c r="BG78" s="96">
        <v>1656</v>
      </c>
      <c r="BH78" s="96">
        <v>2</v>
      </c>
      <c r="BI78" s="96">
        <v>1104</v>
      </c>
      <c r="BJ78" s="96">
        <v>4</v>
      </c>
      <c r="BK78" s="96">
        <v>2208</v>
      </c>
      <c r="BL78" s="96">
        <v>2</v>
      </c>
      <c r="BM78" s="96">
        <v>1104</v>
      </c>
      <c r="BN78" s="96">
        <v>3</v>
      </c>
      <c r="BO78" s="96">
        <v>1656</v>
      </c>
      <c r="BP78" s="96">
        <v>6</v>
      </c>
      <c r="BQ78" s="96">
        <v>3312</v>
      </c>
      <c r="BR78" s="96">
        <v>5</v>
      </c>
      <c r="BS78" s="96">
        <v>2760</v>
      </c>
      <c r="BT78" s="96">
        <v>4</v>
      </c>
      <c r="BU78" s="96">
        <v>2208</v>
      </c>
      <c r="BV78" s="96">
        <v>6</v>
      </c>
      <c r="BW78" s="96">
        <v>3312</v>
      </c>
      <c r="BX78" s="96">
        <v>8</v>
      </c>
      <c r="BY78" s="96">
        <v>4416</v>
      </c>
      <c r="BZ78" s="96">
        <v>9</v>
      </c>
      <c r="CA78" s="96">
        <v>4968</v>
      </c>
      <c r="CB78" s="96">
        <v>7</v>
      </c>
      <c r="CC78" s="96">
        <v>3864</v>
      </c>
      <c r="CD78" s="96">
        <v>7</v>
      </c>
      <c r="CE78" s="96">
        <v>3864</v>
      </c>
      <c r="CF78" s="96">
        <v>14.189544581490608</v>
      </c>
      <c r="CG78" s="96">
        <v>7832.6286089828154</v>
      </c>
      <c r="CH78" s="96">
        <v>13.100702177719809</v>
      </c>
      <c r="CI78" s="96">
        <v>7231.5876021013346</v>
      </c>
      <c r="CJ78" s="96">
        <v>3.0204221825511661</v>
      </c>
      <c r="CK78" s="96">
        <v>1667.2730447682436</v>
      </c>
      <c r="CL78" s="96">
        <v>0.98523997577394851</v>
      </c>
      <c r="CM78" s="96">
        <v>543.85246662721954</v>
      </c>
      <c r="CN78" s="96">
        <v>3.2196044048414127</v>
      </c>
      <c r="CO78" s="96">
        <v>1777.2216314724599</v>
      </c>
      <c r="CP78" s="96">
        <v>2.6550351833456833</v>
      </c>
      <c r="CQ78" s="96">
        <v>1465.5794212068172</v>
      </c>
      <c r="CR78" s="96">
        <v>3.3501559947982651</v>
      </c>
      <c r="CS78" s="96">
        <v>1849.2861091286422</v>
      </c>
      <c r="CT78" s="96">
        <v>4</v>
      </c>
      <c r="CU78" s="96">
        <v>2208</v>
      </c>
    </row>
    <row r="79" spans="2:99">
      <c r="C79" s="95" t="s">
        <v>244</v>
      </c>
      <c r="D79" s="96">
        <v>0</v>
      </c>
      <c r="E79" s="96">
        <v>0</v>
      </c>
      <c r="F79" s="96">
        <v>0</v>
      </c>
      <c r="G79" s="96">
        <v>0</v>
      </c>
      <c r="H79" s="96">
        <v>2</v>
      </c>
      <c r="I79" s="96">
        <v>1514.3999999999999</v>
      </c>
      <c r="J79" s="96">
        <v>2.5649822350118061</v>
      </c>
      <c r="K79" s="96">
        <v>1942.2045483509394</v>
      </c>
      <c r="L79" s="96">
        <v>3.8090526490446419</v>
      </c>
      <c r="M79" s="96">
        <v>2884.2146658566026</v>
      </c>
      <c r="N79" s="96">
        <v>3.1794037989154407</v>
      </c>
      <c r="O79" s="96">
        <v>2407.4445565387714</v>
      </c>
      <c r="P79" s="96">
        <v>4.519357719799066</v>
      </c>
      <c r="Q79" s="96">
        <v>3422.0576654318525</v>
      </c>
      <c r="R79" s="96">
        <v>3.042972371554733</v>
      </c>
      <c r="S79" s="96">
        <v>2304.1386797412438</v>
      </c>
      <c r="T79" s="96">
        <v>5.5273332885963073</v>
      </c>
      <c r="U79" s="96">
        <v>4185.2967661251232</v>
      </c>
      <c r="V79" s="96">
        <v>4</v>
      </c>
      <c r="W79" s="96">
        <v>3028.7999999999997</v>
      </c>
      <c r="X79" s="96">
        <v>6.8148240166869849</v>
      </c>
      <c r="Y79" s="96">
        <v>5160.1847454353847</v>
      </c>
      <c r="Z79" s="96">
        <v>6.2085815388701473</v>
      </c>
      <c r="AA79" s="96">
        <v>4701.137941232475</v>
      </c>
      <c r="AB79" s="96">
        <v>7.4409092088079118</v>
      </c>
      <c r="AC79" s="96">
        <v>5634.2564529093506</v>
      </c>
      <c r="AD79" s="96">
        <v>8.0999804976146237</v>
      </c>
      <c r="AE79" s="96">
        <v>6133.3052327937921</v>
      </c>
      <c r="AF79" s="96">
        <v>8.1472933356783166</v>
      </c>
      <c r="AG79" s="96">
        <v>6169.1305137756208</v>
      </c>
      <c r="AH79" s="96">
        <v>7.686094591717425</v>
      </c>
      <c r="AI79" s="96">
        <v>5819.9108248484335</v>
      </c>
      <c r="AJ79" s="96">
        <v>12.139399200931221</v>
      </c>
      <c r="AK79" s="96">
        <v>9191.9530749451205</v>
      </c>
      <c r="AL79" s="96">
        <v>11.44705747277904</v>
      </c>
      <c r="AM79" s="96">
        <v>8667.7119183882878</v>
      </c>
      <c r="AN79" s="96">
        <v>9.7328378785632328</v>
      </c>
      <c r="AO79" s="96">
        <v>7369.7048416480793</v>
      </c>
      <c r="AP79" s="96">
        <v>16.965109615430514</v>
      </c>
      <c r="AQ79" s="96">
        <v>12845.981000803984</v>
      </c>
      <c r="AR79" s="96">
        <v>3</v>
      </c>
      <c r="AS79" s="96">
        <v>2271.6</v>
      </c>
      <c r="AT79" s="96">
        <v>4.3955483700200562</v>
      </c>
      <c r="AU79" s="96">
        <v>3328.3092257791864</v>
      </c>
      <c r="AV79" s="96">
        <v>3.1380103329050515</v>
      </c>
      <c r="AW79" s="96">
        <v>2376.1014240757049</v>
      </c>
      <c r="AX79" s="96">
        <v>2</v>
      </c>
      <c r="AY79" s="96">
        <v>1514.3999999999999</v>
      </c>
      <c r="AZ79" s="96">
        <v>2</v>
      </c>
      <c r="BA79" s="96">
        <v>1514.3999999999999</v>
      </c>
      <c r="BB79" s="96">
        <v>2</v>
      </c>
      <c r="BC79" s="96">
        <v>1514.3999999999999</v>
      </c>
      <c r="BD79" s="96">
        <v>2</v>
      </c>
      <c r="BE79" s="96">
        <v>1514.3999999999999</v>
      </c>
      <c r="BF79" s="96">
        <v>3</v>
      </c>
      <c r="BG79" s="96">
        <v>2271.6</v>
      </c>
      <c r="BH79" s="96">
        <v>3</v>
      </c>
      <c r="BI79" s="96">
        <v>2271.6</v>
      </c>
      <c r="BJ79" s="96">
        <v>4</v>
      </c>
      <c r="BK79" s="96">
        <v>3028.7999999999997</v>
      </c>
      <c r="BL79" s="96">
        <v>2</v>
      </c>
      <c r="BM79" s="96">
        <v>1514.3999999999999</v>
      </c>
      <c r="BN79" s="96">
        <v>4</v>
      </c>
      <c r="BO79" s="96">
        <v>3028.7999999999997</v>
      </c>
      <c r="BP79" s="96">
        <v>6</v>
      </c>
      <c r="BQ79" s="96">
        <v>4543.2</v>
      </c>
      <c r="BR79" s="96">
        <v>5</v>
      </c>
      <c r="BS79" s="96">
        <v>3785.9999999999995</v>
      </c>
      <c r="BT79" s="96">
        <v>3</v>
      </c>
      <c r="BU79" s="96">
        <v>2271.6</v>
      </c>
      <c r="BV79" s="96">
        <v>6</v>
      </c>
      <c r="BW79" s="96">
        <v>4543.2</v>
      </c>
      <c r="BX79" s="96">
        <v>7</v>
      </c>
      <c r="BY79" s="96">
        <v>5300.4</v>
      </c>
      <c r="BZ79" s="96">
        <v>9</v>
      </c>
      <c r="CA79" s="96">
        <v>6814.7999999999993</v>
      </c>
      <c r="CB79" s="96">
        <v>7</v>
      </c>
      <c r="CC79" s="96">
        <v>5300.4</v>
      </c>
      <c r="CD79" s="96">
        <v>8</v>
      </c>
      <c r="CE79" s="96">
        <v>6057.5999999999995</v>
      </c>
      <c r="CF79" s="96">
        <v>14.050868730121451</v>
      </c>
      <c r="CG79" s="96">
        <v>10639.317802447962</v>
      </c>
      <c r="CH79" s="96">
        <v>12.145018840348826</v>
      </c>
      <c r="CI79" s="96">
        <v>9196.2082659121297</v>
      </c>
      <c r="CJ79" s="96">
        <v>2.7617077398520906</v>
      </c>
      <c r="CK79" s="96">
        <v>2091.1651006160027</v>
      </c>
      <c r="CL79" s="96">
        <v>0.97788998479816258</v>
      </c>
      <c r="CM79" s="96">
        <v>740.45829648916867</v>
      </c>
      <c r="CN79" s="96">
        <v>3.1882323470069251</v>
      </c>
      <c r="CO79" s="96">
        <v>2414.1295331536435</v>
      </c>
      <c r="CP79" s="96">
        <v>3.4912763875092621</v>
      </c>
      <c r="CQ79" s="96">
        <v>2643.5944806220132</v>
      </c>
      <c r="CR79" s="96">
        <v>3.3501559947982651</v>
      </c>
      <c r="CS79" s="96">
        <v>2536.7381192612461</v>
      </c>
      <c r="CT79" s="96">
        <v>4</v>
      </c>
      <c r="CU79" s="96">
        <v>3028.7999999999997</v>
      </c>
    </row>
    <row r="80" spans="2:99">
      <c r="C80" s="95" t="s">
        <v>245</v>
      </c>
      <c r="D80" s="96">
        <v>0</v>
      </c>
      <c r="E80" s="96">
        <v>0</v>
      </c>
      <c r="F80" s="96">
        <v>0</v>
      </c>
      <c r="G80" s="96">
        <v>0</v>
      </c>
      <c r="H80" s="96">
        <v>2</v>
      </c>
      <c r="I80" s="96">
        <v>1610.3999999999999</v>
      </c>
      <c r="J80" s="96">
        <v>2.4237366762588546</v>
      </c>
      <c r="K80" s="96">
        <v>1951.5927717236295</v>
      </c>
      <c r="L80" s="96">
        <v>3.6472421192357132</v>
      </c>
      <c r="M80" s="96">
        <v>2936.7593544085962</v>
      </c>
      <c r="N80" s="96">
        <v>3.1794037989154407</v>
      </c>
      <c r="O80" s="96">
        <v>2560.0559388867127</v>
      </c>
      <c r="P80" s="96">
        <v>4.4451637598277713</v>
      </c>
      <c r="Q80" s="96">
        <v>3579.2458594133213</v>
      </c>
      <c r="R80" s="96">
        <v>3.042972371554733</v>
      </c>
      <c r="S80" s="96">
        <v>2450.2013535758706</v>
      </c>
      <c r="T80" s="96">
        <v>4.3576295898633841</v>
      </c>
      <c r="U80" s="96">
        <v>3508.7633457579964</v>
      </c>
      <c r="V80" s="96">
        <v>4</v>
      </c>
      <c r="W80" s="96">
        <v>3220.7999999999997</v>
      </c>
      <c r="X80" s="96">
        <v>6.8148240166869849</v>
      </c>
      <c r="Y80" s="96">
        <v>5487.2962982363597</v>
      </c>
      <c r="Z80" s="96">
        <v>5.2383789015658833</v>
      </c>
      <c r="AA80" s="96">
        <v>4217.9426915408485</v>
      </c>
      <c r="AB80" s="96">
        <v>6.4898991208976806</v>
      </c>
      <c r="AC80" s="96">
        <v>5225.666772146812</v>
      </c>
      <c r="AD80" s="96">
        <v>8.0999804976146237</v>
      </c>
      <c r="AE80" s="96">
        <v>6522.1042966792947</v>
      </c>
      <c r="AF80" s="96">
        <v>6.8169405148047293</v>
      </c>
      <c r="AG80" s="96">
        <v>5489.0005025207674</v>
      </c>
      <c r="AH80" s="96">
        <v>6.686094591717425</v>
      </c>
      <c r="AI80" s="96">
        <v>5383.6433652508704</v>
      </c>
      <c r="AJ80" s="96">
        <v>12.313810267649622</v>
      </c>
      <c r="AK80" s="96">
        <v>9915.0800275114743</v>
      </c>
      <c r="AL80" s="96">
        <v>11.44705747277904</v>
      </c>
      <c r="AM80" s="96">
        <v>9217.1706770816818</v>
      </c>
      <c r="AN80" s="96">
        <v>10.475094682470418</v>
      </c>
      <c r="AO80" s="96">
        <v>8434.5462383251797</v>
      </c>
      <c r="AP80" s="96">
        <v>17.965109615430514</v>
      </c>
      <c r="AQ80" s="96">
        <v>14465.506262344648</v>
      </c>
      <c r="AR80" s="96">
        <v>3</v>
      </c>
      <c r="AS80" s="96">
        <v>2415.6</v>
      </c>
      <c r="AT80" s="96">
        <v>3.3955483700200562</v>
      </c>
      <c r="AU80" s="96">
        <v>2734.0955475401488</v>
      </c>
      <c r="AV80" s="96">
        <v>3.1380103329050515</v>
      </c>
      <c r="AW80" s="96">
        <v>2526.7259200551471</v>
      </c>
      <c r="AX80" s="96">
        <v>3</v>
      </c>
      <c r="AY80" s="96">
        <v>2415.6</v>
      </c>
      <c r="AZ80" s="96">
        <v>2</v>
      </c>
      <c r="BA80" s="96">
        <v>1610.3999999999999</v>
      </c>
      <c r="BB80" s="96">
        <v>2</v>
      </c>
      <c r="BC80" s="96">
        <v>1610.3999999999999</v>
      </c>
      <c r="BD80" s="96">
        <v>2</v>
      </c>
      <c r="BE80" s="96">
        <v>1610.3999999999999</v>
      </c>
      <c r="BF80" s="96">
        <v>3</v>
      </c>
      <c r="BG80" s="96">
        <v>2415.6</v>
      </c>
      <c r="BH80" s="96">
        <v>2</v>
      </c>
      <c r="BI80" s="96">
        <v>1610.3999999999999</v>
      </c>
      <c r="BJ80" s="96">
        <v>4</v>
      </c>
      <c r="BK80" s="96">
        <v>3220.7999999999997</v>
      </c>
      <c r="BL80" s="96">
        <v>2</v>
      </c>
      <c r="BM80" s="96">
        <v>1610.3999999999999</v>
      </c>
      <c r="BN80" s="96">
        <v>4</v>
      </c>
      <c r="BO80" s="96">
        <v>3220.7999999999997</v>
      </c>
      <c r="BP80" s="96">
        <v>6</v>
      </c>
      <c r="BQ80" s="96">
        <v>4831.2</v>
      </c>
      <c r="BR80" s="96">
        <v>4</v>
      </c>
      <c r="BS80" s="96">
        <v>3220.7999999999997</v>
      </c>
      <c r="BT80" s="96">
        <v>3</v>
      </c>
      <c r="BU80" s="96">
        <v>2415.6</v>
      </c>
      <c r="BV80" s="96">
        <v>6</v>
      </c>
      <c r="BW80" s="96">
        <v>4831.2</v>
      </c>
      <c r="BX80" s="96">
        <v>8</v>
      </c>
      <c r="BY80" s="96">
        <v>6441.5999999999995</v>
      </c>
      <c r="BZ80" s="96">
        <v>8</v>
      </c>
      <c r="CA80" s="96">
        <v>6441.5999999999995</v>
      </c>
      <c r="CB80" s="96">
        <v>7</v>
      </c>
      <c r="CC80" s="96">
        <v>5636.4</v>
      </c>
      <c r="CD80" s="96">
        <v>8</v>
      </c>
      <c r="CE80" s="96">
        <v>6441.5999999999995</v>
      </c>
      <c r="CF80" s="96">
        <v>12.773517027383136</v>
      </c>
      <c r="CG80" s="96">
        <v>10285.235910448901</v>
      </c>
      <c r="CH80" s="96">
        <v>11.513145863106098</v>
      </c>
      <c r="CI80" s="96">
        <v>9270.3850489730303</v>
      </c>
      <c r="CJ80" s="96">
        <v>2.5029932971530151</v>
      </c>
      <c r="CK80" s="96">
        <v>2015.4102028676075</v>
      </c>
      <c r="CL80" s="96">
        <v>0.97788998479816258</v>
      </c>
      <c r="CM80" s="96">
        <v>787.3970157594805</v>
      </c>
      <c r="CN80" s="96">
        <v>2.2196044048414127</v>
      </c>
      <c r="CO80" s="96">
        <v>1787.2254667783054</v>
      </c>
      <c r="CP80" s="96">
        <v>3.4912763875092621</v>
      </c>
      <c r="CQ80" s="96">
        <v>2811.1757472224576</v>
      </c>
      <c r="CR80" s="96">
        <v>3.3501559947982651</v>
      </c>
      <c r="CS80" s="96">
        <v>2697.5456070115629</v>
      </c>
      <c r="CT80" s="96">
        <v>4</v>
      </c>
      <c r="CU80" s="96">
        <v>3220.7999999999997</v>
      </c>
    </row>
    <row r="81" spans="2:99">
      <c r="C81" s="95" t="s">
        <v>246</v>
      </c>
      <c r="D81" s="96">
        <v>0</v>
      </c>
      <c r="E81" s="96">
        <v>0</v>
      </c>
      <c r="F81" s="96">
        <v>0</v>
      </c>
      <c r="G81" s="96">
        <v>0</v>
      </c>
      <c r="H81" s="96">
        <v>2</v>
      </c>
      <c r="I81" s="96">
        <v>1507.2</v>
      </c>
      <c r="J81" s="96">
        <v>2.5649822350118061</v>
      </c>
      <c r="K81" s="96">
        <v>1932.970612304897</v>
      </c>
      <c r="L81" s="96">
        <v>3.8090526490446419</v>
      </c>
      <c r="M81" s="96">
        <v>2870.5020763200423</v>
      </c>
      <c r="N81" s="96">
        <v>3.1794037989154407</v>
      </c>
      <c r="O81" s="96">
        <v>2395.9987028626761</v>
      </c>
      <c r="P81" s="96">
        <v>4.519357719799066</v>
      </c>
      <c r="Q81" s="96">
        <v>3405.7879776405762</v>
      </c>
      <c r="R81" s="96">
        <v>2.042972371554733</v>
      </c>
      <c r="S81" s="96">
        <v>1539.5839792036468</v>
      </c>
      <c r="T81" s="96">
        <v>4.5273332885963073</v>
      </c>
      <c r="U81" s="96">
        <v>3411.7983662861775</v>
      </c>
      <c r="V81" s="96">
        <v>4</v>
      </c>
      <c r="W81" s="96">
        <v>3014.4</v>
      </c>
      <c r="X81" s="96">
        <v>5.8148240166869849</v>
      </c>
      <c r="Y81" s="96">
        <v>4382.0513789753122</v>
      </c>
      <c r="Z81" s="96">
        <v>5.2085815388701473</v>
      </c>
      <c r="AA81" s="96">
        <v>3925.1870476925433</v>
      </c>
      <c r="AB81" s="96">
        <v>7.4409092088079118</v>
      </c>
      <c r="AC81" s="96">
        <v>5607.4691797576425</v>
      </c>
      <c r="AD81" s="96">
        <v>7.9249821228134056</v>
      </c>
      <c r="AE81" s="96">
        <v>5972.2665277521828</v>
      </c>
      <c r="AF81" s="96">
        <v>6.9821169252415221</v>
      </c>
      <c r="AG81" s="96">
        <v>5261.7233148620107</v>
      </c>
      <c r="AH81" s="96">
        <v>7.7841081048199143</v>
      </c>
      <c r="AI81" s="96">
        <v>5866.1038677922879</v>
      </c>
      <c r="AJ81" s="96">
        <v>10.964988134212819</v>
      </c>
      <c r="AK81" s="96">
        <v>8263.2150579427798</v>
      </c>
      <c r="AL81" s="96">
        <v>12.44705747277904</v>
      </c>
      <c r="AM81" s="96">
        <v>9380.1025114862841</v>
      </c>
      <c r="AN81" s="96">
        <v>9.7328378785632328</v>
      </c>
      <c r="AO81" s="96">
        <v>7334.6666252852528</v>
      </c>
      <c r="AP81" s="96">
        <v>17.292627884668931</v>
      </c>
      <c r="AQ81" s="96">
        <v>13031.724373886507</v>
      </c>
      <c r="AR81" s="96">
        <v>3</v>
      </c>
      <c r="AS81" s="96">
        <v>2260.8000000000002</v>
      </c>
      <c r="AT81" s="96">
        <v>3.3955483700200562</v>
      </c>
      <c r="AU81" s="96">
        <v>2558.8852516471143</v>
      </c>
      <c r="AV81" s="96">
        <v>3.1380103329050515</v>
      </c>
      <c r="AW81" s="96">
        <v>2364.8045868772469</v>
      </c>
      <c r="AX81" s="96">
        <v>2</v>
      </c>
      <c r="AY81" s="96">
        <v>1507.2</v>
      </c>
      <c r="AZ81" s="96">
        <v>2</v>
      </c>
      <c r="BA81" s="96">
        <v>1507.2</v>
      </c>
      <c r="BB81" s="96">
        <v>2</v>
      </c>
      <c r="BC81" s="96">
        <v>1507.2</v>
      </c>
      <c r="BD81" s="96">
        <v>2</v>
      </c>
      <c r="BE81" s="96">
        <v>1507.2</v>
      </c>
      <c r="BF81" s="96">
        <v>3</v>
      </c>
      <c r="BG81" s="96">
        <v>2260.8000000000002</v>
      </c>
      <c r="BH81" s="96">
        <v>2</v>
      </c>
      <c r="BI81" s="96">
        <v>1507.2</v>
      </c>
      <c r="BJ81" s="96">
        <v>4</v>
      </c>
      <c r="BK81" s="96">
        <v>3014.4</v>
      </c>
      <c r="BL81" s="96">
        <v>2</v>
      </c>
      <c r="BM81" s="96">
        <v>1507.2</v>
      </c>
      <c r="BN81" s="96">
        <v>4</v>
      </c>
      <c r="BO81" s="96">
        <v>3014.4</v>
      </c>
      <c r="BP81" s="96">
        <v>5</v>
      </c>
      <c r="BQ81" s="96">
        <v>3768</v>
      </c>
      <c r="BR81" s="96">
        <v>4</v>
      </c>
      <c r="BS81" s="96">
        <v>3014.4</v>
      </c>
      <c r="BT81" s="96">
        <v>4</v>
      </c>
      <c r="BU81" s="96">
        <v>3014.4</v>
      </c>
      <c r="BV81" s="96">
        <v>5</v>
      </c>
      <c r="BW81" s="96">
        <v>3768</v>
      </c>
      <c r="BX81" s="96">
        <v>7</v>
      </c>
      <c r="BY81" s="96">
        <v>5275.2</v>
      </c>
      <c r="BZ81" s="96">
        <v>8</v>
      </c>
      <c r="CA81" s="96">
        <v>6028.8</v>
      </c>
      <c r="CB81" s="96">
        <v>7</v>
      </c>
      <c r="CC81" s="96">
        <v>5275.2</v>
      </c>
      <c r="CD81" s="96">
        <v>7</v>
      </c>
      <c r="CE81" s="96">
        <v>5275.2</v>
      </c>
      <c r="CF81" s="96">
        <v>13.63484117601398</v>
      </c>
      <c r="CG81" s="96">
        <v>10275.216310244135</v>
      </c>
      <c r="CH81" s="96">
        <v>11.513145863106098</v>
      </c>
      <c r="CI81" s="96">
        <v>8676.3067224367551</v>
      </c>
      <c r="CJ81" s="96">
        <v>2.7617077398520906</v>
      </c>
      <c r="CK81" s="96">
        <v>2081.2229527525355</v>
      </c>
      <c r="CL81" s="96">
        <v>0.9094522853297986</v>
      </c>
      <c r="CM81" s="96">
        <v>685.36324222453629</v>
      </c>
      <c r="CN81" s="96">
        <v>2.1882323470069251</v>
      </c>
      <c r="CO81" s="96">
        <v>1649.0518967044188</v>
      </c>
      <c r="CP81" s="96">
        <v>3.6550351833456833</v>
      </c>
      <c r="CQ81" s="96">
        <v>2754.434514169307</v>
      </c>
      <c r="CR81" s="96">
        <v>4.4668746597310207</v>
      </c>
      <c r="CS81" s="96">
        <v>3366.2367435732972</v>
      </c>
      <c r="CT81" s="96">
        <v>4</v>
      </c>
      <c r="CU81" s="96">
        <v>3014.4</v>
      </c>
    </row>
    <row r="82" spans="2:99">
      <c r="C82" s="95" t="s">
        <v>247</v>
      </c>
      <c r="D82" s="96">
        <v>0</v>
      </c>
      <c r="E82" s="96">
        <v>0</v>
      </c>
      <c r="F82" s="96">
        <v>0</v>
      </c>
      <c r="G82" s="96">
        <v>0</v>
      </c>
      <c r="H82" s="96">
        <v>2</v>
      </c>
      <c r="I82" s="96">
        <v>1017.5999999999998</v>
      </c>
      <c r="J82" s="96">
        <v>2.5649822350118061</v>
      </c>
      <c r="K82" s="96">
        <v>1305.0629611740067</v>
      </c>
      <c r="L82" s="96">
        <v>3.8090526490446419</v>
      </c>
      <c r="M82" s="96">
        <v>1938.0459878339134</v>
      </c>
      <c r="N82" s="96">
        <v>2.1794037989154407</v>
      </c>
      <c r="O82" s="96">
        <v>1108.880652888176</v>
      </c>
      <c r="P82" s="96">
        <v>4.519357719799066</v>
      </c>
      <c r="Q82" s="96">
        <v>2299.4492078337644</v>
      </c>
      <c r="R82" s="96">
        <v>3.042972371554733</v>
      </c>
      <c r="S82" s="96">
        <v>1548.2643426470479</v>
      </c>
      <c r="T82" s="96">
        <v>5.5273332885963073</v>
      </c>
      <c r="U82" s="96">
        <v>2812.3071772378007</v>
      </c>
      <c r="V82" s="96">
        <v>4</v>
      </c>
      <c r="W82" s="96">
        <v>2035.1999999999996</v>
      </c>
      <c r="X82" s="96">
        <v>6.8148240166869849</v>
      </c>
      <c r="Y82" s="96">
        <v>3467.3824596903373</v>
      </c>
      <c r="Z82" s="96">
        <v>6.2085815388701473</v>
      </c>
      <c r="AA82" s="96">
        <v>3158.9262869771305</v>
      </c>
      <c r="AB82" s="96">
        <v>7.4409092088079118</v>
      </c>
      <c r="AC82" s="96">
        <v>3785.934605441465</v>
      </c>
      <c r="AD82" s="96">
        <v>7.9249821228134056</v>
      </c>
      <c r="AE82" s="96">
        <v>4032.2309040874602</v>
      </c>
      <c r="AF82" s="96">
        <v>6.9821169252415221</v>
      </c>
      <c r="AG82" s="96">
        <v>3552.5010915628859</v>
      </c>
      <c r="AH82" s="96">
        <v>6.686094591717425</v>
      </c>
      <c r="AI82" s="96">
        <v>3401.8849282658252</v>
      </c>
      <c r="AJ82" s="96">
        <v>11.790577067494418</v>
      </c>
      <c r="AK82" s="96">
        <v>5999.0456119411583</v>
      </c>
      <c r="AL82" s="96">
        <v>11.621847292263258</v>
      </c>
      <c r="AM82" s="96">
        <v>5913.1959023035442</v>
      </c>
      <c r="AN82" s="96">
        <v>10.346746358054231</v>
      </c>
      <c r="AO82" s="96">
        <v>5264.4245469779917</v>
      </c>
      <c r="AP82" s="96">
        <v>18.292627884668931</v>
      </c>
      <c r="AQ82" s="96">
        <v>9307.2890677195501</v>
      </c>
      <c r="AR82" s="96">
        <v>3</v>
      </c>
      <c r="AS82" s="96">
        <v>1526.3999999999996</v>
      </c>
      <c r="AT82" s="96">
        <v>3.3955483700200562</v>
      </c>
      <c r="AU82" s="96">
        <v>1727.6550106662041</v>
      </c>
      <c r="AV82" s="96">
        <v>3.1380103329050515</v>
      </c>
      <c r="AW82" s="96">
        <v>1596.6196573820898</v>
      </c>
      <c r="AX82" s="96">
        <v>2</v>
      </c>
      <c r="AY82" s="96">
        <v>1017.5999999999998</v>
      </c>
      <c r="AZ82" s="96">
        <v>2</v>
      </c>
      <c r="BA82" s="96">
        <v>1017.5999999999998</v>
      </c>
      <c r="BB82" s="96">
        <v>2</v>
      </c>
      <c r="BC82" s="96">
        <v>1017.5999999999998</v>
      </c>
      <c r="BD82" s="96">
        <v>2</v>
      </c>
      <c r="BE82" s="96">
        <v>1017.5999999999998</v>
      </c>
      <c r="BF82" s="96">
        <v>3</v>
      </c>
      <c r="BG82" s="96">
        <v>1526.3999999999996</v>
      </c>
      <c r="BH82" s="96">
        <v>3</v>
      </c>
      <c r="BI82" s="96">
        <v>1526.3999999999996</v>
      </c>
      <c r="BJ82" s="96">
        <v>5</v>
      </c>
      <c r="BK82" s="96">
        <v>2543.9999999999995</v>
      </c>
      <c r="BL82" s="96">
        <v>2</v>
      </c>
      <c r="BM82" s="96">
        <v>1017.5999999999998</v>
      </c>
      <c r="BN82" s="96">
        <v>3</v>
      </c>
      <c r="BO82" s="96">
        <v>1526.3999999999996</v>
      </c>
      <c r="BP82" s="96">
        <v>7</v>
      </c>
      <c r="BQ82" s="96">
        <v>3561.5999999999995</v>
      </c>
      <c r="BR82" s="96">
        <v>5</v>
      </c>
      <c r="BS82" s="96">
        <v>2543.9999999999995</v>
      </c>
      <c r="BT82" s="96">
        <v>3</v>
      </c>
      <c r="BU82" s="96">
        <v>1526.3999999999996</v>
      </c>
      <c r="BV82" s="96">
        <v>6</v>
      </c>
      <c r="BW82" s="96">
        <v>3052.7999999999993</v>
      </c>
      <c r="BX82" s="96">
        <v>7</v>
      </c>
      <c r="BY82" s="96">
        <v>3561.5999999999995</v>
      </c>
      <c r="BZ82" s="96">
        <v>9</v>
      </c>
      <c r="CA82" s="96">
        <v>4579.1999999999989</v>
      </c>
      <c r="CB82" s="96">
        <v>7</v>
      </c>
      <c r="CC82" s="96">
        <v>3561.5999999999995</v>
      </c>
      <c r="CD82" s="96">
        <v>8</v>
      </c>
      <c r="CE82" s="96">
        <v>4070.3999999999992</v>
      </c>
      <c r="CF82" s="96">
        <v>14.050868730121451</v>
      </c>
      <c r="CG82" s="96">
        <v>7149.082009885793</v>
      </c>
      <c r="CH82" s="96">
        <v>12.884828604300974</v>
      </c>
      <c r="CI82" s="96">
        <v>6555.800793868334</v>
      </c>
      <c r="CJ82" s="96">
        <v>3.0204221825511661</v>
      </c>
      <c r="CK82" s="96">
        <v>1536.7908064820331</v>
      </c>
      <c r="CL82" s="96">
        <v>0.9094522853297986</v>
      </c>
      <c r="CM82" s="96">
        <v>462.72932277580145</v>
      </c>
      <c r="CN82" s="96">
        <v>3.1882323470069251</v>
      </c>
      <c r="CO82" s="96">
        <v>1622.1726181571232</v>
      </c>
      <c r="CP82" s="96">
        <v>3.6550351833456833</v>
      </c>
      <c r="CQ82" s="96">
        <v>1859.6819012862834</v>
      </c>
      <c r="CR82" s="96">
        <v>4.3501559947982651</v>
      </c>
      <c r="CS82" s="96">
        <v>2213.3593701533568</v>
      </c>
      <c r="CT82" s="96">
        <v>4</v>
      </c>
      <c r="CU82" s="96">
        <v>2035.1999999999996</v>
      </c>
    </row>
    <row r="83" spans="2:99">
      <c r="C83" s="95" t="s">
        <v>248</v>
      </c>
      <c r="D83" s="96">
        <v>0</v>
      </c>
      <c r="E83" s="96">
        <v>0</v>
      </c>
      <c r="F83" s="96">
        <v>0</v>
      </c>
      <c r="G83" s="96">
        <v>0</v>
      </c>
      <c r="H83" s="96">
        <v>2</v>
      </c>
      <c r="I83" s="96">
        <v>1720.8</v>
      </c>
      <c r="J83" s="96">
        <v>2.5649822350118061</v>
      </c>
      <c r="K83" s="96">
        <v>2206.9107150041577</v>
      </c>
      <c r="L83" s="96">
        <v>3.8090526490446419</v>
      </c>
      <c r="M83" s="96">
        <v>3277.3088992380099</v>
      </c>
      <c r="N83" s="96">
        <v>2.1794037989154407</v>
      </c>
      <c r="O83" s="96">
        <v>1875.1590285868451</v>
      </c>
      <c r="P83" s="96">
        <v>4.4451637598277713</v>
      </c>
      <c r="Q83" s="96">
        <v>3824.6188989558145</v>
      </c>
      <c r="R83" s="96">
        <v>3.0358103096289444</v>
      </c>
      <c r="S83" s="96">
        <v>2612.0111904047435</v>
      </c>
      <c r="T83" s="96">
        <v>5.3576295898633841</v>
      </c>
      <c r="U83" s="96">
        <v>4609.7044991184557</v>
      </c>
      <c r="V83" s="96">
        <v>4</v>
      </c>
      <c r="W83" s="96">
        <v>3441.6</v>
      </c>
      <c r="X83" s="96">
        <v>5.8148240166869849</v>
      </c>
      <c r="Y83" s="96">
        <v>5003.074583957482</v>
      </c>
      <c r="Z83" s="96">
        <v>6.2085815388701473</v>
      </c>
      <c r="AA83" s="96">
        <v>5341.8635560438743</v>
      </c>
      <c r="AB83" s="96">
        <v>7.4409092088079118</v>
      </c>
      <c r="AC83" s="96">
        <v>6402.1582832583272</v>
      </c>
      <c r="AD83" s="96">
        <v>7.9249821228134056</v>
      </c>
      <c r="AE83" s="96">
        <v>6818.654618468654</v>
      </c>
      <c r="AF83" s="96">
        <v>7.9821169252415221</v>
      </c>
      <c r="AG83" s="96">
        <v>6867.8134024778055</v>
      </c>
      <c r="AH83" s="96">
        <v>7.686094591717425</v>
      </c>
      <c r="AI83" s="96">
        <v>6613.1157867136726</v>
      </c>
      <c r="AJ83" s="96">
        <v>12.139399200931221</v>
      </c>
      <c r="AK83" s="96">
        <v>10444.739072481223</v>
      </c>
      <c r="AL83" s="96">
        <v>12.097477833810606</v>
      </c>
      <c r="AM83" s="96">
        <v>10408.669928210646</v>
      </c>
      <c r="AN83" s="96">
        <v>11.217351486377607</v>
      </c>
      <c r="AO83" s="96">
        <v>9651.4092188792929</v>
      </c>
      <c r="AP83" s="96">
        <v>18.183455128256124</v>
      </c>
      <c r="AQ83" s="96">
        <v>15645.044792351569</v>
      </c>
      <c r="AR83" s="96">
        <v>3</v>
      </c>
      <c r="AS83" s="96">
        <v>2581.1999999999998</v>
      </c>
      <c r="AT83" s="96">
        <v>3.3955483700200562</v>
      </c>
      <c r="AU83" s="96">
        <v>2921.5298175652561</v>
      </c>
      <c r="AV83" s="96">
        <v>2.1380103329050515</v>
      </c>
      <c r="AW83" s="96">
        <v>1839.5440904315062</v>
      </c>
      <c r="AX83" s="96">
        <v>2</v>
      </c>
      <c r="AY83" s="96">
        <v>1720.8</v>
      </c>
      <c r="AZ83" s="96">
        <v>2</v>
      </c>
      <c r="BA83" s="96">
        <v>1720.8</v>
      </c>
      <c r="BB83" s="96">
        <v>2</v>
      </c>
      <c r="BC83" s="96">
        <v>1720.8</v>
      </c>
      <c r="BD83" s="96">
        <v>2</v>
      </c>
      <c r="BE83" s="96">
        <v>1720.8</v>
      </c>
      <c r="BF83" s="96">
        <v>3</v>
      </c>
      <c r="BG83" s="96">
        <v>2581.1999999999998</v>
      </c>
      <c r="BH83" s="96">
        <v>2</v>
      </c>
      <c r="BI83" s="96">
        <v>1720.8</v>
      </c>
      <c r="BJ83" s="96">
        <v>4</v>
      </c>
      <c r="BK83" s="96">
        <v>3441.6</v>
      </c>
      <c r="BL83" s="96">
        <v>3</v>
      </c>
      <c r="BM83" s="96">
        <v>2581.1999999999998</v>
      </c>
      <c r="BN83" s="96">
        <v>3</v>
      </c>
      <c r="BO83" s="96">
        <v>2581.1999999999998</v>
      </c>
      <c r="BP83" s="96">
        <v>6</v>
      </c>
      <c r="BQ83" s="96">
        <v>5162.3999999999996</v>
      </c>
      <c r="BR83" s="96">
        <v>5</v>
      </c>
      <c r="BS83" s="96">
        <v>4302</v>
      </c>
      <c r="BT83" s="96">
        <v>4</v>
      </c>
      <c r="BU83" s="96">
        <v>3441.6</v>
      </c>
      <c r="BV83" s="96">
        <v>6</v>
      </c>
      <c r="BW83" s="96">
        <v>5162.3999999999996</v>
      </c>
      <c r="BX83" s="96">
        <v>7</v>
      </c>
      <c r="BY83" s="96">
        <v>6022.8</v>
      </c>
      <c r="BZ83" s="96">
        <v>8</v>
      </c>
      <c r="CA83" s="96">
        <v>6883.2</v>
      </c>
      <c r="CB83" s="96">
        <v>7</v>
      </c>
      <c r="CC83" s="96">
        <v>6022.8</v>
      </c>
      <c r="CD83" s="96">
        <v>8</v>
      </c>
      <c r="CE83" s="96">
        <v>6883.2</v>
      </c>
      <c r="CF83" s="96">
        <v>13.050868730121451</v>
      </c>
      <c r="CG83" s="96">
        <v>11228.967455396496</v>
      </c>
      <c r="CH83" s="96">
        <v>12.145018840348826</v>
      </c>
      <c r="CI83" s="96">
        <v>10449.574210236129</v>
      </c>
      <c r="CJ83" s="96">
        <v>2.7256012602220561</v>
      </c>
      <c r="CK83" s="96">
        <v>2345.107324295057</v>
      </c>
      <c r="CL83" s="96">
        <v>1.0500026797544197</v>
      </c>
      <c r="CM83" s="96">
        <v>903.4223056607027</v>
      </c>
      <c r="CN83" s="96">
        <v>2.1882323470069251</v>
      </c>
      <c r="CO83" s="96">
        <v>1882.7551113647582</v>
      </c>
      <c r="CP83" s="96">
        <v>3.4912763875092621</v>
      </c>
      <c r="CQ83" s="96">
        <v>3003.894203812969</v>
      </c>
      <c r="CR83" s="96">
        <v>3.3501559947982651</v>
      </c>
      <c r="CS83" s="96">
        <v>2882.4742179244272</v>
      </c>
      <c r="CT83" s="96">
        <v>3</v>
      </c>
      <c r="CU83" s="96">
        <v>2581.1999999999998</v>
      </c>
    </row>
    <row r="84" spans="2:99">
      <c r="C84" s="95" t="s">
        <v>249</v>
      </c>
      <c r="D84" s="96">
        <v>0</v>
      </c>
      <c r="E84" s="96">
        <v>0</v>
      </c>
      <c r="F84" s="96">
        <v>0</v>
      </c>
      <c r="G84" s="96">
        <v>0</v>
      </c>
      <c r="H84" s="96">
        <v>2</v>
      </c>
      <c r="I84" s="96">
        <v>1562.3999999999999</v>
      </c>
      <c r="J84" s="96">
        <v>2.5649822350118061</v>
      </c>
      <c r="K84" s="96">
        <v>2003.7641219912227</v>
      </c>
      <c r="L84" s="96">
        <v>3.8090526490446419</v>
      </c>
      <c r="M84" s="96">
        <v>2975.631929433674</v>
      </c>
      <c r="N84" s="96">
        <v>3.2093044320680137</v>
      </c>
      <c r="O84" s="96">
        <v>2507.1086223315319</v>
      </c>
      <c r="P84" s="96">
        <v>4.4451637598277713</v>
      </c>
      <c r="Q84" s="96">
        <v>3472.5619291774547</v>
      </c>
      <c r="R84" s="96">
        <v>3.042972371554733</v>
      </c>
      <c r="S84" s="96">
        <v>2377.1700166585574</v>
      </c>
      <c r="T84" s="96">
        <v>5.3576295898633841</v>
      </c>
      <c r="U84" s="96">
        <v>4185.3802356012757</v>
      </c>
      <c r="V84" s="96">
        <v>4</v>
      </c>
      <c r="W84" s="96">
        <v>3124.7999999999997</v>
      </c>
      <c r="X84" s="96">
        <v>5.8148240166869849</v>
      </c>
      <c r="Y84" s="96">
        <v>4542.5405218358719</v>
      </c>
      <c r="Z84" s="96">
        <v>6.2085815388701473</v>
      </c>
      <c r="AA84" s="96">
        <v>4850.1438981653582</v>
      </c>
      <c r="AB84" s="96">
        <v>7.4409092088079118</v>
      </c>
      <c r="AC84" s="96">
        <v>5812.83827392074</v>
      </c>
      <c r="AD84" s="96">
        <v>7.0999804976146246</v>
      </c>
      <c r="AE84" s="96">
        <v>5546.5047647365445</v>
      </c>
      <c r="AF84" s="96">
        <v>6.9821169252415221</v>
      </c>
      <c r="AG84" s="96">
        <v>5454.4297419986769</v>
      </c>
      <c r="AH84" s="96">
        <v>6.686094591717425</v>
      </c>
      <c r="AI84" s="96">
        <v>5223.1770950496521</v>
      </c>
      <c r="AJ84" s="96">
        <v>13.313810267649622</v>
      </c>
      <c r="AK84" s="96">
        <v>10400.748581087884</v>
      </c>
      <c r="AL84" s="96">
        <v>11.272267653294824</v>
      </c>
      <c r="AM84" s="96">
        <v>8805.8954907539155</v>
      </c>
      <c r="AN84" s="96">
        <v>10.218398033638046</v>
      </c>
      <c r="AO84" s="96">
        <v>7982.6125438780409</v>
      </c>
      <c r="AP84" s="96">
        <v>17.965109615430514</v>
      </c>
      <c r="AQ84" s="96">
        <v>14034.343631574317</v>
      </c>
      <c r="AR84" s="96">
        <v>3</v>
      </c>
      <c r="AS84" s="96">
        <v>2343.6</v>
      </c>
      <c r="AT84" s="96">
        <v>3.3955483700200562</v>
      </c>
      <c r="AU84" s="96">
        <v>2652.6023866596674</v>
      </c>
      <c r="AV84" s="96">
        <v>3.1380103329050515</v>
      </c>
      <c r="AW84" s="96">
        <v>2451.413672065426</v>
      </c>
      <c r="AX84" s="96">
        <v>2</v>
      </c>
      <c r="AY84" s="96">
        <v>1562.3999999999999</v>
      </c>
      <c r="AZ84" s="96">
        <v>2</v>
      </c>
      <c r="BA84" s="96">
        <v>1562.3999999999999</v>
      </c>
      <c r="BB84" s="96">
        <v>2</v>
      </c>
      <c r="BC84" s="96">
        <v>1562.3999999999999</v>
      </c>
      <c r="BD84" s="96">
        <v>2</v>
      </c>
      <c r="BE84" s="96">
        <v>1562.3999999999999</v>
      </c>
      <c r="BF84" s="96">
        <v>3</v>
      </c>
      <c r="BG84" s="96">
        <v>2343.6</v>
      </c>
      <c r="BH84" s="96">
        <v>2</v>
      </c>
      <c r="BI84" s="96">
        <v>1562.3999999999999</v>
      </c>
      <c r="BJ84" s="96">
        <v>4</v>
      </c>
      <c r="BK84" s="96">
        <v>3124.7999999999997</v>
      </c>
      <c r="BL84" s="96">
        <v>2</v>
      </c>
      <c r="BM84" s="96">
        <v>1562.3999999999999</v>
      </c>
      <c r="BN84" s="96">
        <v>3</v>
      </c>
      <c r="BO84" s="96">
        <v>2343.6</v>
      </c>
      <c r="BP84" s="96">
        <v>5</v>
      </c>
      <c r="BQ84" s="96">
        <v>3905.9999999999995</v>
      </c>
      <c r="BR84" s="96">
        <v>5</v>
      </c>
      <c r="BS84" s="96">
        <v>3905.9999999999995</v>
      </c>
      <c r="BT84" s="96">
        <v>4</v>
      </c>
      <c r="BU84" s="96">
        <v>3124.7999999999997</v>
      </c>
      <c r="BV84" s="96">
        <v>5</v>
      </c>
      <c r="BW84" s="96">
        <v>3905.9999999999995</v>
      </c>
      <c r="BX84" s="96">
        <v>7</v>
      </c>
      <c r="BY84" s="96">
        <v>5468.4</v>
      </c>
      <c r="BZ84" s="96">
        <v>9</v>
      </c>
      <c r="CA84" s="96">
        <v>7030.7999999999993</v>
      </c>
      <c r="CB84" s="96">
        <v>7</v>
      </c>
      <c r="CC84" s="96">
        <v>5468.4</v>
      </c>
      <c r="CD84" s="96">
        <v>8</v>
      </c>
      <c r="CE84" s="96">
        <v>6249.5999999999995</v>
      </c>
      <c r="CF84" s="96">
        <v>12.63484117601398</v>
      </c>
      <c r="CG84" s="96">
        <v>9870.337926702121</v>
      </c>
      <c r="CH84" s="96">
        <v>12.252955627058245</v>
      </c>
      <c r="CI84" s="96">
        <v>9572.0089358579007</v>
      </c>
      <c r="CJ84" s="96">
        <v>2.5029932971530151</v>
      </c>
      <c r="CK84" s="96">
        <v>1955.3383637359352</v>
      </c>
      <c r="CL84" s="96">
        <v>0.98891497126184114</v>
      </c>
      <c r="CM84" s="96">
        <v>772.54037554975025</v>
      </c>
      <c r="CN84" s="96">
        <v>2.2196044048414127</v>
      </c>
      <c r="CO84" s="96">
        <v>1733.9549610621116</v>
      </c>
      <c r="CP84" s="96">
        <v>3.6550351833456833</v>
      </c>
      <c r="CQ84" s="96">
        <v>2855.3134852296475</v>
      </c>
      <c r="CR84" s="96">
        <v>3.3501559947982651</v>
      </c>
      <c r="CS84" s="96">
        <v>2617.1418631364045</v>
      </c>
      <c r="CT84" s="96">
        <v>4</v>
      </c>
      <c r="CU84" s="96">
        <v>3124.7999999999997</v>
      </c>
    </row>
    <row r="85" spans="2:99">
      <c r="C85" s="95" t="s">
        <v>250</v>
      </c>
      <c r="D85" s="96">
        <v>0</v>
      </c>
      <c r="E85" s="96">
        <v>0</v>
      </c>
      <c r="F85" s="96">
        <v>0</v>
      </c>
      <c r="G85" s="96">
        <v>0</v>
      </c>
      <c r="H85" s="96">
        <v>2</v>
      </c>
      <c r="I85" s="96">
        <v>300</v>
      </c>
      <c r="J85" s="96">
        <v>2.5649822350118061</v>
      </c>
      <c r="K85" s="96">
        <v>384.74733525177089</v>
      </c>
      <c r="L85" s="96">
        <v>3.8090526490446419</v>
      </c>
      <c r="M85" s="96">
        <v>571.3578973566963</v>
      </c>
      <c r="N85" s="96">
        <v>3.1794037989154407</v>
      </c>
      <c r="O85" s="96">
        <v>476.91056983731607</v>
      </c>
      <c r="P85" s="96">
        <v>4.519357719799066</v>
      </c>
      <c r="Q85" s="96">
        <v>677.90365796985986</v>
      </c>
      <c r="R85" s="96">
        <v>2.0358103096289444</v>
      </c>
      <c r="S85" s="96">
        <v>305.37154644434167</v>
      </c>
      <c r="T85" s="96">
        <v>5.6970369873292306</v>
      </c>
      <c r="U85" s="96">
        <v>854.55554809938462</v>
      </c>
      <c r="V85" s="96">
        <v>4</v>
      </c>
      <c r="W85" s="96">
        <v>600</v>
      </c>
      <c r="X85" s="96">
        <v>6.8148240166869849</v>
      </c>
      <c r="Y85" s="96">
        <v>1022.2236025030477</v>
      </c>
      <c r="Z85" s="96">
        <v>5.2085815388701473</v>
      </c>
      <c r="AA85" s="96">
        <v>781.28723083052205</v>
      </c>
      <c r="AB85" s="96">
        <v>8.4898991208976806</v>
      </c>
      <c r="AC85" s="96">
        <v>1273.4848681346521</v>
      </c>
      <c r="AD85" s="96">
        <v>7.9249821228134056</v>
      </c>
      <c r="AE85" s="96">
        <v>1188.7473184220109</v>
      </c>
      <c r="AF85" s="96">
        <v>8.1472933356783166</v>
      </c>
      <c r="AG85" s="96">
        <v>1222.0940003517476</v>
      </c>
      <c r="AH85" s="96">
        <v>7.686094591717425</v>
      </c>
      <c r="AI85" s="96">
        <v>1152.9141887576138</v>
      </c>
      <c r="AJ85" s="96">
        <v>12.488221334368022</v>
      </c>
      <c r="AK85" s="96">
        <v>1873.2332001552033</v>
      </c>
      <c r="AL85" s="96">
        <v>12.621847292263258</v>
      </c>
      <c r="AM85" s="96">
        <v>1893.2770938394888</v>
      </c>
      <c r="AN85" s="96">
        <v>11.474048135209978</v>
      </c>
      <c r="AO85" s="96">
        <v>1721.1072202814967</v>
      </c>
      <c r="AP85" s="96">
        <v>21.292627884668931</v>
      </c>
      <c r="AQ85" s="96">
        <v>3193.8941827003396</v>
      </c>
      <c r="AR85" s="96">
        <v>3</v>
      </c>
      <c r="AS85" s="96">
        <v>450</v>
      </c>
      <c r="AT85" s="96">
        <v>3.5273978266934081</v>
      </c>
      <c r="AU85" s="96">
        <v>529.10967400401125</v>
      </c>
      <c r="AV85" s="96">
        <v>3.1380103329050515</v>
      </c>
      <c r="AW85" s="96">
        <v>470.70154993575773</v>
      </c>
      <c r="AX85" s="96">
        <v>3</v>
      </c>
      <c r="AY85" s="96">
        <v>450</v>
      </c>
      <c r="AZ85" s="96">
        <v>2</v>
      </c>
      <c r="BA85" s="96">
        <v>300</v>
      </c>
      <c r="BB85" s="96">
        <v>2</v>
      </c>
      <c r="BC85" s="96">
        <v>300</v>
      </c>
      <c r="BD85" s="96">
        <v>2</v>
      </c>
      <c r="BE85" s="96">
        <v>300</v>
      </c>
      <c r="BF85" s="96">
        <v>3</v>
      </c>
      <c r="BG85" s="96">
        <v>450</v>
      </c>
      <c r="BH85" s="96">
        <v>2</v>
      </c>
      <c r="BI85" s="96">
        <v>300</v>
      </c>
      <c r="BJ85" s="96">
        <v>4</v>
      </c>
      <c r="BK85" s="96">
        <v>600</v>
      </c>
      <c r="BL85" s="96">
        <v>2</v>
      </c>
      <c r="BM85" s="96">
        <v>300</v>
      </c>
      <c r="BN85" s="96">
        <v>3</v>
      </c>
      <c r="BO85" s="96">
        <v>450</v>
      </c>
      <c r="BP85" s="96">
        <v>6</v>
      </c>
      <c r="BQ85" s="96">
        <v>900</v>
      </c>
      <c r="BR85" s="96">
        <v>5</v>
      </c>
      <c r="BS85" s="96">
        <v>750</v>
      </c>
      <c r="BT85" s="96">
        <v>4</v>
      </c>
      <c r="BU85" s="96">
        <v>600</v>
      </c>
      <c r="BV85" s="96">
        <v>6</v>
      </c>
      <c r="BW85" s="96">
        <v>900</v>
      </c>
      <c r="BX85" s="96">
        <v>7</v>
      </c>
      <c r="BY85" s="96">
        <v>1050</v>
      </c>
      <c r="BZ85" s="96">
        <v>9</v>
      </c>
      <c r="CA85" s="96">
        <v>1350</v>
      </c>
      <c r="CB85" s="96">
        <v>7</v>
      </c>
      <c r="CC85" s="96">
        <v>1050</v>
      </c>
      <c r="CD85" s="96">
        <v>7</v>
      </c>
      <c r="CE85" s="96">
        <v>1050</v>
      </c>
      <c r="CF85" s="96">
        <v>15.189544581490608</v>
      </c>
      <c r="CG85" s="96">
        <v>2278.4316872235913</v>
      </c>
      <c r="CH85" s="96">
        <v>11.836956223234349</v>
      </c>
      <c r="CI85" s="96">
        <v>1775.5434334851523</v>
      </c>
      <c r="CJ85" s="96">
        <v>2.7617077398520906</v>
      </c>
      <c r="CK85" s="96">
        <v>414.25616097781358</v>
      </c>
      <c r="CL85" s="96">
        <v>1.1257903701985696</v>
      </c>
      <c r="CM85" s="96">
        <v>168.86855552978545</v>
      </c>
      <c r="CN85" s="96">
        <v>3.2196044048414127</v>
      </c>
      <c r="CO85" s="96">
        <v>482.94066072621189</v>
      </c>
      <c r="CP85" s="96">
        <v>3.6550351833456833</v>
      </c>
      <c r="CQ85" s="96">
        <v>548.25527750185245</v>
      </c>
      <c r="CR85" s="96">
        <v>3.4668746597310203</v>
      </c>
      <c r="CS85" s="96">
        <v>520.03119895965301</v>
      </c>
      <c r="CT85" s="96">
        <v>4</v>
      </c>
      <c r="CU85" s="96">
        <v>600</v>
      </c>
    </row>
    <row r="86" spans="2:99">
      <c r="C86" s="95" t="s">
        <v>251</v>
      </c>
      <c r="D86" s="96">
        <v>0</v>
      </c>
      <c r="E86" s="96">
        <v>0</v>
      </c>
      <c r="F86" s="96">
        <v>0</v>
      </c>
      <c r="G86" s="96">
        <v>0</v>
      </c>
      <c r="H86" s="96">
        <v>2</v>
      </c>
      <c r="I86" s="96">
        <v>1080</v>
      </c>
      <c r="J86" s="96">
        <v>2.5649822350118061</v>
      </c>
      <c r="K86" s="96">
        <v>1385.0904069063754</v>
      </c>
      <c r="L86" s="96">
        <v>3.6472421192357132</v>
      </c>
      <c r="M86" s="96">
        <v>1969.5107443872851</v>
      </c>
      <c r="N86" s="96">
        <v>2.1794037989154407</v>
      </c>
      <c r="O86" s="96">
        <v>1176.878051414338</v>
      </c>
      <c r="P86" s="96">
        <v>4.519357719799066</v>
      </c>
      <c r="Q86" s="96">
        <v>2440.4531686914956</v>
      </c>
      <c r="R86" s="96">
        <v>3.0358103096289444</v>
      </c>
      <c r="S86" s="96">
        <v>1639.33756719963</v>
      </c>
      <c r="T86" s="96">
        <v>5.6970369873292306</v>
      </c>
      <c r="U86" s="96">
        <v>3076.3999731577846</v>
      </c>
      <c r="V86" s="96">
        <v>4</v>
      </c>
      <c r="W86" s="96">
        <v>2160</v>
      </c>
      <c r="X86" s="96">
        <v>6.8148240166869849</v>
      </c>
      <c r="Y86" s="96">
        <v>3680.0049690109718</v>
      </c>
      <c r="Z86" s="96">
        <v>5.2085815388701473</v>
      </c>
      <c r="AA86" s="96">
        <v>2812.6340309898796</v>
      </c>
      <c r="AB86" s="96">
        <v>7.4409092088079118</v>
      </c>
      <c r="AC86" s="96">
        <v>4018.0909727562725</v>
      </c>
      <c r="AD86" s="96">
        <v>7.7499837480121867</v>
      </c>
      <c r="AE86" s="96">
        <v>4184.9912239265805</v>
      </c>
      <c r="AF86" s="96">
        <v>8.3124697461151094</v>
      </c>
      <c r="AG86" s="96">
        <v>4488.7336629021593</v>
      </c>
      <c r="AH86" s="96">
        <v>7.686094591717425</v>
      </c>
      <c r="AI86" s="96">
        <v>4150.49107952741</v>
      </c>
      <c r="AJ86" s="96">
        <v>11.964988134212819</v>
      </c>
      <c r="AK86" s="96">
        <v>6461.0935924749219</v>
      </c>
      <c r="AL86" s="96">
        <v>11.44705747277904</v>
      </c>
      <c r="AM86" s="96">
        <v>6181.4110353006818</v>
      </c>
      <c r="AN86" s="96">
        <v>11.089003161961418</v>
      </c>
      <c r="AO86" s="96">
        <v>5988.0617074591655</v>
      </c>
      <c r="AP86" s="96">
        <v>18.074282371843317</v>
      </c>
      <c r="AQ86" s="96">
        <v>9760.1124807953911</v>
      </c>
      <c r="AR86" s="96">
        <v>3</v>
      </c>
      <c r="AS86" s="96">
        <v>1620</v>
      </c>
      <c r="AT86" s="96">
        <v>3.3955483700200562</v>
      </c>
      <c r="AU86" s="96">
        <v>1833.5961198108303</v>
      </c>
      <c r="AV86" s="96">
        <v>3.1380103329050515</v>
      </c>
      <c r="AW86" s="96">
        <v>1694.5255797687278</v>
      </c>
      <c r="AX86" s="96">
        <v>2</v>
      </c>
      <c r="AY86" s="96">
        <v>1080</v>
      </c>
      <c r="AZ86" s="96">
        <v>2</v>
      </c>
      <c r="BA86" s="96">
        <v>1080</v>
      </c>
      <c r="BB86" s="96">
        <v>2</v>
      </c>
      <c r="BC86" s="96">
        <v>1080</v>
      </c>
      <c r="BD86" s="96">
        <v>2</v>
      </c>
      <c r="BE86" s="96">
        <v>1080</v>
      </c>
      <c r="BF86" s="96">
        <v>3</v>
      </c>
      <c r="BG86" s="96">
        <v>1620</v>
      </c>
      <c r="BH86" s="96">
        <v>2</v>
      </c>
      <c r="BI86" s="96">
        <v>1080</v>
      </c>
      <c r="BJ86" s="96">
        <v>4</v>
      </c>
      <c r="BK86" s="96">
        <v>2160</v>
      </c>
      <c r="BL86" s="96">
        <v>2</v>
      </c>
      <c r="BM86" s="96">
        <v>1080</v>
      </c>
      <c r="BN86" s="96">
        <v>3</v>
      </c>
      <c r="BO86" s="96">
        <v>1620</v>
      </c>
      <c r="BP86" s="96">
        <v>7</v>
      </c>
      <c r="BQ86" s="96">
        <v>3780</v>
      </c>
      <c r="BR86" s="96">
        <v>5</v>
      </c>
      <c r="BS86" s="96">
        <v>2700</v>
      </c>
      <c r="BT86" s="96">
        <v>3</v>
      </c>
      <c r="BU86" s="96">
        <v>1620</v>
      </c>
      <c r="BV86" s="96">
        <v>6</v>
      </c>
      <c r="BW86" s="96">
        <v>3240</v>
      </c>
      <c r="BX86" s="96">
        <v>7</v>
      </c>
      <c r="BY86" s="96">
        <v>3780</v>
      </c>
      <c r="BZ86" s="96">
        <v>8</v>
      </c>
      <c r="CA86" s="96">
        <v>4320</v>
      </c>
      <c r="CB86" s="96">
        <v>8</v>
      </c>
      <c r="CC86" s="96">
        <v>4320</v>
      </c>
      <c r="CD86" s="96">
        <v>9</v>
      </c>
      <c r="CE86" s="96">
        <v>4860</v>
      </c>
      <c r="CF86" s="96">
        <v>13.912192878752293</v>
      </c>
      <c r="CG86" s="96">
        <v>7512.5841545262383</v>
      </c>
      <c r="CH86" s="96">
        <v>11.621082649815515</v>
      </c>
      <c r="CI86" s="96">
        <v>6275.3846309003775</v>
      </c>
      <c r="CJ86" s="96">
        <v>3.0204221825511661</v>
      </c>
      <c r="CK86" s="96">
        <v>1631.0279785776297</v>
      </c>
      <c r="CL86" s="96">
        <v>1.0610276662180982</v>
      </c>
      <c r="CM86" s="96">
        <v>572.95493975777299</v>
      </c>
      <c r="CN86" s="96">
        <v>3.1882323470069251</v>
      </c>
      <c r="CO86" s="96">
        <v>1721.6454673837395</v>
      </c>
      <c r="CP86" s="96">
        <v>3.6550351833456833</v>
      </c>
      <c r="CQ86" s="96">
        <v>1973.718999006669</v>
      </c>
      <c r="CR86" s="96">
        <v>4.3501559947982651</v>
      </c>
      <c r="CS86" s="96">
        <v>2349.084237191063</v>
      </c>
      <c r="CT86" s="96">
        <v>4</v>
      </c>
      <c r="CU86" s="96">
        <v>2160</v>
      </c>
    </row>
    <row r="87" spans="2:99">
      <c r="B87" s="95" t="s">
        <v>131</v>
      </c>
      <c r="C87" s="95" t="s">
        <v>252</v>
      </c>
      <c r="D87" s="96">
        <v>0</v>
      </c>
      <c r="E87" s="96">
        <v>0</v>
      </c>
      <c r="F87" s="96">
        <v>0</v>
      </c>
      <c r="G87" s="96">
        <v>0</v>
      </c>
      <c r="H87" s="96">
        <v>2</v>
      </c>
      <c r="I87" s="96">
        <v>3909.6</v>
      </c>
      <c r="J87" s="96">
        <v>4.5649822350118061</v>
      </c>
      <c r="K87" s="96">
        <v>8923.6272730010787</v>
      </c>
      <c r="L87" s="96">
        <v>8.7799158278982112</v>
      </c>
      <c r="M87" s="96">
        <v>17162.979460375424</v>
      </c>
      <c r="N87" s="96">
        <v>16</v>
      </c>
      <c r="O87" s="96">
        <v>31276.799999999999</v>
      </c>
      <c r="P87" s="96">
        <v>13</v>
      </c>
      <c r="Q87" s="96">
        <v>25412.399999999998</v>
      </c>
      <c r="R87" s="96">
        <v>13</v>
      </c>
      <c r="S87" s="96">
        <v>25412.399999999998</v>
      </c>
      <c r="T87" s="96">
        <v>9.3758517822609218</v>
      </c>
      <c r="U87" s="96">
        <v>18327.91506396365</v>
      </c>
      <c r="V87" s="96">
        <v>5</v>
      </c>
      <c r="W87" s="96">
        <v>9774</v>
      </c>
      <c r="X87" s="96">
        <v>7.1185424433861595</v>
      </c>
      <c r="Y87" s="96">
        <v>13915.326768331264</v>
      </c>
      <c r="Z87" s="96">
        <v>9.3575683523488244</v>
      </c>
      <c r="AA87" s="96">
        <v>18292.174615171483</v>
      </c>
      <c r="AB87" s="96">
        <v>6.2449495604488403</v>
      </c>
      <c r="AC87" s="96">
        <v>12207.627400765392</v>
      </c>
      <c r="AD87" s="96">
        <v>4.5749853732109678</v>
      </c>
      <c r="AE87" s="96">
        <v>8943.1814075528</v>
      </c>
      <c r="AF87" s="96">
        <v>6.8258820521839674</v>
      </c>
      <c r="AG87" s="96">
        <v>13343.234235609219</v>
      </c>
      <c r="AH87" s="96">
        <v>4.7841081048199143</v>
      </c>
      <c r="AI87" s="96">
        <v>9351.9745233019676</v>
      </c>
      <c r="AJ87" s="96">
        <v>3.8720553335920056</v>
      </c>
      <c r="AK87" s="96">
        <v>7569.0937661056523</v>
      </c>
      <c r="AL87" s="96">
        <v>6.048738916905303</v>
      </c>
      <c r="AM87" s="96">
        <v>11824.074834766487</v>
      </c>
      <c r="AN87" s="96">
        <v>2.1262552298953081</v>
      </c>
      <c r="AO87" s="96">
        <v>4156.4037233993486</v>
      </c>
      <c r="AP87" s="96">
        <v>4.7642092948896435</v>
      </c>
      <c r="AQ87" s="96">
        <v>9313.0763296502755</v>
      </c>
      <c r="AR87" s="96">
        <v>3</v>
      </c>
      <c r="AS87" s="96">
        <v>5864.4</v>
      </c>
      <c r="AT87" s="96">
        <v>2</v>
      </c>
      <c r="AU87" s="96">
        <v>3909.6</v>
      </c>
      <c r="AV87" s="96">
        <v>2.2070154993575768</v>
      </c>
      <c r="AW87" s="96">
        <v>4314.2738981441908</v>
      </c>
      <c r="AX87" s="96">
        <v>2</v>
      </c>
      <c r="AY87" s="96">
        <v>3909.6</v>
      </c>
      <c r="AZ87" s="96">
        <v>3</v>
      </c>
      <c r="BA87" s="96">
        <v>5864.4</v>
      </c>
      <c r="BB87" s="96">
        <v>3</v>
      </c>
      <c r="BC87" s="96">
        <v>5864.4</v>
      </c>
      <c r="BD87" s="96">
        <v>2</v>
      </c>
      <c r="BE87" s="96">
        <v>3909.6</v>
      </c>
      <c r="BF87" s="96">
        <v>4</v>
      </c>
      <c r="BG87" s="96">
        <v>7819.2</v>
      </c>
      <c r="BH87" s="96">
        <v>12</v>
      </c>
      <c r="BI87" s="96">
        <v>23457.599999999999</v>
      </c>
      <c r="BJ87" s="96">
        <v>12</v>
      </c>
      <c r="BK87" s="96">
        <v>23457.599999999999</v>
      </c>
      <c r="BL87" s="96">
        <v>13</v>
      </c>
      <c r="BM87" s="96">
        <v>25412.399999999998</v>
      </c>
      <c r="BN87" s="96">
        <v>15</v>
      </c>
      <c r="BO87" s="96">
        <v>29322</v>
      </c>
      <c r="BP87" s="96">
        <v>10</v>
      </c>
      <c r="BQ87" s="96">
        <v>19548</v>
      </c>
      <c r="BR87" s="96">
        <v>7</v>
      </c>
      <c r="BS87" s="96">
        <v>13683.6</v>
      </c>
      <c r="BT87" s="96">
        <v>8</v>
      </c>
      <c r="BU87" s="96">
        <v>15638.4</v>
      </c>
      <c r="BV87" s="96">
        <v>9</v>
      </c>
      <c r="BW87" s="96">
        <v>17593.2</v>
      </c>
      <c r="BX87" s="96">
        <v>4</v>
      </c>
      <c r="BY87" s="96">
        <v>7819.2</v>
      </c>
      <c r="BZ87" s="96">
        <v>3</v>
      </c>
      <c r="CA87" s="96">
        <v>5864.4</v>
      </c>
      <c r="CB87" s="96">
        <v>4</v>
      </c>
      <c r="CC87" s="96">
        <v>7819.2</v>
      </c>
      <c r="CD87" s="96">
        <v>6</v>
      </c>
      <c r="CE87" s="96">
        <v>11728.8</v>
      </c>
      <c r="CF87" s="96">
        <v>5.8320551082149414</v>
      </c>
      <c r="CG87" s="96">
        <v>11400.501325538567</v>
      </c>
      <c r="CH87" s="96">
        <v>2.5432396519846923</v>
      </c>
      <c r="CI87" s="96">
        <v>4971.5248716996766</v>
      </c>
      <c r="CJ87" s="96">
        <v>0.99278220587743193</v>
      </c>
      <c r="CK87" s="96">
        <v>1940.6906560492039</v>
      </c>
      <c r="CL87" s="96">
        <v>0.37893845222074934</v>
      </c>
      <c r="CM87" s="96">
        <v>740.74888640112079</v>
      </c>
      <c r="CN87" s="96">
        <v>2.1882323470069251</v>
      </c>
      <c r="CO87" s="96">
        <v>4277.5565919291375</v>
      </c>
      <c r="CP87" s="96">
        <v>3.9825527750185246</v>
      </c>
      <c r="CQ87" s="96">
        <v>7785.094164606212</v>
      </c>
      <c r="CR87" s="96">
        <v>3</v>
      </c>
      <c r="CS87" s="96">
        <v>5864.4</v>
      </c>
      <c r="CT87" s="96">
        <v>2</v>
      </c>
      <c r="CU87" s="96">
        <v>3909.6</v>
      </c>
    </row>
    <row r="88" spans="2:99">
      <c r="C88" s="95" t="s">
        <v>253</v>
      </c>
      <c r="D88" s="96">
        <v>0</v>
      </c>
      <c r="E88" s="96">
        <v>0</v>
      </c>
      <c r="F88" s="96">
        <v>0</v>
      </c>
      <c r="G88" s="96">
        <v>0</v>
      </c>
      <c r="H88" s="96">
        <v>2</v>
      </c>
      <c r="I88" s="96">
        <v>3784.7999999999997</v>
      </c>
      <c r="J88" s="96">
        <v>3.5649822350118061</v>
      </c>
      <c r="K88" s="96">
        <v>6746.372381536341</v>
      </c>
      <c r="L88" s="96">
        <v>10.94172635770714</v>
      </c>
      <c r="M88" s="96">
        <v>20706.122959324988</v>
      </c>
      <c r="N88" s="96">
        <v>15</v>
      </c>
      <c r="O88" s="96">
        <v>28385.999999999996</v>
      </c>
      <c r="P88" s="96">
        <v>15</v>
      </c>
      <c r="Q88" s="96">
        <v>28385.999999999996</v>
      </c>
      <c r="R88" s="96">
        <v>12</v>
      </c>
      <c r="S88" s="96">
        <v>22708.799999999999</v>
      </c>
      <c r="T88" s="96">
        <v>8.3758517822609218</v>
      </c>
      <c r="U88" s="96">
        <v>15850.461912750567</v>
      </c>
      <c r="V88" s="96">
        <v>5</v>
      </c>
      <c r="W88" s="96">
        <v>9462</v>
      </c>
      <c r="X88" s="96">
        <v>7.4444720500609538</v>
      </c>
      <c r="Y88" s="96">
        <v>14087.918907535348</v>
      </c>
      <c r="Z88" s="96">
        <v>9.3575683523488244</v>
      </c>
      <c r="AA88" s="96">
        <v>17708.262349984914</v>
      </c>
      <c r="AB88" s="96">
        <v>5.2449495604488403</v>
      </c>
      <c r="AC88" s="96">
        <v>9925.5425481933853</v>
      </c>
      <c r="AD88" s="96">
        <v>5.5749853732109678</v>
      </c>
      <c r="AE88" s="96">
        <v>10550.102320264436</v>
      </c>
      <c r="AF88" s="96">
        <v>5.8258820521839674</v>
      </c>
      <c r="AG88" s="96">
        <v>11024.899195552938</v>
      </c>
      <c r="AH88" s="96">
        <v>4.9801351310248929</v>
      </c>
      <c r="AI88" s="96">
        <v>9424.4077219515075</v>
      </c>
      <c r="AJ88" s="96">
        <v>4.0464664003104067</v>
      </c>
      <c r="AK88" s="96">
        <v>7657.5330159474133</v>
      </c>
      <c r="AL88" s="96">
        <v>6.22352873638952</v>
      </c>
      <c r="AM88" s="96">
        <v>11777.405780743527</v>
      </c>
      <c r="AN88" s="96">
        <v>2.1262552298953081</v>
      </c>
      <c r="AO88" s="96">
        <v>4023.7253970538809</v>
      </c>
      <c r="AP88" s="96">
        <v>4.7642092948896435</v>
      </c>
      <c r="AQ88" s="96">
        <v>9015.7896696491607</v>
      </c>
      <c r="AR88" s="96">
        <v>3</v>
      </c>
      <c r="AS88" s="96">
        <v>5677.2</v>
      </c>
      <c r="AT88" s="96">
        <v>2</v>
      </c>
      <c r="AU88" s="96">
        <v>3784.7999999999997</v>
      </c>
      <c r="AV88" s="96">
        <v>2.1725129161313141</v>
      </c>
      <c r="AW88" s="96">
        <v>4111.2634424868984</v>
      </c>
      <c r="AX88" s="96">
        <v>2</v>
      </c>
      <c r="AY88" s="96">
        <v>3784.7999999999997</v>
      </c>
      <c r="AZ88" s="96">
        <v>3</v>
      </c>
      <c r="BA88" s="96">
        <v>5677.2</v>
      </c>
      <c r="BB88" s="96">
        <v>4</v>
      </c>
      <c r="BC88" s="96">
        <v>7569.5999999999995</v>
      </c>
      <c r="BD88" s="96">
        <v>3</v>
      </c>
      <c r="BE88" s="96">
        <v>5677.2</v>
      </c>
      <c r="BF88" s="96">
        <v>4</v>
      </c>
      <c r="BG88" s="96">
        <v>7569.5999999999995</v>
      </c>
      <c r="BH88" s="96">
        <v>14</v>
      </c>
      <c r="BI88" s="96">
        <v>26493.599999999999</v>
      </c>
      <c r="BJ88" s="96">
        <v>12</v>
      </c>
      <c r="BK88" s="96">
        <v>22708.799999999999</v>
      </c>
      <c r="BL88" s="96">
        <v>13</v>
      </c>
      <c r="BM88" s="96">
        <v>24601.199999999997</v>
      </c>
      <c r="BN88" s="96">
        <v>15</v>
      </c>
      <c r="BO88" s="96">
        <v>28385.999999999996</v>
      </c>
      <c r="BP88" s="96">
        <v>9</v>
      </c>
      <c r="BQ88" s="96">
        <v>17031.599999999999</v>
      </c>
      <c r="BR88" s="96">
        <v>8</v>
      </c>
      <c r="BS88" s="96">
        <v>15139.199999999999</v>
      </c>
      <c r="BT88" s="96">
        <v>8</v>
      </c>
      <c r="BU88" s="96">
        <v>15139.199999999999</v>
      </c>
      <c r="BV88" s="96">
        <v>8</v>
      </c>
      <c r="BW88" s="96">
        <v>15139.199999999999</v>
      </c>
      <c r="BX88" s="96">
        <v>4</v>
      </c>
      <c r="BY88" s="96">
        <v>7569.5999999999995</v>
      </c>
      <c r="BZ88" s="96">
        <v>3</v>
      </c>
      <c r="CA88" s="96">
        <v>5677.2</v>
      </c>
      <c r="CB88" s="96">
        <v>5</v>
      </c>
      <c r="CC88" s="96">
        <v>9462</v>
      </c>
      <c r="CD88" s="96">
        <v>5</v>
      </c>
      <c r="CE88" s="96">
        <v>9462</v>
      </c>
      <c r="CF88" s="96">
        <v>4.8320551082149414</v>
      </c>
      <c r="CG88" s="96">
        <v>9144.1810867859549</v>
      </c>
      <c r="CH88" s="96">
        <v>3.0671758425180045</v>
      </c>
      <c r="CI88" s="96">
        <v>5804.3235643810713</v>
      </c>
      <c r="CJ88" s="96">
        <v>0.99278220587743193</v>
      </c>
      <c r="CK88" s="96">
        <v>1878.741046402452</v>
      </c>
      <c r="CL88" s="96">
        <v>0.30315076177659944</v>
      </c>
      <c r="CM88" s="96">
        <v>573.68250158603678</v>
      </c>
      <c r="CN88" s="96">
        <v>2.1568602891724376</v>
      </c>
      <c r="CO88" s="96">
        <v>4081.6424112299205</v>
      </c>
      <c r="CP88" s="96">
        <v>3.9825527750185246</v>
      </c>
      <c r="CQ88" s="96">
        <v>7536.5828714450554</v>
      </c>
      <c r="CR88" s="96">
        <v>3</v>
      </c>
      <c r="CS88" s="96">
        <v>5677.2</v>
      </c>
      <c r="CT88" s="96">
        <v>3</v>
      </c>
      <c r="CU88" s="96">
        <v>5677.2</v>
      </c>
    </row>
    <row r="89" spans="2:99">
      <c r="C89" s="95" t="s">
        <v>254</v>
      </c>
      <c r="D89" s="96">
        <v>0</v>
      </c>
      <c r="E89" s="96">
        <v>0</v>
      </c>
      <c r="F89" s="96">
        <v>0</v>
      </c>
      <c r="G89" s="96">
        <v>0</v>
      </c>
      <c r="H89" s="96">
        <v>2</v>
      </c>
      <c r="I89" s="96">
        <v>4795.2</v>
      </c>
      <c r="J89" s="96">
        <v>3.5649822350118061</v>
      </c>
      <c r="K89" s="96">
        <v>8547.4014066643067</v>
      </c>
      <c r="L89" s="96">
        <v>9.7799158278982112</v>
      </c>
      <c r="M89" s="96">
        <v>23448.326188968749</v>
      </c>
      <c r="N89" s="96">
        <v>15</v>
      </c>
      <c r="O89" s="96">
        <v>35964</v>
      </c>
      <c r="P89" s="96">
        <v>12</v>
      </c>
      <c r="Q89" s="96">
        <v>28771.199999999997</v>
      </c>
      <c r="R89" s="96">
        <v>11</v>
      </c>
      <c r="S89" s="96">
        <v>26373.599999999999</v>
      </c>
      <c r="T89" s="96">
        <v>8.2061480835279994</v>
      </c>
      <c r="U89" s="96">
        <v>19675.060645066729</v>
      </c>
      <c r="V89" s="96">
        <v>5</v>
      </c>
      <c r="W89" s="96">
        <v>11988</v>
      </c>
      <c r="X89" s="96">
        <v>6.2815072467235566</v>
      </c>
      <c r="Y89" s="96">
        <v>15060.541774744399</v>
      </c>
      <c r="Z89" s="96">
        <v>9</v>
      </c>
      <c r="AA89" s="96">
        <v>21578.399999999998</v>
      </c>
      <c r="AB89" s="96">
        <v>5.2449495604488403</v>
      </c>
      <c r="AC89" s="96">
        <v>12575.291066132138</v>
      </c>
      <c r="AD89" s="96">
        <v>5.7499837480121867</v>
      </c>
      <c r="AE89" s="96">
        <v>13786.161034234019</v>
      </c>
      <c r="AF89" s="96">
        <v>5.8258820521839674</v>
      </c>
      <c r="AG89" s="96">
        <v>13968.134808316279</v>
      </c>
      <c r="AH89" s="96">
        <v>4.7841081048199143</v>
      </c>
      <c r="AI89" s="96">
        <v>11470.377592116227</v>
      </c>
      <c r="AJ89" s="96">
        <v>4.0464664003104067</v>
      </c>
      <c r="AK89" s="96">
        <v>9701.8078413842304</v>
      </c>
      <c r="AL89" s="96">
        <v>5.048738916905303</v>
      </c>
      <c r="AM89" s="96">
        <v>12104.856427172153</v>
      </c>
      <c r="AN89" s="96">
        <v>2.1262552298953081</v>
      </c>
      <c r="AO89" s="96">
        <v>5097.9095391969904</v>
      </c>
      <c r="AP89" s="96">
        <v>4.7642092948896435</v>
      </c>
      <c r="AQ89" s="96">
        <v>11422.66820542741</v>
      </c>
      <c r="AR89" s="96">
        <v>3</v>
      </c>
      <c r="AS89" s="96">
        <v>7192.7999999999993</v>
      </c>
      <c r="AT89" s="96">
        <v>2</v>
      </c>
      <c r="AU89" s="96">
        <v>4795.2</v>
      </c>
      <c r="AV89" s="96">
        <v>2.1725129161313141</v>
      </c>
      <c r="AW89" s="96">
        <v>5208.8169677164387</v>
      </c>
      <c r="AX89" s="96">
        <v>2</v>
      </c>
      <c r="AY89" s="96">
        <v>4795.2</v>
      </c>
      <c r="AZ89" s="96">
        <v>3</v>
      </c>
      <c r="BA89" s="96">
        <v>7192.7999999999993</v>
      </c>
      <c r="BB89" s="96">
        <v>3</v>
      </c>
      <c r="BC89" s="96">
        <v>7192.7999999999993</v>
      </c>
      <c r="BD89" s="96">
        <v>2</v>
      </c>
      <c r="BE89" s="96">
        <v>4795.2</v>
      </c>
      <c r="BF89" s="96">
        <v>4</v>
      </c>
      <c r="BG89" s="96">
        <v>9590.4</v>
      </c>
      <c r="BH89" s="96">
        <v>12</v>
      </c>
      <c r="BI89" s="96">
        <v>28771.199999999997</v>
      </c>
      <c r="BJ89" s="96">
        <v>11</v>
      </c>
      <c r="BK89" s="96">
        <v>26373.599999999999</v>
      </c>
      <c r="BL89" s="96">
        <v>13</v>
      </c>
      <c r="BM89" s="96">
        <v>31168.799999999999</v>
      </c>
      <c r="BN89" s="96">
        <v>15</v>
      </c>
      <c r="BO89" s="96">
        <v>35964</v>
      </c>
      <c r="BP89" s="96">
        <v>9</v>
      </c>
      <c r="BQ89" s="96">
        <v>21578.399999999998</v>
      </c>
      <c r="BR89" s="96">
        <v>7</v>
      </c>
      <c r="BS89" s="96">
        <v>16783.2</v>
      </c>
      <c r="BT89" s="96">
        <v>8</v>
      </c>
      <c r="BU89" s="96">
        <v>19180.8</v>
      </c>
      <c r="BV89" s="96">
        <v>8</v>
      </c>
      <c r="BW89" s="96">
        <v>19180.8</v>
      </c>
      <c r="BX89" s="96">
        <v>4</v>
      </c>
      <c r="BY89" s="96">
        <v>9590.4</v>
      </c>
      <c r="BZ89" s="96">
        <v>4</v>
      </c>
      <c r="CA89" s="96">
        <v>9590.4</v>
      </c>
      <c r="CB89" s="96">
        <v>4</v>
      </c>
      <c r="CC89" s="96">
        <v>9590.4</v>
      </c>
      <c r="CD89" s="96">
        <v>5</v>
      </c>
      <c r="CE89" s="96">
        <v>11988</v>
      </c>
      <c r="CF89" s="96">
        <v>4.6933792568457839</v>
      </c>
      <c r="CG89" s="96">
        <v>11252.846106213452</v>
      </c>
      <c r="CH89" s="96">
        <v>2.4353028652752751</v>
      </c>
      <c r="CI89" s="96">
        <v>5838.882149783999</v>
      </c>
      <c r="CJ89" s="96">
        <v>0.99278220587743193</v>
      </c>
      <c r="CK89" s="96">
        <v>2380.2946168117305</v>
      </c>
      <c r="CL89" s="96">
        <v>0.37893845222074934</v>
      </c>
      <c r="CM89" s="96">
        <v>908.54283304446858</v>
      </c>
      <c r="CN89" s="96">
        <v>2.1568602891724376</v>
      </c>
      <c r="CO89" s="96">
        <v>5171.2882293198363</v>
      </c>
      <c r="CP89" s="96">
        <v>2.9825527750185246</v>
      </c>
      <c r="CQ89" s="96">
        <v>7150.9685333844145</v>
      </c>
      <c r="CR89" s="96">
        <v>3.7003119895965306</v>
      </c>
      <c r="CS89" s="96">
        <v>8871.8680262566413</v>
      </c>
      <c r="CT89" s="96">
        <v>2</v>
      </c>
      <c r="CU89" s="96">
        <v>4795.2</v>
      </c>
    </row>
    <row r="90" spans="2:99">
      <c r="C90" s="95" t="s">
        <v>255</v>
      </c>
      <c r="D90" s="96">
        <v>0</v>
      </c>
      <c r="E90" s="96">
        <v>0</v>
      </c>
      <c r="F90" s="96">
        <v>0</v>
      </c>
      <c r="G90" s="96">
        <v>0</v>
      </c>
      <c r="H90" s="96">
        <v>2</v>
      </c>
      <c r="I90" s="96">
        <v>4394.3999999999996</v>
      </c>
      <c r="J90" s="96">
        <v>3.5649822350118061</v>
      </c>
      <c r="K90" s="96">
        <v>7832.9789667679397</v>
      </c>
      <c r="L90" s="96">
        <v>9.9417263577071395</v>
      </c>
      <c r="M90" s="96">
        <v>21843.961153154127</v>
      </c>
      <c r="N90" s="96">
        <v>14</v>
      </c>
      <c r="O90" s="96">
        <v>30760.799999999996</v>
      </c>
      <c r="P90" s="96">
        <v>13</v>
      </c>
      <c r="Q90" s="96">
        <v>28563.599999999999</v>
      </c>
      <c r="R90" s="96">
        <v>11</v>
      </c>
      <c r="S90" s="96">
        <v>24169.199999999997</v>
      </c>
      <c r="T90" s="96">
        <v>8.2061480835279994</v>
      </c>
      <c r="U90" s="96">
        <v>18030.548569127717</v>
      </c>
      <c r="V90" s="96">
        <v>5</v>
      </c>
      <c r="W90" s="96">
        <v>10986</v>
      </c>
      <c r="X90" s="96">
        <v>7.1185424433861595</v>
      </c>
      <c r="Y90" s="96">
        <v>15640.861456608069</v>
      </c>
      <c r="Z90" s="96">
        <v>9.3575683523488244</v>
      </c>
      <c r="AA90" s="96">
        <v>20560.449183780835</v>
      </c>
      <c r="AB90" s="96">
        <v>5.2449495604488403</v>
      </c>
      <c r="AC90" s="96">
        <v>11524.203174218192</v>
      </c>
      <c r="AD90" s="96">
        <v>5.5749853732109678</v>
      </c>
      <c r="AE90" s="96">
        <v>12249.357862019137</v>
      </c>
      <c r="AF90" s="96">
        <v>5.991058462620761</v>
      </c>
      <c r="AG90" s="96">
        <v>13163.553654070334</v>
      </c>
      <c r="AH90" s="96">
        <v>4.9801351310248929</v>
      </c>
      <c r="AI90" s="96">
        <v>10942.352909887893</v>
      </c>
      <c r="AJ90" s="96">
        <v>4.0464664003104067</v>
      </c>
      <c r="AK90" s="96">
        <v>8890.8959747620247</v>
      </c>
      <c r="AL90" s="96">
        <v>5.048738916905303</v>
      </c>
      <c r="AM90" s="96">
        <v>11093.089148224331</v>
      </c>
      <c r="AN90" s="96">
        <v>2.1262552298953081</v>
      </c>
      <c r="AO90" s="96">
        <v>4671.8079911259711</v>
      </c>
      <c r="AP90" s="96">
        <v>4.7642092948896435</v>
      </c>
      <c r="AQ90" s="96">
        <v>10467.920662731523</v>
      </c>
      <c r="AR90" s="96">
        <v>3</v>
      </c>
      <c r="AS90" s="96">
        <v>6591.5999999999995</v>
      </c>
      <c r="AT90" s="96">
        <v>2</v>
      </c>
      <c r="AU90" s="96">
        <v>4394.3999999999996</v>
      </c>
      <c r="AV90" s="96">
        <v>2.1725129161313141</v>
      </c>
      <c r="AW90" s="96">
        <v>4773.4453793237226</v>
      </c>
      <c r="AX90" s="96">
        <v>2</v>
      </c>
      <c r="AY90" s="96">
        <v>4394.3999999999996</v>
      </c>
      <c r="AZ90" s="96">
        <v>3</v>
      </c>
      <c r="BA90" s="96">
        <v>6591.5999999999995</v>
      </c>
      <c r="BB90" s="96">
        <v>3</v>
      </c>
      <c r="BC90" s="96">
        <v>6591.5999999999995</v>
      </c>
      <c r="BD90" s="96">
        <v>2</v>
      </c>
      <c r="BE90" s="96">
        <v>4394.3999999999996</v>
      </c>
      <c r="BF90" s="96">
        <v>4</v>
      </c>
      <c r="BG90" s="96">
        <v>8788.7999999999993</v>
      </c>
      <c r="BH90" s="96">
        <v>13</v>
      </c>
      <c r="BI90" s="96">
        <v>28563.599999999999</v>
      </c>
      <c r="BJ90" s="96">
        <v>11</v>
      </c>
      <c r="BK90" s="96">
        <v>24169.199999999997</v>
      </c>
      <c r="BL90" s="96">
        <v>14</v>
      </c>
      <c r="BM90" s="96">
        <v>30760.799999999996</v>
      </c>
      <c r="BN90" s="96">
        <v>13</v>
      </c>
      <c r="BO90" s="96">
        <v>28563.599999999999</v>
      </c>
      <c r="BP90" s="96">
        <v>9</v>
      </c>
      <c r="BQ90" s="96">
        <v>19774.8</v>
      </c>
      <c r="BR90" s="96">
        <v>7</v>
      </c>
      <c r="BS90" s="96">
        <v>15380.399999999998</v>
      </c>
      <c r="BT90" s="96">
        <v>8</v>
      </c>
      <c r="BU90" s="96">
        <v>17577.599999999999</v>
      </c>
      <c r="BV90" s="96">
        <v>8</v>
      </c>
      <c r="BW90" s="96">
        <v>17577.599999999999</v>
      </c>
      <c r="BX90" s="96">
        <v>4</v>
      </c>
      <c r="BY90" s="96">
        <v>8788.7999999999993</v>
      </c>
      <c r="BZ90" s="96">
        <v>3</v>
      </c>
      <c r="CA90" s="96">
        <v>6591.5999999999995</v>
      </c>
      <c r="CB90" s="96">
        <v>4</v>
      </c>
      <c r="CC90" s="96">
        <v>8788.7999999999993</v>
      </c>
      <c r="CD90" s="96">
        <v>5</v>
      </c>
      <c r="CE90" s="96">
        <v>10986</v>
      </c>
      <c r="CF90" s="96">
        <v>4.6933792568457839</v>
      </c>
      <c r="CG90" s="96">
        <v>10312.292903141555</v>
      </c>
      <c r="CH90" s="96">
        <v>2.4353028652752751</v>
      </c>
      <c r="CI90" s="96">
        <v>5350.8474555828343</v>
      </c>
      <c r="CJ90" s="96">
        <v>1.0288886855074661</v>
      </c>
      <c r="CK90" s="96">
        <v>2260.6742197970043</v>
      </c>
      <c r="CL90" s="96">
        <v>0.37526345673285649</v>
      </c>
      <c r="CM90" s="96">
        <v>824.52886713343219</v>
      </c>
      <c r="CN90" s="96">
        <v>2.1568602891724376</v>
      </c>
      <c r="CO90" s="96">
        <v>4739.0534273696794</v>
      </c>
      <c r="CP90" s="96">
        <v>3.8187939791821037</v>
      </c>
      <c r="CQ90" s="96">
        <v>8390.6541310589182</v>
      </c>
      <c r="CR90" s="96">
        <v>3</v>
      </c>
      <c r="CS90" s="96">
        <v>6591.5999999999995</v>
      </c>
      <c r="CT90" s="96">
        <v>2</v>
      </c>
      <c r="CU90" s="96">
        <v>4394.3999999999996</v>
      </c>
    </row>
    <row r="91" spans="2:99">
      <c r="C91" s="95" t="s">
        <v>256</v>
      </c>
      <c r="D91" s="96">
        <v>0</v>
      </c>
      <c r="E91" s="96">
        <v>0</v>
      </c>
      <c r="F91" s="96">
        <v>0</v>
      </c>
      <c r="G91" s="96">
        <v>0</v>
      </c>
      <c r="H91" s="96">
        <v>2</v>
      </c>
      <c r="I91" s="96">
        <v>4593.5999999999995</v>
      </c>
      <c r="J91" s="96">
        <v>3.7062277937647576</v>
      </c>
      <c r="K91" s="96">
        <v>8512.4639967188941</v>
      </c>
      <c r="L91" s="96">
        <v>9.7799158278982112</v>
      </c>
      <c r="M91" s="96">
        <v>22462.510673516608</v>
      </c>
      <c r="N91" s="96">
        <v>15</v>
      </c>
      <c r="O91" s="96">
        <v>34451.999999999993</v>
      </c>
      <c r="P91" s="96">
        <v>14</v>
      </c>
      <c r="Q91" s="96">
        <v>32155.199999999997</v>
      </c>
      <c r="R91" s="96">
        <v>11</v>
      </c>
      <c r="S91" s="96">
        <v>25264.799999999996</v>
      </c>
      <c r="T91" s="96">
        <v>9.2061480835279994</v>
      </c>
      <c r="U91" s="96">
        <v>21144.680918247108</v>
      </c>
      <c r="V91" s="96">
        <v>5</v>
      </c>
      <c r="W91" s="96">
        <v>11483.999999999998</v>
      </c>
      <c r="X91" s="96">
        <v>7.1185424433861595</v>
      </c>
      <c r="Y91" s="96">
        <v>16349.868283969328</v>
      </c>
      <c r="Z91" s="96">
        <v>9.3575683523488244</v>
      </c>
      <c r="AA91" s="96">
        <v>21492.462991674776</v>
      </c>
      <c r="AB91" s="96">
        <v>5.2449495604488403</v>
      </c>
      <c r="AC91" s="96">
        <v>12046.600150438895</v>
      </c>
      <c r="AD91" s="96">
        <v>4.5749853732109678</v>
      </c>
      <c r="AE91" s="96">
        <v>10507.82640519095</v>
      </c>
      <c r="AF91" s="96">
        <v>5.8258820521839674</v>
      </c>
      <c r="AG91" s="96">
        <v>13380.885897456135</v>
      </c>
      <c r="AH91" s="96">
        <v>4.8821216179224036</v>
      </c>
      <c r="AI91" s="96">
        <v>11213.256932044176</v>
      </c>
      <c r="AJ91" s="96">
        <v>3.8720553335920056</v>
      </c>
      <c r="AK91" s="96">
        <v>8893.3366901941172</v>
      </c>
      <c r="AL91" s="96">
        <v>5.048738916905303</v>
      </c>
      <c r="AM91" s="96">
        <v>11595.943544348098</v>
      </c>
      <c r="AN91" s="96">
        <v>1.9979069054791214</v>
      </c>
      <c r="AO91" s="96">
        <v>4588.7925805044451</v>
      </c>
      <c r="AP91" s="96">
        <v>4.7642092948896435</v>
      </c>
      <c r="AQ91" s="96">
        <v>10942.435908502532</v>
      </c>
      <c r="AR91" s="96">
        <v>3</v>
      </c>
      <c r="AS91" s="96">
        <v>6890.4</v>
      </c>
      <c r="AT91" s="96">
        <v>2</v>
      </c>
      <c r="AU91" s="96">
        <v>4593.5999999999995</v>
      </c>
      <c r="AV91" s="96">
        <v>2.1725129161313141</v>
      </c>
      <c r="AW91" s="96">
        <v>4989.8276657704018</v>
      </c>
      <c r="AX91" s="96">
        <v>2</v>
      </c>
      <c r="AY91" s="96">
        <v>4593.5999999999995</v>
      </c>
      <c r="AZ91" s="96">
        <v>3</v>
      </c>
      <c r="BA91" s="96">
        <v>6890.4</v>
      </c>
      <c r="BB91" s="96">
        <v>4</v>
      </c>
      <c r="BC91" s="96">
        <v>9187.1999999999989</v>
      </c>
      <c r="BD91" s="96">
        <v>3</v>
      </c>
      <c r="BE91" s="96">
        <v>6890.4</v>
      </c>
      <c r="BF91" s="96">
        <v>4</v>
      </c>
      <c r="BG91" s="96">
        <v>9187.1999999999989</v>
      </c>
      <c r="BH91" s="96">
        <v>12</v>
      </c>
      <c r="BI91" s="96">
        <v>27561.599999999999</v>
      </c>
      <c r="BJ91" s="96">
        <v>10</v>
      </c>
      <c r="BK91" s="96">
        <v>22967.999999999996</v>
      </c>
      <c r="BL91" s="96">
        <v>12</v>
      </c>
      <c r="BM91" s="96">
        <v>27561.599999999999</v>
      </c>
      <c r="BN91" s="96">
        <v>13</v>
      </c>
      <c r="BO91" s="96">
        <v>29858.399999999998</v>
      </c>
      <c r="BP91" s="96">
        <v>9</v>
      </c>
      <c r="BQ91" s="96">
        <v>20671.199999999997</v>
      </c>
      <c r="BR91" s="96">
        <v>7</v>
      </c>
      <c r="BS91" s="96">
        <v>16077.599999999999</v>
      </c>
      <c r="BT91" s="96">
        <v>7</v>
      </c>
      <c r="BU91" s="96">
        <v>16077.599999999999</v>
      </c>
      <c r="BV91" s="96">
        <v>8</v>
      </c>
      <c r="BW91" s="96">
        <v>18374.399999999998</v>
      </c>
      <c r="BX91" s="96">
        <v>3</v>
      </c>
      <c r="BY91" s="96">
        <v>6890.4</v>
      </c>
      <c r="BZ91" s="96">
        <v>3</v>
      </c>
      <c r="CA91" s="96">
        <v>6890.4</v>
      </c>
      <c r="CB91" s="96">
        <v>4</v>
      </c>
      <c r="CC91" s="96">
        <v>9187.1999999999989</v>
      </c>
      <c r="CD91" s="96">
        <v>6</v>
      </c>
      <c r="CE91" s="96">
        <v>13780.8</v>
      </c>
      <c r="CF91" s="96">
        <v>5.6933792568457839</v>
      </c>
      <c r="CG91" s="96">
        <v>13076.553477123394</v>
      </c>
      <c r="CH91" s="96">
        <v>2.4353028652752751</v>
      </c>
      <c r="CI91" s="96">
        <v>5593.4036209642509</v>
      </c>
      <c r="CJ91" s="96">
        <v>1.0288886855074661</v>
      </c>
      <c r="CK91" s="96">
        <v>2363.1515328735481</v>
      </c>
      <c r="CL91" s="96">
        <v>0.30315076177659944</v>
      </c>
      <c r="CM91" s="96">
        <v>696.27666964849357</v>
      </c>
      <c r="CN91" s="96">
        <v>2.1882323470069251</v>
      </c>
      <c r="CO91" s="96">
        <v>5025.9320546055051</v>
      </c>
      <c r="CP91" s="96">
        <v>2.9825527750185246</v>
      </c>
      <c r="CQ91" s="96">
        <v>6850.3272136625465</v>
      </c>
      <c r="CR91" s="96">
        <v>3</v>
      </c>
      <c r="CS91" s="96">
        <v>6890.4</v>
      </c>
      <c r="CT91" s="96">
        <v>2</v>
      </c>
      <c r="CU91" s="96">
        <v>4593.5999999999995</v>
      </c>
    </row>
    <row r="92" spans="2:99">
      <c r="C92" s="95" t="s">
        <v>257</v>
      </c>
      <c r="D92" s="96">
        <v>0</v>
      </c>
      <c r="E92" s="96">
        <v>0</v>
      </c>
      <c r="F92" s="96">
        <v>0</v>
      </c>
      <c r="G92" s="96">
        <v>0</v>
      </c>
      <c r="H92" s="96">
        <v>2</v>
      </c>
      <c r="I92" s="96">
        <v>2841.6</v>
      </c>
      <c r="J92" s="96">
        <v>4.5649822350118061</v>
      </c>
      <c r="K92" s="96">
        <v>6485.9267595047741</v>
      </c>
      <c r="L92" s="96">
        <v>9.7799158278982112</v>
      </c>
      <c r="M92" s="96">
        <v>13895.304408277778</v>
      </c>
      <c r="N92" s="96">
        <v>15</v>
      </c>
      <c r="O92" s="96">
        <v>21312</v>
      </c>
      <c r="P92" s="96">
        <v>15</v>
      </c>
      <c r="Q92" s="96">
        <v>21312</v>
      </c>
      <c r="R92" s="96">
        <v>12</v>
      </c>
      <c r="S92" s="96">
        <v>17049.599999999999</v>
      </c>
      <c r="T92" s="96">
        <v>8.5455554809938459</v>
      </c>
      <c r="U92" s="96">
        <v>12141.525227396056</v>
      </c>
      <c r="V92" s="96">
        <v>5</v>
      </c>
      <c r="W92" s="96">
        <v>7104</v>
      </c>
      <c r="X92" s="96">
        <v>7.607436853398351</v>
      </c>
      <c r="Y92" s="96">
        <v>10808.646281308376</v>
      </c>
      <c r="Z92" s="96">
        <v>10.38736571504456</v>
      </c>
      <c r="AA92" s="96">
        <v>14758.36920793531</v>
      </c>
      <c r="AB92" s="96">
        <v>6.2449495604488403</v>
      </c>
      <c r="AC92" s="96">
        <v>8872.8243354857113</v>
      </c>
      <c r="AD92" s="96">
        <v>5.3999869984097497</v>
      </c>
      <c r="AE92" s="96">
        <v>7672.3015273405717</v>
      </c>
      <c r="AF92" s="96">
        <v>6.991058462620761</v>
      </c>
      <c r="AG92" s="96">
        <v>9932.8958636915777</v>
      </c>
      <c r="AH92" s="96">
        <v>4.9801351310248929</v>
      </c>
      <c r="AI92" s="96">
        <v>7075.775994160168</v>
      </c>
      <c r="AJ92" s="96">
        <v>4.0464664003104067</v>
      </c>
      <c r="AK92" s="96">
        <v>5749.219461561026</v>
      </c>
      <c r="AL92" s="96">
        <v>6.22352873638952</v>
      </c>
      <c r="AM92" s="96">
        <v>8842.3896286622294</v>
      </c>
      <c r="AN92" s="96">
        <v>2.1262552298953081</v>
      </c>
      <c r="AO92" s="96">
        <v>3020.9834306352536</v>
      </c>
      <c r="AP92" s="96">
        <v>4.7642092948896435</v>
      </c>
      <c r="AQ92" s="96">
        <v>6768.988566179205</v>
      </c>
      <c r="AR92" s="96">
        <v>3</v>
      </c>
      <c r="AS92" s="96">
        <v>4262.3999999999996</v>
      </c>
      <c r="AT92" s="96">
        <v>2</v>
      </c>
      <c r="AU92" s="96">
        <v>2841.6</v>
      </c>
      <c r="AV92" s="96">
        <v>2.1725129161313141</v>
      </c>
      <c r="AW92" s="96">
        <v>3086.7063512393711</v>
      </c>
      <c r="AX92" s="96">
        <v>2</v>
      </c>
      <c r="AY92" s="96">
        <v>2841.6</v>
      </c>
      <c r="AZ92" s="96">
        <v>3</v>
      </c>
      <c r="BA92" s="96">
        <v>4262.3999999999996</v>
      </c>
      <c r="BB92" s="96">
        <v>4</v>
      </c>
      <c r="BC92" s="96">
        <v>5683.2</v>
      </c>
      <c r="BD92" s="96">
        <v>2</v>
      </c>
      <c r="BE92" s="96">
        <v>2841.6</v>
      </c>
      <c r="BF92" s="96">
        <v>4</v>
      </c>
      <c r="BG92" s="96">
        <v>5683.2</v>
      </c>
      <c r="BH92" s="96">
        <v>14</v>
      </c>
      <c r="BI92" s="96">
        <v>19891.2</v>
      </c>
      <c r="BJ92" s="96">
        <v>11</v>
      </c>
      <c r="BK92" s="96">
        <v>15628.8</v>
      </c>
      <c r="BL92" s="96">
        <v>15</v>
      </c>
      <c r="BM92" s="96">
        <v>21312</v>
      </c>
      <c r="BN92" s="96">
        <v>15</v>
      </c>
      <c r="BO92" s="96">
        <v>21312</v>
      </c>
      <c r="BP92" s="96">
        <v>9</v>
      </c>
      <c r="BQ92" s="96">
        <v>12787.199999999999</v>
      </c>
      <c r="BR92" s="96">
        <v>8</v>
      </c>
      <c r="BS92" s="96">
        <v>11366.4</v>
      </c>
      <c r="BT92" s="96">
        <v>9</v>
      </c>
      <c r="BU92" s="96">
        <v>12787.199999999999</v>
      </c>
      <c r="BV92" s="96">
        <v>9</v>
      </c>
      <c r="BW92" s="96">
        <v>12787.199999999999</v>
      </c>
      <c r="BX92" s="96">
        <v>4</v>
      </c>
      <c r="BY92" s="96">
        <v>5683.2</v>
      </c>
      <c r="BZ92" s="96">
        <v>4</v>
      </c>
      <c r="CA92" s="96">
        <v>5683.2</v>
      </c>
      <c r="CB92" s="96">
        <v>4</v>
      </c>
      <c r="CC92" s="96">
        <v>5683.2</v>
      </c>
      <c r="CD92" s="96">
        <v>6</v>
      </c>
      <c r="CE92" s="96">
        <v>8524.7999999999993</v>
      </c>
      <c r="CF92" s="96">
        <v>4.8320551082149414</v>
      </c>
      <c r="CG92" s="96">
        <v>6865.3838977517889</v>
      </c>
      <c r="CH92" s="96">
        <v>3.1751126292274217</v>
      </c>
      <c r="CI92" s="96">
        <v>4511.2000236063204</v>
      </c>
      <c r="CJ92" s="96">
        <v>1.0288886855074661</v>
      </c>
      <c r="CK92" s="96">
        <v>1461.8450443690078</v>
      </c>
      <c r="CL92" s="96">
        <v>0.37526345673285649</v>
      </c>
      <c r="CM92" s="96">
        <v>533.17431932604245</v>
      </c>
      <c r="CN92" s="96">
        <v>2.1882323470069251</v>
      </c>
      <c r="CO92" s="96">
        <v>3109.0405186274393</v>
      </c>
      <c r="CP92" s="96">
        <v>3.9825527750185246</v>
      </c>
      <c r="CQ92" s="96">
        <v>5658.4109827463199</v>
      </c>
      <c r="CR92" s="96">
        <v>3</v>
      </c>
      <c r="CS92" s="96">
        <v>4262.3999999999996</v>
      </c>
      <c r="CT92" s="96">
        <v>2</v>
      </c>
      <c r="CU92" s="96">
        <v>2841.6</v>
      </c>
    </row>
    <row r="93" spans="2:99">
      <c r="C93" s="95" t="s">
        <v>258</v>
      </c>
      <c r="D93" s="96">
        <v>0</v>
      </c>
      <c r="E93" s="96">
        <v>0</v>
      </c>
      <c r="F93" s="96">
        <v>0</v>
      </c>
      <c r="G93" s="96">
        <v>0</v>
      </c>
      <c r="H93" s="96">
        <v>2</v>
      </c>
      <c r="I93" s="96">
        <v>3544.7999999999997</v>
      </c>
      <c r="J93" s="96">
        <v>3.7062277937647576</v>
      </c>
      <c r="K93" s="96">
        <v>6568.9181416686561</v>
      </c>
      <c r="L93" s="96">
        <v>10.94172635770714</v>
      </c>
      <c r="M93" s="96">
        <v>19393.115796400132</v>
      </c>
      <c r="N93" s="96">
        <v>16</v>
      </c>
      <c r="O93" s="96">
        <v>28358.399999999998</v>
      </c>
      <c r="P93" s="96">
        <v>15</v>
      </c>
      <c r="Q93" s="96">
        <v>26585.999999999996</v>
      </c>
      <c r="R93" s="96">
        <v>12</v>
      </c>
      <c r="S93" s="96">
        <v>21268.799999999999</v>
      </c>
      <c r="T93" s="96">
        <v>8.0364443847950753</v>
      </c>
      <c r="U93" s="96">
        <v>14243.794027610791</v>
      </c>
      <c r="V93" s="96">
        <v>5</v>
      </c>
      <c r="W93" s="96">
        <v>8862</v>
      </c>
      <c r="X93" s="96">
        <v>7.4444720500609538</v>
      </c>
      <c r="Y93" s="96">
        <v>13194.582261528034</v>
      </c>
      <c r="Z93" s="96">
        <v>9.3873657150445595</v>
      </c>
      <c r="AA93" s="96">
        <v>16638.166993344978</v>
      </c>
      <c r="AB93" s="96">
        <v>5.2449495604488403</v>
      </c>
      <c r="AC93" s="96">
        <v>9296.148600939523</v>
      </c>
      <c r="AD93" s="96">
        <v>4.3999869984097497</v>
      </c>
      <c r="AE93" s="96">
        <v>7798.5369559814399</v>
      </c>
      <c r="AF93" s="96">
        <v>6.991058462620761</v>
      </c>
      <c r="AG93" s="96">
        <v>12390.952019149036</v>
      </c>
      <c r="AH93" s="96">
        <v>5.8821216179224036</v>
      </c>
      <c r="AI93" s="96">
        <v>10425.472355605667</v>
      </c>
      <c r="AJ93" s="96">
        <v>4.0464664003104067</v>
      </c>
      <c r="AK93" s="96">
        <v>7171.957047910164</v>
      </c>
      <c r="AL93" s="96">
        <v>6.22352873638952</v>
      </c>
      <c r="AM93" s="96">
        <v>11030.582332376784</v>
      </c>
      <c r="AN93" s="96">
        <v>1.9979069054791214</v>
      </c>
      <c r="AO93" s="96">
        <v>3541.0901992711947</v>
      </c>
      <c r="AP93" s="96">
        <v>4.7642092948896435</v>
      </c>
      <c r="AQ93" s="96">
        <v>8444.0845542624029</v>
      </c>
      <c r="AR93" s="96">
        <v>3</v>
      </c>
      <c r="AS93" s="96">
        <v>5317.2</v>
      </c>
      <c r="AT93" s="96">
        <v>3</v>
      </c>
      <c r="AU93" s="96">
        <v>5317.2</v>
      </c>
      <c r="AV93" s="96">
        <v>2.1725129161313141</v>
      </c>
      <c r="AW93" s="96">
        <v>3850.5618925511408</v>
      </c>
      <c r="AX93" s="96">
        <v>2</v>
      </c>
      <c r="AY93" s="96">
        <v>3544.7999999999997</v>
      </c>
      <c r="AZ93" s="96">
        <v>3</v>
      </c>
      <c r="BA93" s="96">
        <v>5317.2</v>
      </c>
      <c r="BB93" s="96">
        <v>4</v>
      </c>
      <c r="BC93" s="96">
        <v>7089.5999999999995</v>
      </c>
      <c r="BD93" s="96">
        <v>2</v>
      </c>
      <c r="BE93" s="96">
        <v>3544.7999999999997</v>
      </c>
      <c r="BF93" s="96">
        <v>4</v>
      </c>
      <c r="BG93" s="96">
        <v>7089.5999999999995</v>
      </c>
      <c r="BH93" s="96">
        <v>13</v>
      </c>
      <c r="BI93" s="96">
        <v>23041.199999999997</v>
      </c>
      <c r="BJ93" s="96">
        <v>12</v>
      </c>
      <c r="BK93" s="96">
        <v>21268.799999999999</v>
      </c>
      <c r="BL93" s="96">
        <v>12</v>
      </c>
      <c r="BM93" s="96">
        <v>21268.799999999999</v>
      </c>
      <c r="BN93" s="96">
        <v>14</v>
      </c>
      <c r="BO93" s="96">
        <v>24813.599999999999</v>
      </c>
      <c r="BP93" s="96">
        <v>10</v>
      </c>
      <c r="BQ93" s="96">
        <v>17724</v>
      </c>
      <c r="BR93" s="96">
        <v>9</v>
      </c>
      <c r="BS93" s="96">
        <v>15951.599999999999</v>
      </c>
      <c r="BT93" s="96">
        <v>8</v>
      </c>
      <c r="BU93" s="96">
        <v>14179.199999999999</v>
      </c>
      <c r="BV93" s="96">
        <v>8</v>
      </c>
      <c r="BW93" s="96">
        <v>14179.199999999999</v>
      </c>
      <c r="BX93" s="96">
        <v>4</v>
      </c>
      <c r="BY93" s="96">
        <v>7089.5999999999995</v>
      </c>
      <c r="BZ93" s="96">
        <v>4</v>
      </c>
      <c r="CA93" s="96">
        <v>7089.5999999999995</v>
      </c>
      <c r="CB93" s="96">
        <v>4</v>
      </c>
      <c r="CC93" s="96">
        <v>7089.5999999999995</v>
      </c>
      <c r="CD93" s="96">
        <v>6</v>
      </c>
      <c r="CE93" s="96">
        <v>10634.4</v>
      </c>
      <c r="CF93" s="96">
        <v>4.8320551082149414</v>
      </c>
      <c r="CG93" s="96">
        <v>8564.3344738001615</v>
      </c>
      <c r="CH93" s="96">
        <v>3.0671758425180045</v>
      </c>
      <c r="CI93" s="96">
        <v>5436.2624632789111</v>
      </c>
      <c r="CJ93" s="96">
        <v>1.0288886855074661</v>
      </c>
      <c r="CK93" s="96">
        <v>1823.6023061934329</v>
      </c>
      <c r="CL93" s="96">
        <v>0.30315076177659944</v>
      </c>
      <c r="CM93" s="96">
        <v>537.30441017284477</v>
      </c>
      <c r="CN93" s="96">
        <v>2.1882323470069251</v>
      </c>
      <c r="CO93" s="96">
        <v>3878.4230118350738</v>
      </c>
      <c r="CP93" s="96">
        <v>3.9825527750185246</v>
      </c>
      <c r="CQ93" s="96">
        <v>7058.6765384428327</v>
      </c>
      <c r="CR93" s="96">
        <v>3</v>
      </c>
      <c r="CS93" s="96">
        <v>5317.2</v>
      </c>
      <c r="CT93" s="96">
        <v>2</v>
      </c>
      <c r="CU93" s="96">
        <v>3544.7999999999997</v>
      </c>
    </row>
    <row r="94" spans="2:99">
      <c r="C94" s="95" t="s">
        <v>259</v>
      </c>
      <c r="D94" s="96">
        <v>0</v>
      </c>
      <c r="E94" s="96">
        <v>0</v>
      </c>
      <c r="F94" s="96">
        <v>0</v>
      </c>
      <c r="G94" s="96">
        <v>0</v>
      </c>
      <c r="H94" s="96">
        <v>2</v>
      </c>
      <c r="I94" s="96">
        <v>4790.3999999999996</v>
      </c>
      <c r="J94" s="96">
        <v>3.5649822350118061</v>
      </c>
      <c r="K94" s="96">
        <v>8538.8454493002773</v>
      </c>
      <c r="L94" s="96">
        <v>8.6181052980892829</v>
      </c>
      <c r="M94" s="96">
        <v>20642.085809983448</v>
      </c>
      <c r="N94" s="96">
        <v>14</v>
      </c>
      <c r="O94" s="96">
        <v>33532.799999999996</v>
      </c>
      <c r="P94" s="96">
        <v>14</v>
      </c>
      <c r="Q94" s="96">
        <v>33532.799999999996</v>
      </c>
      <c r="R94" s="96">
        <v>12</v>
      </c>
      <c r="S94" s="96">
        <v>28742.399999999998</v>
      </c>
      <c r="T94" s="96">
        <v>8.2061480835279994</v>
      </c>
      <c r="U94" s="96">
        <v>19655.365889666264</v>
      </c>
      <c r="V94" s="96">
        <v>5</v>
      </c>
      <c r="W94" s="96">
        <v>11976</v>
      </c>
      <c r="X94" s="96">
        <v>7.1185424433861595</v>
      </c>
      <c r="Y94" s="96">
        <v>17050.332860398528</v>
      </c>
      <c r="Z94" s="96">
        <v>8.3575683523488244</v>
      </c>
      <c r="AA94" s="96">
        <v>20018.047717545902</v>
      </c>
      <c r="AB94" s="96">
        <v>5.1959596483590724</v>
      </c>
      <c r="AC94" s="96">
        <v>12445.362549749649</v>
      </c>
      <c r="AD94" s="96">
        <v>5.5749853732109678</v>
      </c>
      <c r="AE94" s="96">
        <v>13353.204965914909</v>
      </c>
      <c r="AF94" s="96">
        <v>6.8258820521839674</v>
      </c>
      <c r="AG94" s="96">
        <v>16349.352691391037</v>
      </c>
      <c r="AH94" s="96">
        <v>4.8821216179224036</v>
      </c>
      <c r="AI94" s="96">
        <v>11693.65769924774</v>
      </c>
      <c r="AJ94" s="96">
        <v>3.8720553335920056</v>
      </c>
      <c r="AK94" s="96">
        <v>9274.3469350195719</v>
      </c>
      <c r="AL94" s="96">
        <v>5.048738916905303</v>
      </c>
      <c r="AM94" s="96">
        <v>12092.739453771581</v>
      </c>
      <c r="AN94" s="96">
        <v>2.1262552298953081</v>
      </c>
      <c r="AO94" s="96">
        <v>5092.8065266452413</v>
      </c>
      <c r="AP94" s="96">
        <v>4.7642092948896435</v>
      </c>
      <c r="AQ94" s="96">
        <v>11411.234103119674</v>
      </c>
      <c r="AR94" s="96">
        <v>3</v>
      </c>
      <c r="AS94" s="96">
        <v>7185.5999999999995</v>
      </c>
      <c r="AT94" s="96">
        <v>2</v>
      </c>
      <c r="AU94" s="96">
        <v>4790.3999999999996</v>
      </c>
      <c r="AV94" s="96">
        <v>2.1725129161313141</v>
      </c>
      <c r="AW94" s="96">
        <v>5203.6029367177234</v>
      </c>
      <c r="AX94" s="96">
        <v>2</v>
      </c>
      <c r="AY94" s="96">
        <v>4790.3999999999996</v>
      </c>
      <c r="AZ94" s="96">
        <v>3</v>
      </c>
      <c r="BA94" s="96">
        <v>7185.5999999999995</v>
      </c>
      <c r="BB94" s="96">
        <v>4</v>
      </c>
      <c r="BC94" s="96">
        <v>9580.7999999999993</v>
      </c>
      <c r="BD94" s="96">
        <v>2</v>
      </c>
      <c r="BE94" s="96">
        <v>4790.3999999999996</v>
      </c>
      <c r="BF94" s="96">
        <v>4</v>
      </c>
      <c r="BG94" s="96">
        <v>9580.7999999999993</v>
      </c>
      <c r="BH94" s="96">
        <v>12</v>
      </c>
      <c r="BI94" s="96">
        <v>28742.399999999998</v>
      </c>
      <c r="BJ94" s="96">
        <v>12</v>
      </c>
      <c r="BK94" s="96">
        <v>28742.399999999998</v>
      </c>
      <c r="BL94" s="96">
        <v>13</v>
      </c>
      <c r="BM94" s="96">
        <v>31137.599999999999</v>
      </c>
      <c r="BN94" s="96">
        <v>14</v>
      </c>
      <c r="BO94" s="96">
        <v>33532.799999999996</v>
      </c>
      <c r="BP94" s="96">
        <v>9</v>
      </c>
      <c r="BQ94" s="96">
        <v>21556.799999999999</v>
      </c>
      <c r="BR94" s="96">
        <v>7</v>
      </c>
      <c r="BS94" s="96">
        <v>16766.399999999998</v>
      </c>
      <c r="BT94" s="96">
        <v>7</v>
      </c>
      <c r="BU94" s="96">
        <v>16766.399999999998</v>
      </c>
      <c r="BV94" s="96">
        <v>8</v>
      </c>
      <c r="BW94" s="96">
        <v>19161.599999999999</v>
      </c>
      <c r="BX94" s="96">
        <v>4</v>
      </c>
      <c r="BY94" s="96">
        <v>9580.7999999999993</v>
      </c>
      <c r="BZ94" s="96">
        <v>4</v>
      </c>
      <c r="CA94" s="96">
        <v>9580.7999999999993</v>
      </c>
      <c r="CB94" s="96">
        <v>4</v>
      </c>
      <c r="CC94" s="96">
        <v>9580.7999999999993</v>
      </c>
      <c r="CD94" s="96">
        <v>5</v>
      </c>
      <c r="CE94" s="96">
        <v>11976</v>
      </c>
      <c r="CF94" s="96">
        <v>4.8320551082149414</v>
      </c>
      <c r="CG94" s="96">
        <v>11573.738395196428</v>
      </c>
      <c r="CH94" s="96">
        <v>3.0671758425180045</v>
      </c>
      <c r="CI94" s="96">
        <v>7346.4995779991241</v>
      </c>
      <c r="CJ94" s="96">
        <v>0.99278220587743193</v>
      </c>
      <c r="CK94" s="96">
        <v>2377.9119395176249</v>
      </c>
      <c r="CL94" s="96">
        <v>0.30682575726449235</v>
      </c>
      <c r="CM94" s="96">
        <v>734.90905379991204</v>
      </c>
      <c r="CN94" s="96">
        <v>2.1882323470069251</v>
      </c>
      <c r="CO94" s="96">
        <v>5241.2541175509868</v>
      </c>
      <c r="CP94" s="96">
        <v>3.9825527750185246</v>
      </c>
      <c r="CQ94" s="96">
        <v>9539.0104067243701</v>
      </c>
      <c r="CR94" s="96">
        <v>3.5835933246637754</v>
      </c>
      <c r="CS94" s="96">
        <v>8583.4227312346738</v>
      </c>
      <c r="CT94" s="96">
        <v>2</v>
      </c>
      <c r="CU94" s="96">
        <v>4790.3999999999996</v>
      </c>
    </row>
    <row r="95" spans="2:99">
      <c r="B95" s="95" t="s">
        <v>132</v>
      </c>
      <c r="C95" s="95" t="s">
        <v>260</v>
      </c>
      <c r="D95" s="96">
        <v>0</v>
      </c>
      <c r="E95" s="96">
        <v>0</v>
      </c>
      <c r="F95" s="96">
        <v>0</v>
      </c>
      <c r="G95" s="96">
        <v>0</v>
      </c>
      <c r="H95" s="96">
        <v>4</v>
      </c>
      <c r="I95" s="96">
        <v>6931.2</v>
      </c>
      <c r="J95" s="96">
        <v>3.2712100287765633</v>
      </c>
      <c r="K95" s="96">
        <v>5668.3527378640283</v>
      </c>
      <c r="L95" s="96">
        <v>6.7799158278982121</v>
      </c>
      <c r="M95" s="96">
        <v>11748.238146582022</v>
      </c>
      <c r="N95" s="96">
        <v>5</v>
      </c>
      <c r="O95" s="96">
        <v>8664</v>
      </c>
      <c r="P95" s="96">
        <v>4</v>
      </c>
      <c r="Q95" s="96">
        <v>6931.2</v>
      </c>
      <c r="R95" s="96">
        <v>5.0644585573320997</v>
      </c>
      <c r="S95" s="96">
        <v>8775.6937881450613</v>
      </c>
      <c r="T95" s="96">
        <v>9.3758517822609218</v>
      </c>
      <c r="U95" s="96">
        <v>16246.475968301726</v>
      </c>
      <c r="V95" s="96">
        <v>7</v>
      </c>
      <c r="W95" s="96">
        <v>12129.6</v>
      </c>
      <c r="X95" s="96">
        <v>7.9555776400487623</v>
      </c>
      <c r="Y95" s="96">
        <v>13785.424934676495</v>
      </c>
      <c r="Z95" s="96">
        <v>5</v>
      </c>
      <c r="AA95" s="96">
        <v>8664</v>
      </c>
      <c r="AB95" s="96">
        <v>11</v>
      </c>
      <c r="AC95" s="96">
        <v>19060.8</v>
      </c>
      <c r="AD95" s="96">
        <v>14.674965870825591</v>
      </c>
      <c r="AE95" s="96">
        <v>25428.780860966584</v>
      </c>
      <c r="AF95" s="96">
        <v>10.799057440046251</v>
      </c>
      <c r="AG95" s="96">
        <v>18712.606732112145</v>
      </c>
      <c r="AH95" s="96">
        <v>11</v>
      </c>
      <c r="AI95" s="96">
        <v>19060.8</v>
      </c>
      <c r="AJ95" s="96">
        <v>17</v>
      </c>
      <c r="AK95" s="96">
        <v>29457.599999999999</v>
      </c>
      <c r="AL95" s="96">
        <v>18.194955667621212</v>
      </c>
      <c r="AM95" s="96">
        <v>31528.219180854034</v>
      </c>
      <c r="AN95" s="96">
        <v>9.6493384507934277</v>
      </c>
      <c r="AO95" s="96">
        <v>16720.373667534852</v>
      </c>
      <c r="AP95" s="96">
        <v>14.056837179558574</v>
      </c>
      <c r="AQ95" s="96">
        <v>24357.687464739098</v>
      </c>
      <c r="AR95" s="96">
        <v>3</v>
      </c>
      <c r="AS95" s="96">
        <v>5198.3999999999996</v>
      </c>
      <c r="AT95" s="96">
        <v>3</v>
      </c>
      <c r="AU95" s="96">
        <v>5198.3999999999996</v>
      </c>
      <c r="AV95" s="96">
        <v>5</v>
      </c>
      <c r="AW95" s="96">
        <v>8664</v>
      </c>
      <c r="AX95" s="96">
        <v>3</v>
      </c>
      <c r="AY95" s="96">
        <v>5198.3999999999996</v>
      </c>
      <c r="AZ95" s="96">
        <v>2</v>
      </c>
      <c r="BA95" s="96">
        <v>3465.6</v>
      </c>
      <c r="BB95" s="96">
        <v>4</v>
      </c>
      <c r="BC95" s="96">
        <v>6931.2</v>
      </c>
      <c r="BD95" s="96">
        <v>3</v>
      </c>
      <c r="BE95" s="96">
        <v>5198.3999999999996</v>
      </c>
      <c r="BF95" s="96">
        <v>2</v>
      </c>
      <c r="BG95" s="96">
        <v>3465.6</v>
      </c>
      <c r="BH95" s="96">
        <v>3</v>
      </c>
      <c r="BI95" s="96">
        <v>5198.3999999999996</v>
      </c>
      <c r="BJ95" s="96">
        <v>4</v>
      </c>
      <c r="BK95" s="96">
        <v>6931.2</v>
      </c>
      <c r="BL95" s="96">
        <v>6</v>
      </c>
      <c r="BM95" s="96">
        <v>10396.799999999999</v>
      </c>
      <c r="BN95" s="96">
        <v>3</v>
      </c>
      <c r="BO95" s="96">
        <v>5198.3999999999996</v>
      </c>
      <c r="BP95" s="96">
        <v>5</v>
      </c>
      <c r="BQ95" s="96">
        <v>8664</v>
      </c>
      <c r="BR95" s="96">
        <v>5</v>
      </c>
      <c r="BS95" s="96">
        <v>8664</v>
      </c>
      <c r="BT95" s="96">
        <v>6</v>
      </c>
      <c r="BU95" s="96">
        <v>10396.799999999999</v>
      </c>
      <c r="BV95" s="96">
        <v>5</v>
      </c>
      <c r="BW95" s="96">
        <v>8664</v>
      </c>
      <c r="BX95" s="96">
        <v>13</v>
      </c>
      <c r="BY95" s="96">
        <v>22526.399999999998</v>
      </c>
      <c r="BZ95" s="96">
        <v>8</v>
      </c>
      <c r="CA95" s="96">
        <v>13862.4</v>
      </c>
      <c r="CB95" s="96">
        <v>12</v>
      </c>
      <c r="CC95" s="96">
        <v>20793.599999999999</v>
      </c>
      <c r="CD95" s="96">
        <v>11</v>
      </c>
      <c r="CE95" s="96">
        <v>19060.8</v>
      </c>
      <c r="CF95" s="96">
        <v>23.437627243813019</v>
      </c>
      <c r="CG95" s="96">
        <v>40612.720488079198</v>
      </c>
      <c r="CH95" s="96">
        <v>10.109967635883674</v>
      </c>
      <c r="CI95" s="96">
        <v>17518.551919459231</v>
      </c>
      <c r="CJ95" s="96">
        <v>5.559521959334214</v>
      </c>
      <c r="CK95" s="96">
        <v>9633.539651134326</v>
      </c>
      <c r="CL95" s="96">
        <v>1.0587398855318058</v>
      </c>
      <c r="CM95" s="96">
        <v>1834.584473649513</v>
      </c>
      <c r="CN95" s="96">
        <v>4.3450926361793627</v>
      </c>
      <c r="CO95" s="96">
        <v>7529.1765199715992</v>
      </c>
      <c r="CP95" s="96">
        <v>3.9825527750185246</v>
      </c>
      <c r="CQ95" s="96">
        <v>6900.9674485520991</v>
      </c>
      <c r="CR95" s="96">
        <v>3.7003119895965306</v>
      </c>
      <c r="CS95" s="96">
        <v>6411.9006155728684</v>
      </c>
      <c r="CT95" s="96">
        <v>4</v>
      </c>
      <c r="CU95" s="96">
        <v>6931.2</v>
      </c>
    </row>
    <row r="96" spans="2:99">
      <c r="C96" s="95" t="s">
        <v>261</v>
      </c>
      <c r="D96" s="96">
        <v>0</v>
      </c>
      <c r="E96" s="96">
        <v>0</v>
      </c>
      <c r="F96" s="96">
        <v>0</v>
      </c>
      <c r="G96" s="96">
        <v>0</v>
      </c>
      <c r="H96" s="96">
        <v>4</v>
      </c>
      <c r="I96" s="96">
        <v>3292.7999999999997</v>
      </c>
      <c r="J96" s="96">
        <v>4.4124555875295153</v>
      </c>
      <c r="K96" s="96">
        <v>3632.3334396542969</v>
      </c>
      <c r="L96" s="96">
        <v>6.7799158278982121</v>
      </c>
      <c r="M96" s="96">
        <v>5581.2267095258076</v>
      </c>
      <c r="N96" s="96">
        <v>5</v>
      </c>
      <c r="O96" s="96">
        <v>4116</v>
      </c>
      <c r="P96" s="96">
        <v>4</v>
      </c>
      <c r="Q96" s="96">
        <v>3292.7999999999997</v>
      </c>
      <c r="R96" s="96">
        <v>5.0644585573320997</v>
      </c>
      <c r="S96" s="96">
        <v>4169.0622843957844</v>
      </c>
      <c r="T96" s="96">
        <v>9.3758517822609218</v>
      </c>
      <c r="U96" s="96">
        <v>7718.2011871571904</v>
      </c>
      <c r="V96" s="96">
        <v>8</v>
      </c>
      <c r="W96" s="96">
        <v>6585.5999999999995</v>
      </c>
      <c r="X96" s="96">
        <v>10.281507246723557</v>
      </c>
      <c r="Y96" s="96">
        <v>8463.736765502832</v>
      </c>
      <c r="Z96" s="96">
        <v>6</v>
      </c>
      <c r="AA96" s="96">
        <v>4939.2</v>
      </c>
      <c r="AB96" s="96">
        <v>13</v>
      </c>
      <c r="AC96" s="96">
        <v>10701.599999999999</v>
      </c>
      <c r="AD96" s="96">
        <v>16.199960995229247</v>
      </c>
      <c r="AE96" s="96">
        <v>13335.807891272716</v>
      </c>
      <c r="AF96" s="96">
        <v>11.459763081793426</v>
      </c>
      <c r="AG96" s="96">
        <v>9433.6769689323482</v>
      </c>
      <c r="AH96" s="96">
        <v>13</v>
      </c>
      <c r="AI96" s="96">
        <v>10701.599999999999</v>
      </c>
      <c r="AJ96" s="96">
        <v>17</v>
      </c>
      <c r="AK96" s="96">
        <v>13994.4</v>
      </c>
      <c r="AL96" s="96">
        <v>14</v>
      </c>
      <c r="AM96" s="96">
        <v>11524.8</v>
      </c>
      <c r="AN96" s="96">
        <v>11.133852058607802</v>
      </c>
      <c r="AO96" s="96">
        <v>9165.3870146459412</v>
      </c>
      <c r="AP96" s="96">
        <v>15.602700961622606</v>
      </c>
      <c r="AQ96" s="96">
        <v>12844.143431607728</v>
      </c>
      <c r="AR96" s="96">
        <v>3</v>
      </c>
      <c r="AS96" s="96">
        <v>2469.6</v>
      </c>
      <c r="AT96" s="96">
        <v>3</v>
      </c>
      <c r="AU96" s="96">
        <v>2469.6</v>
      </c>
      <c r="AV96" s="96">
        <v>5</v>
      </c>
      <c r="AW96" s="96">
        <v>4116</v>
      </c>
      <c r="AX96" s="96">
        <v>3</v>
      </c>
      <c r="AY96" s="96">
        <v>2469.6</v>
      </c>
      <c r="AZ96" s="96">
        <v>3</v>
      </c>
      <c r="BA96" s="96">
        <v>2469.6</v>
      </c>
      <c r="BB96" s="96">
        <v>4</v>
      </c>
      <c r="BC96" s="96">
        <v>3292.7999999999997</v>
      </c>
      <c r="BD96" s="96">
        <v>3</v>
      </c>
      <c r="BE96" s="96">
        <v>2469.6</v>
      </c>
      <c r="BF96" s="96">
        <v>3</v>
      </c>
      <c r="BG96" s="96">
        <v>2469.6</v>
      </c>
      <c r="BH96" s="96">
        <v>3</v>
      </c>
      <c r="BI96" s="96">
        <v>2469.6</v>
      </c>
      <c r="BJ96" s="96">
        <v>4</v>
      </c>
      <c r="BK96" s="96">
        <v>3292.7999999999997</v>
      </c>
      <c r="BL96" s="96">
        <v>5</v>
      </c>
      <c r="BM96" s="96">
        <v>4116</v>
      </c>
      <c r="BN96" s="96">
        <v>3</v>
      </c>
      <c r="BO96" s="96">
        <v>2469.6</v>
      </c>
      <c r="BP96" s="96">
        <v>6</v>
      </c>
      <c r="BQ96" s="96">
        <v>4939.2</v>
      </c>
      <c r="BR96" s="96">
        <v>5</v>
      </c>
      <c r="BS96" s="96">
        <v>4116</v>
      </c>
      <c r="BT96" s="96">
        <v>7</v>
      </c>
      <c r="BU96" s="96">
        <v>5762.4</v>
      </c>
      <c r="BV96" s="96">
        <v>6</v>
      </c>
      <c r="BW96" s="96">
        <v>4939.2</v>
      </c>
      <c r="BX96" s="96">
        <v>12</v>
      </c>
      <c r="BY96" s="96">
        <v>9878.4</v>
      </c>
      <c r="BZ96" s="96">
        <v>10</v>
      </c>
      <c r="CA96" s="96">
        <v>8232</v>
      </c>
      <c r="CB96" s="96">
        <v>12</v>
      </c>
      <c r="CC96" s="96">
        <v>9878.4</v>
      </c>
      <c r="CD96" s="96">
        <v>11</v>
      </c>
      <c r="CE96" s="96">
        <v>9055.1999999999989</v>
      </c>
      <c r="CF96" s="96">
        <v>26.408358203397118</v>
      </c>
      <c r="CG96" s="96">
        <v>21739.360473036504</v>
      </c>
      <c r="CH96" s="96">
        <v>10.741840613126403</v>
      </c>
      <c r="CI96" s="96">
        <v>8842.6831927256535</v>
      </c>
      <c r="CJ96" s="96">
        <v>6.8892006524596274</v>
      </c>
      <c r="CK96" s="96">
        <v>5671.1899771047647</v>
      </c>
      <c r="CL96" s="96">
        <v>1.3044779343037196</v>
      </c>
      <c r="CM96" s="96">
        <v>1073.8462355188219</v>
      </c>
      <c r="CN96" s="96">
        <v>4.3450926361793627</v>
      </c>
      <c r="CO96" s="96">
        <v>3576.8802581028513</v>
      </c>
      <c r="CP96" s="96">
        <v>4.1463115708549454</v>
      </c>
      <c r="CQ96" s="96">
        <v>3413.2436851277907</v>
      </c>
      <c r="CR96" s="96">
        <v>3.8170306545292858</v>
      </c>
      <c r="CS96" s="96">
        <v>3142.1796348085077</v>
      </c>
      <c r="CT96" s="96">
        <v>4</v>
      </c>
      <c r="CU96" s="96">
        <v>3292.7999999999997</v>
      </c>
    </row>
    <row r="97" spans="2:99">
      <c r="C97" s="95" t="s">
        <v>262</v>
      </c>
      <c r="D97" s="96">
        <v>0</v>
      </c>
      <c r="E97" s="96">
        <v>0</v>
      </c>
      <c r="F97" s="96">
        <v>0</v>
      </c>
      <c r="G97" s="96">
        <v>0</v>
      </c>
      <c r="H97" s="96">
        <v>4</v>
      </c>
      <c r="I97" s="96">
        <v>7315.2</v>
      </c>
      <c r="J97" s="96">
        <v>3.1299644700236122</v>
      </c>
      <c r="K97" s="96">
        <v>5724.0790227791822</v>
      </c>
      <c r="L97" s="96">
        <v>6.7799158278982121</v>
      </c>
      <c r="M97" s="96">
        <v>12399.11006606025</v>
      </c>
      <c r="N97" s="96">
        <v>5</v>
      </c>
      <c r="O97" s="96">
        <v>9144</v>
      </c>
      <c r="P97" s="96">
        <v>4</v>
      </c>
      <c r="Q97" s="96">
        <v>7315.2</v>
      </c>
      <c r="R97" s="96">
        <v>5.0644585573320997</v>
      </c>
      <c r="S97" s="96">
        <v>9261.8818096489431</v>
      </c>
      <c r="T97" s="96">
        <v>9.2061480835279994</v>
      </c>
      <c r="U97" s="96">
        <v>16836.203615156006</v>
      </c>
      <c r="V97" s="96">
        <v>8</v>
      </c>
      <c r="W97" s="96">
        <v>14630.4</v>
      </c>
      <c r="X97" s="96">
        <v>9.1185424433861595</v>
      </c>
      <c r="Y97" s="96">
        <v>16675.990420464608</v>
      </c>
      <c r="Z97" s="96">
        <v>6</v>
      </c>
      <c r="AA97" s="96">
        <v>10972.8</v>
      </c>
      <c r="AB97" s="96">
        <v>11</v>
      </c>
      <c r="AC97" s="96">
        <v>20116.8</v>
      </c>
      <c r="AD97" s="96">
        <v>14.849964245626811</v>
      </c>
      <c r="AE97" s="96">
        <v>27157.614612402311</v>
      </c>
      <c r="AF97" s="96">
        <v>10.633881029609459</v>
      </c>
      <c r="AG97" s="96">
        <v>19447.241626949777</v>
      </c>
      <c r="AH97" s="96">
        <v>10</v>
      </c>
      <c r="AI97" s="96">
        <v>18288</v>
      </c>
      <c r="AJ97" s="96">
        <v>17</v>
      </c>
      <c r="AK97" s="96">
        <v>31089.599999999999</v>
      </c>
      <c r="AL97" s="96">
        <v>15</v>
      </c>
      <c r="AM97" s="96">
        <v>27432</v>
      </c>
      <c r="AN97" s="96">
        <v>10.391595254700615</v>
      </c>
      <c r="AO97" s="96">
        <v>19004.149401796483</v>
      </c>
      <c r="AP97" s="96">
        <v>14.838491666732963</v>
      </c>
      <c r="AQ97" s="96">
        <v>27136.633560121241</v>
      </c>
      <c r="AR97" s="96">
        <v>3</v>
      </c>
      <c r="AS97" s="96">
        <v>5486.4</v>
      </c>
      <c r="AT97" s="96">
        <v>3</v>
      </c>
      <c r="AU97" s="96">
        <v>5486.4</v>
      </c>
      <c r="AV97" s="96">
        <v>4</v>
      </c>
      <c r="AW97" s="96">
        <v>7315.2</v>
      </c>
      <c r="AX97" s="96">
        <v>3</v>
      </c>
      <c r="AY97" s="96">
        <v>5486.4</v>
      </c>
      <c r="AZ97" s="96">
        <v>3</v>
      </c>
      <c r="BA97" s="96">
        <v>5486.4</v>
      </c>
      <c r="BB97" s="96">
        <v>4</v>
      </c>
      <c r="BC97" s="96">
        <v>7315.2</v>
      </c>
      <c r="BD97" s="96">
        <v>3</v>
      </c>
      <c r="BE97" s="96">
        <v>5486.4</v>
      </c>
      <c r="BF97" s="96">
        <v>3</v>
      </c>
      <c r="BG97" s="96">
        <v>5486.4</v>
      </c>
      <c r="BH97" s="96">
        <v>3</v>
      </c>
      <c r="BI97" s="96">
        <v>5486.4</v>
      </c>
      <c r="BJ97" s="96">
        <v>4</v>
      </c>
      <c r="BK97" s="96">
        <v>7315.2</v>
      </c>
      <c r="BL97" s="96">
        <v>5</v>
      </c>
      <c r="BM97" s="96">
        <v>9144</v>
      </c>
      <c r="BN97" s="96">
        <v>3</v>
      </c>
      <c r="BO97" s="96">
        <v>5486.4</v>
      </c>
      <c r="BP97" s="96">
        <v>6</v>
      </c>
      <c r="BQ97" s="96">
        <v>10972.8</v>
      </c>
      <c r="BR97" s="96">
        <v>6</v>
      </c>
      <c r="BS97" s="96">
        <v>10972.8</v>
      </c>
      <c r="BT97" s="96">
        <v>6</v>
      </c>
      <c r="BU97" s="96">
        <v>10972.8</v>
      </c>
      <c r="BV97" s="96">
        <v>5</v>
      </c>
      <c r="BW97" s="96">
        <v>9144</v>
      </c>
      <c r="BX97" s="96">
        <v>11</v>
      </c>
      <c r="BY97" s="96">
        <v>20116.8</v>
      </c>
      <c r="BZ97" s="96">
        <v>8</v>
      </c>
      <c r="CA97" s="96">
        <v>14630.4</v>
      </c>
      <c r="CB97" s="96">
        <v>12</v>
      </c>
      <c r="CC97" s="96">
        <v>21945.599999999999</v>
      </c>
      <c r="CD97" s="96">
        <v>10</v>
      </c>
      <c r="CE97" s="96">
        <v>18288</v>
      </c>
      <c r="CF97" s="96">
        <v>22.298951392443861</v>
      </c>
      <c r="CG97" s="96">
        <v>40780.32230650133</v>
      </c>
      <c r="CH97" s="96">
        <v>9.4780946586409449</v>
      </c>
      <c r="CI97" s="96">
        <v>17333.53951172256</v>
      </c>
      <c r="CJ97" s="96">
        <v>6.5943797301305169</v>
      </c>
      <c r="CK97" s="96">
        <v>12059.801650462688</v>
      </c>
      <c r="CL97" s="96">
        <v>0.98662719057554871</v>
      </c>
      <c r="CM97" s="96">
        <v>1804.3438061245633</v>
      </c>
      <c r="CN97" s="96">
        <v>4.3764646940138503</v>
      </c>
      <c r="CO97" s="96">
        <v>8003.6786324125296</v>
      </c>
      <c r="CP97" s="96">
        <v>4.1463115708549454</v>
      </c>
      <c r="CQ97" s="96">
        <v>7582.774600779524</v>
      </c>
      <c r="CR97" s="96">
        <v>3.8170306545292858</v>
      </c>
      <c r="CS97" s="96">
        <v>6980.5856610031578</v>
      </c>
      <c r="CT97" s="96">
        <v>5</v>
      </c>
      <c r="CU97" s="96">
        <v>9144</v>
      </c>
    </row>
    <row r="98" spans="2:99">
      <c r="C98" s="95" t="s">
        <v>263</v>
      </c>
      <c r="D98" s="96">
        <v>0</v>
      </c>
      <c r="E98" s="96">
        <v>0</v>
      </c>
      <c r="F98" s="96">
        <v>0</v>
      </c>
      <c r="G98" s="96">
        <v>0</v>
      </c>
      <c r="H98" s="96">
        <v>4</v>
      </c>
      <c r="I98" s="96">
        <v>5054.3999999999996</v>
      </c>
      <c r="J98" s="96">
        <v>3.4124555875295153</v>
      </c>
      <c r="K98" s="96">
        <v>4311.9788804022955</v>
      </c>
      <c r="L98" s="96">
        <v>6.7799158278982121</v>
      </c>
      <c r="M98" s="96">
        <v>8567.1016401321795</v>
      </c>
      <c r="N98" s="96">
        <v>6</v>
      </c>
      <c r="O98" s="96">
        <v>7581.5999999999995</v>
      </c>
      <c r="P98" s="96">
        <v>5</v>
      </c>
      <c r="Q98" s="96">
        <v>6318</v>
      </c>
      <c r="R98" s="96">
        <v>5.0644585573320997</v>
      </c>
      <c r="S98" s="96">
        <v>6399.4498330448405</v>
      </c>
      <c r="T98" s="96">
        <v>9.3758517822609218</v>
      </c>
      <c r="U98" s="96">
        <v>11847.326312064901</v>
      </c>
      <c r="V98" s="96">
        <v>7</v>
      </c>
      <c r="W98" s="96">
        <v>8845.1999999999989</v>
      </c>
      <c r="X98" s="96">
        <v>9.9555776400487623</v>
      </c>
      <c r="Y98" s="96">
        <v>12579.867905965615</v>
      </c>
      <c r="Z98" s="96">
        <v>6</v>
      </c>
      <c r="AA98" s="96">
        <v>7581.5999999999995</v>
      </c>
      <c r="AB98" s="96">
        <v>11</v>
      </c>
      <c r="AC98" s="96">
        <v>13899.599999999999</v>
      </c>
      <c r="AD98" s="96">
        <v>15.674965870825591</v>
      </c>
      <c r="AE98" s="96">
        <v>19806.886874375217</v>
      </c>
      <c r="AF98" s="96">
        <v>10.294586671356633</v>
      </c>
      <c r="AG98" s="96">
        <v>13008.239717926241</v>
      </c>
      <c r="AH98" s="96">
        <v>13</v>
      </c>
      <c r="AI98" s="96">
        <v>16426.8</v>
      </c>
      <c r="AJ98" s="96">
        <v>19</v>
      </c>
      <c r="AK98" s="96">
        <v>24008.399999999998</v>
      </c>
      <c r="AL98" s="96">
        <v>18.020165848136998</v>
      </c>
      <c r="AM98" s="96">
        <v>22770.281565705907</v>
      </c>
      <c r="AN98" s="96">
        <v>11.133852058607802</v>
      </c>
      <c r="AO98" s="96">
        <v>14068.735461256818</v>
      </c>
      <c r="AP98" s="96">
        <v>15.166009935971381</v>
      </c>
      <c r="AQ98" s="96">
        <v>19163.770155093436</v>
      </c>
      <c r="AR98" s="96">
        <v>3</v>
      </c>
      <c r="AS98" s="96">
        <v>3790.7999999999997</v>
      </c>
      <c r="AT98" s="96">
        <v>3</v>
      </c>
      <c r="AU98" s="96">
        <v>3790.7999999999997</v>
      </c>
      <c r="AV98" s="96">
        <v>5</v>
      </c>
      <c r="AW98" s="96">
        <v>6318</v>
      </c>
      <c r="AX98" s="96">
        <v>3</v>
      </c>
      <c r="AY98" s="96">
        <v>3790.7999999999997</v>
      </c>
      <c r="AZ98" s="96">
        <v>3</v>
      </c>
      <c r="BA98" s="96">
        <v>3790.7999999999997</v>
      </c>
      <c r="BB98" s="96">
        <v>4</v>
      </c>
      <c r="BC98" s="96">
        <v>5054.3999999999996</v>
      </c>
      <c r="BD98" s="96">
        <v>3</v>
      </c>
      <c r="BE98" s="96">
        <v>3790.7999999999997</v>
      </c>
      <c r="BF98" s="96">
        <v>3</v>
      </c>
      <c r="BG98" s="96">
        <v>3790.7999999999997</v>
      </c>
      <c r="BH98" s="96">
        <v>3</v>
      </c>
      <c r="BI98" s="96">
        <v>3790.7999999999997</v>
      </c>
      <c r="BJ98" s="96">
        <v>4</v>
      </c>
      <c r="BK98" s="96">
        <v>5054.3999999999996</v>
      </c>
      <c r="BL98" s="96">
        <v>5</v>
      </c>
      <c r="BM98" s="96">
        <v>6318</v>
      </c>
      <c r="BN98" s="96">
        <v>3</v>
      </c>
      <c r="BO98" s="96">
        <v>3790.7999999999997</v>
      </c>
      <c r="BP98" s="96">
        <v>6</v>
      </c>
      <c r="BQ98" s="96">
        <v>7581.5999999999995</v>
      </c>
      <c r="BR98" s="96">
        <v>5</v>
      </c>
      <c r="BS98" s="96">
        <v>6318</v>
      </c>
      <c r="BT98" s="96">
        <v>7</v>
      </c>
      <c r="BU98" s="96">
        <v>8845.1999999999989</v>
      </c>
      <c r="BV98" s="96">
        <v>5</v>
      </c>
      <c r="BW98" s="96">
        <v>6318</v>
      </c>
      <c r="BX98" s="96">
        <v>11</v>
      </c>
      <c r="BY98" s="96">
        <v>13899.599999999999</v>
      </c>
      <c r="BZ98" s="96">
        <v>10</v>
      </c>
      <c r="CA98" s="96">
        <v>12636</v>
      </c>
      <c r="CB98" s="96">
        <v>11</v>
      </c>
      <c r="CC98" s="96">
        <v>13899.599999999999</v>
      </c>
      <c r="CD98" s="96">
        <v>11</v>
      </c>
      <c r="CE98" s="96">
        <v>13899.599999999999</v>
      </c>
      <c r="CF98" s="96">
        <v>25.853654797920491</v>
      </c>
      <c r="CG98" s="96">
        <v>32668.678202652329</v>
      </c>
      <c r="CH98" s="96">
        <v>10.741840613126403</v>
      </c>
      <c r="CI98" s="96">
        <v>13573.389798746523</v>
      </c>
      <c r="CJ98" s="96">
        <v>6.0047378854722977</v>
      </c>
      <c r="CK98" s="96">
        <v>7587.586792082795</v>
      </c>
      <c r="CL98" s="96">
        <v>1.2360402348353554</v>
      </c>
      <c r="CM98" s="96">
        <v>1561.8604407379551</v>
      </c>
      <c r="CN98" s="96">
        <v>4.3764646940138503</v>
      </c>
      <c r="CO98" s="96">
        <v>5530.100787355901</v>
      </c>
      <c r="CP98" s="96">
        <v>4.1463115708549454</v>
      </c>
      <c r="CQ98" s="96">
        <v>5239.2793009323086</v>
      </c>
      <c r="CR98" s="96">
        <v>3.8170306545292858</v>
      </c>
      <c r="CS98" s="96">
        <v>4823.199935063205</v>
      </c>
      <c r="CT98" s="96">
        <v>5</v>
      </c>
      <c r="CU98" s="96">
        <v>6318</v>
      </c>
    </row>
    <row r="99" spans="2:99">
      <c r="C99" s="95" t="s">
        <v>264</v>
      </c>
      <c r="D99" s="96">
        <v>0</v>
      </c>
      <c r="E99" s="96">
        <v>0</v>
      </c>
      <c r="F99" s="96">
        <v>0</v>
      </c>
      <c r="G99" s="96">
        <v>0</v>
      </c>
      <c r="H99" s="96">
        <v>3</v>
      </c>
      <c r="I99" s="96">
        <v>16444.8</v>
      </c>
      <c r="J99" s="96">
        <v>2.9887189112706607</v>
      </c>
      <c r="K99" s="96">
        <v>16382.961584021252</v>
      </c>
      <c r="L99" s="96">
        <v>5.2944842384714264</v>
      </c>
      <c r="M99" s="96">
        <v>29022.244801604968</v>
      </c>
      <c r="N99" s="96">
        <v>4</v>
      </c>
      <c r="O99" s="96">
        <v>21926.399999999998</v>
      </c>
      <c r="P99" s="96">
        <v>3</v>
      </c>
      <c r="Q99" s="96">
        <v>16444.8</v>
      </c>
      <c r="R99" s="96">
        <v>4.0501344334805216</v>
      </c>
      <c r="S99" s="96">
        <v>22201.216910566825</v>
      </c>
      <c r="T99" s="96">
        <v>7.0364443847950762</v>
      </c>
      <c r="U99" s="96">
        <v>38570.973539692684</v>
      </c>
      <c r="V99" s="96">
        <v>5</v>
      </c>
      <c r="W99" s="96">
        <v>27407.999999999996</v>
      </c>
      <c r="X99" s="96">
        <v>6.6296480333739689</v>
      </c>
      <c r="Y99" s="96">
        <v>36341.078659742743</v>
      </c>
      <c r="Z99" s="96">
        <v>4</v>
      </c>
      <c r="AA99" s="96">
        <v>21926.399999999998</v>
      </c>
      <c r="AB99" s="96">
        <v>9</v>
      </c>
      <c r="AC99" s="96">
        <v>49334.399999999994</v>
      </c>
      <c r="AD99" s="96">
        <v>10.62497562201828</v>
      </c>
      <c r="AE99" s="96">
        <v>58241.866369655392</v>
      </c>
      <c r="AF99" s="96">
        <v>7.6428225669886967</v>
      </c>
      <c r="AG99" s="96">
        <v>41894.896183205237</v>
      </c>
      <c r="AH99" s="96">
        <v>8</v>
      </c>
      <c r="AI99" s="96">
        <v>43852.799999999996</v>
      </c>
      <c r="AJ99" s="96">
        <v>12</v>
      </c>
      <c r="AK99" s="96">
        <v>65779.199999999997</v>
      </c>
      <c r="AL99" s="96">
        <v>12.796637111747476</v>
      </c>
      <c r="AM99" s="96">
        <v>70146.04599175496</v>
      </c>
      <c r="AN99" s="96">
        <v>8.605536101407484</v>
      </c>
      <c r="AO99" s="96">
        <v>47172.10669347526</v>
      </c>
      <c r="AP99" s="96">
        <v>10.183455128256124</v>
      </c>
      <c r="AQ99" s="96">
        <v>55821.627631048766</v>
      </c>
      <c r="AR99" s="96">
        <v>2</v>
      </c>
      <c r="AS99" s="96">
        <v>10963.199999999999</v>
      </c>
      <c r="AT99" s="96">
        <v>2</v>
      </c>
      <c r="AU99" s="96">
        <v>10963.199999999999</v>
      </c>
      <c r="AV99" s="96">
        <v>4</v>
      </c>
      <c r="AW99" s="96">
        <v>21926.399999999998</v>
      </c>
      <c r="AX99" s="96">
        <v>2</v>
      </c>
      <c r="AY99" s="96">
        <v>10963.199999999999</v>
      </c>
      <c r="AZ99" s="96">
        <v>2</v>
      </c>
      <c r="BA99" s="96">
        <v>10963.199999999999</v>
      </c>
      <c r="BB99" s="96">
        <v>3</v>
      </c>
      <c r="BC99" s="96">
        <v>16444.8</v>
      </c>
      <c r="BD99" s="96">
        <v>2</v>
      </c>
      <c r="BE99" s="96">
        <v>10963.199999999999</v>
      </c>
      <c r="BF99" s="96">
        <v>2</v>
      </c>
      <c r="BG99" s="96">
        <v>10963.199999999999</v>
      </c>
      <c r="BH99" s="96">
        <v>2</v>
      </c>
      <c r="BI99" s="96">
        <v>10963.199999999999</v>
      </c>
      <c r="BJ99" s="96">
        <v>3</v>
      </c>
      <c r="BK99" s="96">
        <v>16444.8</v>
      </c>
      <c r="BL99" s="96">
        <v>4</v>
      </c>
      <c r="BM99" s="96">
        <v>21926.399999999998</v>
      </c>
      <c r="BN99" s="96">
        <v>2</v>
      </c>
      <c r="BO99" s="96">
        <v>10963.199999999999</v>
      </c>
      <c r="BP99" s="96">
        <v>4</v>
      </c>
      <c r="BQ99" s="96">
        <v>21926.399999999998</v>
      </c>
      <c r="BR99" s="96">
        <v>4</v>
      </c>
      <c r="BS99" s="96">
        <v>21926.399999999998</v>
      </c>
      <c r="BT99" s="96">
        <v>5</v>
      </c>
      <c r="BU99" s="96">
        <v>27407.999999999996</v>
      </c>
      <c r="BV99" s="96">
        <v>4</v>
      </c>
      <c r="BW99" s="96">
        <v>21926.399999999998</v>
      </c>
      <c r="BX99" s="96">
        <v>9</v>
      </c>
      <c r="BY99" s="96">
        <v>49334.399999999994</v>
      </c>
      <c r="BZ99" s="96">
        <v>7</v>
      </c>
      <c r="CA99" s="96">
        <v>38371.199999999997</v>
      </c>
      <c r="CB99" s="96">
        <v>8</v>
      </c>
      <c r="CC99" s="96">
        <v>43852.799999999996</v>
      </c>
      <c r="CD99" s="96">
        <v>8</v>
      </c>
      <c r="CE99" s="96">
        <v>43852.799999999996</v>
      </c>
      <c r="CF99" s="96">
        <v>15.328220432859764</v>
      </c>
      <c r="CG99" s="96">
        <v>84023.173124764071</v>
      </c>
      <c r="CH99" s="96">
        <v>9.0014016971489532</v>
      </c>
      <c r="CI99" s="96">
        <v>49342.0835430917</v>
      </c>
      <c r="CJ99" s="96">
        <v>3.904884949538495</v>
      </c>
      <c r="CK99" s="96">
        <v>21405.017339390211</v>
      </c>
      <c r="CL99" s="96">
        <v>0.74088914180363463</v>
      </c>
      <c r="CM99" s="96">
        <v>4061.257919710803</v>
      </c>
      <c r="CN99" s="96">
        <v>3.2823485205103875</v>
      </c>
      <c r="CO99" s="96">
        <v>17992.521650029739</v>
      </c>
      <c r="CP99" s="96">
        <v>3.8187939791821037</v>
      </c>
      <c r="CQ99" s="96">
        <v>20933.101076284616</v>
      </c>
      <c r="CR99" s="96">
        <v>2.7003119895965306</v>
      </c>
      <c r="CS99" s="96">
        <v>14802.03020217234</v>
      </c>
      <c r="CT99" s="96">
        <v>3</v>
      </c>
      <c r="CU99" s="96">
        <v>16444.8</v>
      </c>
    </row>
    <row r="100" spans="2:99">
      <c r="C100" s="95" t="s">
        <v>265</v>
      </c>
      <c r="D100" s="96">
        <v>0</v>
      </c>
      <c r="E100" s="96">
        <v>0</v>
      </c>
      <c r="F100" s="96">
        <v>0</v>
      </c>
      <c r="G100" s="96">
        <v>0</v>
      </c>
      <c r="H100" s="96">
        <v>4</v>
      </c>
      <c r="I100" s="96">
        <v>6489.5999999999995</v>
      </c>
      <c r="J100" s="96">
        <v>3.1299644700236122</v>
      </c>
      <c r="K100" s="96">
        <v>5078.054356166308</v>
      </c>
      <c r="L100" s="96">
        <v>6.6181052980892838</v>
      </c>
      <c r="M100" s="96">
        <v>10737.214035620053</v>
      </c>
      <c r="N100" s="96">
        <v>5</v>
      </c>
      <c r="O100" s="96">
        <v>8111.9999999999991</v>
      </c>
      <c r="P100" s="96">
        <v>4</v>
      </c>
      <c r="Q100" s="96">
        <v>6489.5999999999995</v>
      </c>
      <c r="R100" s="96">
        <v>4.0644585573320997</v>
      </c>
      <c r="S100" s="96">
        <v>6594.1775634155983</v>
      </c>
      <c r="T100" s="96">
        <v>8.5455554809938459</v>
      </c>
      <c r="U100" s="96">
        <v>13864.309212364415</v>
      </c>
      <c r="V100" s="96">
        <v>7</v>
      </c>
      <c r="W100" s="96">
        <v>11356.8</v>
      </c>
      <c r="X100" s="96">
        <v>8.1185424433861595</v>
      </c>
      <c r="Y100" s="96">
        <v>13171.523260149705</v>
      </c>
      <c r="Z100" s="96">
        <v>6</v>
      </c>
      <c r="AA100" s="96">
        <v>9734.4</v>
      </c>
      <c r="AB100" s="96">
        <v>12</v>
      </c>
      <c r="AC100" s="96">
        <v>19468.8</v>
      </c>
      <c r="AD100" s="96">
        <v>15.674965870825591</v>
      </c>
      <c r="AE100" s="96">
        <v>25431.064628827437</v>
      </c>
      <c r="AF100" s="96">
        <v>10.964233850483044</v>
      </c>
      <c r="AG100" s="96">
        <v>17788.37299902369</v>
      </c>
      <c r="AH100" s="96">
        <v>11</v>
      </c>
      <c r="AI100" s="96">
        <v>17846.399999999998</v>
      </c>
      <c r="AJ100" s="96">
        <v>16</v>
      </c>
      <c r="AK100" s="96">
        <v>25958.399999999998</v>
      </c>
      <c r="AL100" s="96">
        <v>17.020165848136998</v>
      </c>
      <c r="AM100" s="96">
        <v>27613.517072017461</v>
      </c>
      <c r="AN100" s="96">
        <v>12.830213418608164</v>
      </c>
      <c r="AO100" s="96">
        <v>20815.738250349885</v>
      </c>
      <c r="AP100" s="96">
        <v>13.838491666732963</v>
      </c>
      <c r="AQ100" s="96">
        <v>22451.568880107559</v>
      </c>
      <c r="AR100" s="96">
        <v>3</v>
      </c>
      <c r="AS100" s="96">
        <v>4867.2</v>
      </c>
      <c r="AT100" s="96">
        <v>2</v>
      </c>
      <c r="AU100" s="96">
        <v>3244.7999999999997</v>
      </c>
      <c r="AV100" s="96">
        <v>5</v>
      </c>
      <c r="AW100" s="96">
        <v>8111.9999999999991</v>
      </c>
      <c r="AX100" s="96">
        <v>2</v>
      </c>
      <c r="AY100" s="96">
        <v>3244.7999999999997</v>
      </c>
      <c r="AZ100" s="96">
        <v>2</v>
      </c>
      <c r="BA100" s="96">
        <v>3244.7999999999997</v>
      </c>
      <c r="BB100" s="96">
        <v>4</v>
      </c>
      <c r="BC100" s="96">
        <v>6489.5999999999995</v>
      </c>
      <c r="BD100" s="96">
        <v>3</v>
      </c>
      <c r="BE100" s="96">
        <v>4867.2</v>
      </c>
      <c r="BF100" s="96">
        <v>2</v>
      </c>
      <c r="BG100" s="96">
        <v>3244.7999999999997</v>
      </c>
      <c r="BH100" s="96">
        <v>3</v>
      </c>
      <c r="BI100" s="96">
        <v>4867.2</v>
      </c>
      <c r="BJ100" s="96">
        <v>4</v>
      </c>
      <c r="BK100" s="96">
        <v>6489.5999999999995</v>
      </c>
      <c r="BL100" s="96">
        <v>6</v>
      </c>
      <c r="BM100" s="96">
        <v>9734.4</v>
      </c>
      <c r="BN100" s="96">
        <v>3</v>
      </c>
      <c r="BO100" s="96">
        <v>4867.2</v>
      </c>
      <c r="BP100" s="96">
        <v>5</v>
      </c>
      <c r="BQ100" s="96">
        <v>8111.9999999999991</v>
      </c>
      <c r="BR100" s="96">
        <v>5</v>
      </c>
      <c r="BS100" s="96">
        <v>8111.9999999999991</v>
      </c>
      <c r="BT100" s="96">
        <v>6</v>
      </c>
      <c r="BU100" s="96">
        <v>9734.4</v>
      </c>
      <c r="BV100" s="96">
        <v>6</v>
      </c>
      <c r="BW100" s="96">
        <v>9734.4</v>
      </c>
      <c r="BX100" s="96">
        <v>11</v>
      </c>
      <c r="BY100" s="96">
        <v>17846.399999999998</v>
      </c>
      <c r="BZ100" s="96">
        <v>8</v>
      </c>
      <c r="CA100" s="96">
        <v>12979.199999999999</v>
      </c>
      <c r="CB100" s="96">
        <v>13</v>
      </c>
      <c r="CC100" s="96">
        <v>21091.199999999997</v>
      </c>
      <c r="CD100" s="96">
        <v>12</v>
      </c>
      <c r="CE100" s="96">
        <v>19468.8</v>
      </c>
      <c r="CF100" s="96">
        <v>22.160275541074704</v>
      </c>
      <c r="CG100" s="96">
        <v>35952.831037839598</v>
      </c>
      <c r="CH100" s="96">
        <v>12.068577539666959</v>
      </c>
      <c r="CI100" s="96">
        <v>19580.060200355674</v>
      </c>
      <c r="CJ100" s="96">
        <v>6.076950844732365</v>
      </c>
      <c r="CK100" s="96">
        <v>9859.2450504937879</v>
      </c>
      <c r="CL100" s="96">
        <v>1.1455525624396341</v>
      </c>
      <c r="CM100" s="96">
        <v>1858.5444773020622</v>
      </c>
      <c r="CN100" s="96">
        <v>4.3137205783448751</v>
      </c>
      <c r="CO100" s="96">
        <v>6998.5802663067252</v>
      </c>
      <c r="CP100" s="96">
        <v>4.1463115708549454</v>
      </c>
      <c r="CQ100" s="96">
        <v>6726.9758925550632</v>
      </c>
      <c r="CR100" s="96">
        <v>3.7003119895965306</v>
      </c>
      <c r="CS100" s="96">
        <v>6003.386171921411</v>
      </c>
      <c r="CT100" s="96">
        <v>4</v>
      </c>
      <c r="CU100" s="96">
        <v>6489.5999999999995</v>
      </c>
    </row>
    <row r="101" spans="2:99">
      <c r="C101" s="95" t="s">
        <v>266</v>
      </c>
      <c r="D101" s="96">
        <v>0</v>
      </c>
      <c r="E101" s="96">
        <v>0</v>
      </c>
      <c r="F101" s="96">
        <v>0</v>
      </c>
      <c r="G101" s="96">
        <v>0</v>
      </c>
      <c r="H101" s="96">
        <v>4</v>
      </c>
      <c r="I101" s="96">
        <v>4761.5999999999995</v>
      </c>
      <c r="J101" s="96">
        <v>3.2712100287765633</v>
      </c>
      <c r="K101" s="96">
        <v>3894.0484182556206</v>
      </c>
      <c r="L101" s="96">
        <v>7.7799158278982121</v>
      </c>
      <c r="M101" s="96">
        <v>9261.2118015300312</v>
      </c>
      <c r="N101" s="96">
        <v>5</v>
      </c>
      <c r="O101" s="96">
        <v>5951.9999999999991</v>
      </c>
      <c r="P101" s="96">
        <v>5</v>
      </c>
      <c r="Q101" s="96">
        <v>5951.9999999999991</v>
      </c>
      <c r="R101" s="96">
        <v>4.0572964954063107</v>
      </c>
      <c r="S101" s="96">
        <v>4829.8057481316719</v>
      </c>
      <c r="T101" s="96">
        <v>9.5455554809938459</v>
      </c>
      <c r="U101" s="96">
        <v>11363.029244575073</v>
      </c>
      <c r="V101" s="96">
        <v>7</v>
      </c>
      <c r="W101" s="96">
        <v>8332.7999999999993</v>
      </c>
      <c r="X101" s="96">
        <v>10.281507246723557</v>
      </c>
      <c r="Y101" s="96">
        <v>12239.10622649972</v>
      </c>
      <c r="Z101" s="96">
        <v>6</v>
      </c>
      <c r="AA101" s="96">
        <v>7142.4</v>
      </c>
      <c r="AB101" s="96">
        <v>11</v>
      </c>
      <c r="AC101" s="96">
        <v>13094.399999999998</v>
      </c>
      <c r="AD101" s="96">
        <v>14.674965870825591</v>
      </c>
      <c r="AE101" s="96">
        <v>17469.079372630782</v>
      </c>
      <c r="AF101" s="96">
        <v>10.633881029609459</v>
      </c>
      <c r="AG101" s="96">
        <v>12658.571977647098</v>
      </c>
      <c r="AH101" s="96">
        <v>12</v>
      </c>
      <c r="AI101" s="96">
        <v>14284.8</v>
      </c>
      <c r="AJ101" s="96">
        <v>16</v>
      </c>
      <c r="AK101" s="96">
        <v>19046.399999999998</v>
      </c>
      <c r="AL101" s="96">
        <v>18.194955667621212</v>
      </c>
      <c r="AM101" s="96">
        <v>21659.275226736288</v>
      </c>
      <c r="AN101" s="96">
        <v>11.133852058607802</v>
      </c>
      <c r="AO101" s="96">
        <v>13253.737490566726</v>
      </c>
      <c r="AP101" s="96">
        <v>14.493528205209799</v>
      </c>
      <c r="AQ101" s="96">
        <v>17253.095975481741</v>
      </c>
      <c r="AR101" s="96">
        <v>3</v>
      </c>
      <c r="AS101" s="96">
        <v>3571.2</v>
      </c>
      <c r="AT101" s="96">
        <v>3</v>
      </c>
      <c r="AU101" s="96">
        <v>3571.2</v>
      </c>
      <c r="AV101" s="96">
        <v>5</v>
      </c>
      <c r="AW101" s="96">
        <v>5951.9999999999991</v>
      </c>
      <c r="AX101" s="96">
        <v>3</v>
      </c>
      <c r="AY101" s="96">
        <v>3571.2</v>
      </c>
      <c r="AZ101" s="96">
        <v>2</v>
      </c>
      <c r="BA101" s="96">
        <v>2380.7999999999997</v>
      </c>
      <c r="BB101" s="96">
        <v>4</v>
      </c>
      <c r="BC101" s="96">
        <v>4761.5999999999995</v>
      </c>
      <c r="BD101" s="96">
        <v>3</v>
      </c>
      <c r="BE101" s="96">
        <v>3571.2</v>
      </c>
      <c r="BF101" s="96">
        <v>3</v>
      </c>
      <c r="BG101" s="96">
        <v>3571.2</v>
      </c>
      <c r="BH101" s="96">
        <v>3</v>
      </c>
      <c r="BI101" s="96">
        <v>3571.2</v>
      </c>
      <c r="BJ101" s="96">
        <v>4</v>
      </c>
      <c r="BK101" s="96">
        <v>4761.5999999999995</v>
      </c>
      <c r="BL101" s="96">
        <v>6</v>
      </c>
      <c r="BM101" s="96">
        <v>7142.4</v>
      </c>
      <c r="BN101" s="96">
        <v>3</v>
      </c>
      <c r="BO101" s="96">
        <v>3571.2</v>
      </c>
      <c r="BP101" s="96">
        <v>6</v>
      </c>
      <c r="BQ101" s="96">
        <v>7142.4</v>
      </c>
      <c r="BR101" s="96">
        <v>5</v>
      </c>
      <c r="BS101" s="96">
        <v>5951.9999999999991</v>
      </c>
      <c r="BT101" s="96">
        <v>6</v>
      </c>
      <c r="BU101" s="96">
        <v>7142.4</v>
      </c>
      <c r="BV101" s="96">
        <v>6</v>
      </c>
      <c r="BW101" s="96">
        <v>7142.4</v>
      </c>
      <c r="BX101" s="96">
        <v>12</v>
      </c>
      <c r="BY101" s="96">
        <v>14284.8</v>
      </c>
      <c r="BZ101" s="96">
        <v>9</v>
      </c>
      <c r="CA101" s="96">
        <v>10713.599999999999</v>
      </c>
      <c r="CB101" s="96">
        <v>13</v>
      </c>
      <c r="CC101" s="96">
        <v>15475.199999999999</v>
      </c>
      <c r="CD101" s="96">
        <v>11</v>
      </c>
      <c r="CE101" s="96">
        <v>13094.399999999998</v>
      </c>
      <c r="CF101" s="96">
        <v>25.298951392443861</v>
      </c>
      <c r="CG101" s="96">
        <v>30115.871737565169</v>
      </c>
      <c r="CH101" s="96">
        <v>11.373713590369134</v>
      </c>
      <c r="CI101" s="96">
        <v>13539.268657975415</v>
      </c>
      <c r="CJ101" s="96">
        <v>6.8892006524596274</v>
      </c>
      <c r="CK101" s="96">
        <v>8200.9044566879402</v>
      </c>
      <c r="CL101" s="96">
        <v>1.1529025534154198</v>
      </c>
      <c r="CM101" s="96">
        <v>1372.4151995857155</v>
      </c>
      <c r="CN101" s="96">
        <v>4.3450926361793627</v>
      </c>
      <c r="CO101" s="96">
        <v>5172.3982741079126</v>
      </c>
      <c r="CP101" s="96">
        <v>5.1463115708549454</v>
      </c>
      <c r="CQ101" s="96">
        <v>6126.1692939457262</v>
      </c>
      <c r="CR101" s="96">
        <v>3.8170306545292858</v>
      </c>
      <c r="CS101" s="96">
        <v>4543.7932911516609</v>
      </c>
      <c r="CT101" s="96">
        <v>4</v>
      </c>
      <c r="CU101" s="96">
        <v>4761.5999999999995</v>
      </c>
    </row>
    <row r="102" spans="2:99">
      <c r="C102" s="95" t="s">
        <v>267</v>
      </c>
      <c r="D102" s="96">
        <v>0</v>
      </c>
      <c r="E102" s="96">
        <v>0</v>
      </c>
      <c r="F102" s="96">
        <v>0</v>
      </c>
      <c r="G102" s="96">
        <v>0</v>
      </c>
      <c r="H102" s="96">
        <v>4</v>
      </c>
      <c r="I102" s="96">
        <v>7756.7999999999993</v>
      </c>
      <c r="J102" s="96">
        <v>3.2712100287765633</v>
      </c>
      <c r="K102" s="96">
        <v>6343.5304878035113</v>
      </c>
      <c r="L102" s="96">
        <v>6.7799158278982121</v>
      </c>
      <c r="M102" s="96">
        <v>13147.612773460212</v>
      </c>
      <c r="N102" s="96">
        <v>5</v>
      </c>
      <c r="O102" s="96">
        <v>9696</v>
      </c>
      <c r="P102" s="96">
        <v>4</v>
      </c>
      <c r="Q102" s="96">
        <v>7756.7999999999993</v>
      </c>
      <c r="R102" s="96">
        <v>5.0572964954063107</v>
      </c>
      <c r="S102" s="96">
        <v>9807.1093638919174</v>
      </c>
      <c r="T102" s="96">
        <v>8.5455554809938459</v>
      </c>
      <c r="U102" s="96">
        <v>16571.541188743264</v>
      </c>
      <c r="V102" s="96">
        <v>7</v>
      </c>
      <c r="W102" s="96">
        <v>13574.399999999998</v>
      </c>
      <c r="X102" s="96">
        <v>8.792612836711367</v>
      </c>
      <c r="Y102" s="96">
        <v>17050.63481295068</v>
      </c>
      <c r="Z102" s="96">
        <v>6</v>
      </c>
      <c r="AA102" s="96">
        <v>11635.199999999999</v>
      </c>
      <c r="AB102" s="96">
        <v>10</v>
      </c>
      <c r="AC102" s="96">
        <v>19392</v>
      </c>
      <c r="AD102" s="96">
        <v>14.499967496024373</v>
      </c>
      <c r="AE102" s="96">
        <v>28118.336968290463</v>
      </c>
      <c r="AF102" s="96">
        <v>9.468704619172664</v>
      </c>
      <c r="AG102" s="96">
        <v>18361.711997499628</v>
      </c>
      <c r="AH102" s="96">
        <v>12</v>
      </c>
      <c r="AI102" s="96">
        <v>23270.399999999998</v>
      </c>
      <c r="AJ102" s="96">
        <v>16</v>
      </c>
      <c r="AK102" s="96">
        <v>31027.199999999997</v>
      </c>
      <c r="AL102" s="96">
        <v>13</v>
      </c>
      <c r="AM102" s="96">
        <v>25209.599999999999</v>
      </c>
      <c r="AN102" s="96">
        <v>10.391595254700615</v>
      </c>
      <c r="AO102" s="96">
        <v>20151.38151791543</v>
      </c>
      <c r="AP102" s="96">
        <v>13.729318910320156</v>
      </c>
      <c r="AQ102" s="96">
        <v>26623.895230892846</v>
      </c>
      <c r="AR102" s="96">
        <v>3</v>
      </c>
      <c r="AS102" s="96">
        <v>5817.5999999999995</v>
      </c>
      <c r="AT102" s="96">
        <v>3</v>
      </c>
      <c r="AU102" s="96">
        <v>5817.5999999999995</v>
      </c>
      <c r="AV102" s="96">
        <v>5.3450258322626283</v>
      </c>
      <c r="AW102" s="96">
        <v>10365.074093923688</v>
      </c>
      <c r="AX102" s="96">
        <v>3</v>
      </c>
      <c r="AY102" s="96">
        <v>5817.5999999999995</v>
      </c>
      <c r="AZ102" s="96">
        <v>3</v>
      </c>
      <c r="BA102" s="96">
        <v>5817.5999999999995</v>
      </c>
      <c r="BB102" s="96">
        <v>4</v>
      </c>
      <c r="BC102" s="96">
        <v>7756.7999999999993</v>
      </c>
      <c r="BD102" s="96">
        <v>3</v>
      </c>
      <c r="BE102" s="96">
        <v>5817.5999999999995</v>
      </c>
      <c r="BF102" s="96">
        <v>3</v>
      </c>
      <c r="BG102" s="96">
        <v>5817.5999999999995</v>
      </c>
      <c r="BH102" s="96">
        <v>3</v>
      </c>
      <c r="BI102" s="96">
        <v>5817.5999999999995</v>
      </c>
      <c r="BJ102" s="96">
        <v>4</v>
      </c>
      <c r="BK102" s="96">
        <v>7756.7999999999993</v>
      </c>
      <c r="BL102" s="96">
        <v>5</v>
      </c>
      <c r="BM102" s="96">
        <v>9696</v>
      </c>
      <c r="BN102" s="96">
        <v>3</v>
      </c>
      <c r="BO102" s="96">
        <v>5817.5999999999995</v>
      </c>
      <c r="BP102" s="96">
        <v>5</v>
      </c>
      <c r="BQ102" s="96">
        <v>9696</v>
      </c>
      <c r="BR102" s="96">
        <v>5</v>
      </c>
      <c r="BS102" s="96">
        <v>9696</v>
      </c>
      <c r="BT102" s="96">
        <v>7</v>
      </c>
      <c r="BU102" s="96">
        <v>13574.399999999998</v>
      </c>
      <c r="BV102" s="96">
        <v>5</v>
      </c>
      <c r="BW102" s="96">
        <v>9696</v>
      </c>
      <c r="BX102" s="96">
        <v>11</v>
      </c>
      <c r="BY102" s="96">
        <v>21331.199999999997</v>
      </c>
      <c r="BZ102" s="96">
        <v>9</v>
      </c>
      <c r="CA102" s="96">
        <v>17452.8</v>
      </c>
      <c r="CB102" s="96">
        <v>12</v>
      </c>
      <c r="CC102" s="96">
        <v>23270.399999999998</v>
      </c>
      <c r="CD102" s="96">
        <v>10</v>
      </c>
      <c r="CE102" s="96">
        <v>19392</v>
      </c>
      <c r="CF102" s="96">
        <v>23.021599689705546</v>
      </c>
      <c r="CG102" s="96">
        <v>44643.486118276989</v>
      </c>
      <c r="CH102" s="96">
        <v>8.8462216813982142</v>
      </c>
      <c r="CI102" s="96">
        <v>17154.593084567416</v>
      </c>
      <c r="CJ102" s="96">
        <v>5.7821299224032563</v>
      </c>
      <c r="CK102" s="96">
        <v>11212.706345524393</v>
      </c>
      <c r="CL102" s="96">
        <v>0.93288947305875602</v>
      </c>
      <c r="CM102" s="96">
        <v>1809.0592661555395</v>
      </c>
      <c r="CN102" s="96">
        <v>4.3764646940138503</v>
      </c>
      <c r="CO102" s="96">
        <v>8486.8403346316572</v>
      </c>
      <c r="CP102" s="96">
        <v>4.1463115708549454</v>
      </c>
      <c r="CQ102" s="96">
        <v>8040.5273982019089</v>
      </c>
      <c r="CR102" s="96">
        <v>3.8170306545292858</v>
      </c>
      <c r="CS102" s="96">
        <v>7401.9858452631906</v>
      </c>
      <c r="CT102" s="96">
        <v>4</v>
      </c>
      <c r="CU102" s="96">
        <v>7756.7999999999993</v>
      </c>
    </row>
    <row r="103" spans="2:99">
      <c r="C103" s="95" t="s">
        <v>268</v>
      </c>
      <c r="D103" s="96">
        <v>0</v>
      </c>
      <c r="E103" s="96">
        <v>0</v>
      </c>
      <c r="F103" s="96">
        <v>0</v>
      </c>
      <c r="G103" s="96">
        <v>0</v>
      </c>
      <c r="H103" s="96">
        <v>4</v>
      </c>
      <c r="I103" s="96">
        <v>8112</v>
      </c>
      <c r="J103" s="96">
        <v>3.2712100287765633</v>
      </c>
      <c r="K103" s="96">
        <v>6634.0139383588703</v>
      </c>
      <c r="L103" s="96">
        <v>6.6181052980892838</v>
      </c>
      <c r="M103" s="96">
        <v>13421.517544525068</v>
      </c>
      <c r="N103" s="96">
        <v>5</v>
      </c>
      <c r="O103" s="96">
        <v>10140</v>
      </c>
      <c r="P103" s="96">
        <v>4</v>
      </c>
      <c r="Q103" s="96">
        <v>8112</v>
      </c>
      <c r="R103" s="96">
        <v>5.0572964954063107</v>
      </c>
      <c r="S103" s="96">
        <v>10256.197292683997</v>
      </c>
      <c r="T103" s="96">
        <v>9.3758517822609218</v>
      </c>
      <c r="U103" s="96">
        <v>19014.22741442515</v>
      </c>
      <c r="V103" s="96">
        <v>8</v>
      </c>
      <c r="W103" s="96">
        <v>16224</v>
      </c>
      <c r="X103" s="96">
        <v>8.2815072467235566</v>
      </c>
      <c r="Y103" s="96">
        <v>16794.896696355372</v>
      </c>
      <c r="Z103" s="96">
        <v>6</v>
      </c>
      <c r="AA103" s="96">
        <v>12168</v>
      </c>
      <c r="AB103" s="96">
        <v>10</v>
      </c>
      <c r="AC103" s="96">
        <v>20280</v>
      </c>
      <c r="AD103" s="96">
        <v>15.674965870825591</v>
      </c>
      <c r="AE103" s="96">
        <v>31788.830786034301</v>
      </c>
      <c r="AF103" s="96">
        <v>9.9642338504830441</v>
      </c>
      <c r="AG103" s="96">
        <v>20207.466248779612</v>
      </c>
      <c r="AH103" s="96">
        <v>11</v>
      </c>
      <c r="AI103" s="96">
        <v>22308</v>
      </c>
      <c r="AJ103" s="96">
        <v>15</v>
      </c>
      <c r="AK103" s="96">
        <v>30420</v>
      </c>
      <c r="AL103" s="96">
        <v>12</v>
      </c>
      <c r="AM103" s="96">
        <v>24336</v>
      </c>
      <c r="AN103" s="96">
        <v>8.9070816468862404</v>
      </c>
      <c r="AO103" s="96">
        <v>18063.561579885296</v>
      </c>
      <c r="AP103" s="96">
        <v>14.056837179558574</v>
      </c>
      <c r="AQ103" s="96">
        <v>28507.265800144789</v>
      </c>
      <c r="AR103" s="96">
        <v>3</v>
      </c>
      <c r="AS103" s="96">
        <v>6084</v>
      </c>
      <c r="AT103" s="96">
        <v>2</v>
      </c>
      <c r="AU103" s="96">
        <v>4056</v>
      </c>
      <c r="AV103" s="96">
        <v>4</v>
      </c>
      <c r="AW103" s="96">
        <v>8112</v>
      </c>
      <c r="AX103" s="96">
        <v>3</v>
      </c>
      <c r="AY103" s="96">
        <v>6084</v>
      </c>
      <c r="AZ103" s="96">
        <v>2</v>
      </c>
      <c r="BA103" s="96">
        <v>4056</v>
      </c>
      <c r="BB103" s="96">
        <v>4</v>
      </c>
      <c r="BC103" s="96">
        <v>8112</v>
      </c>
      <c r="BD103" s="96">
        <v>3</v>
      </c>
      <c r="BE103" s="96">
        <v>6084</v>
      </c>
      <c r="BF103" s="96">
        <v>3</v>
      </c>
      <c r="BG103" s="96">
        <v>6084</v>
      </c>
      <c r="BH103" s="96">
        <v>3</v>
      </c>
      <c r="BI103" s="96">
        <v>6084</v>
      </c>
      <c r="BJ103" s="96">
        <v>4</v>
      </c>
      <c r="BK103" s="96">
        <v>8112</v>
      </c>
      <c r="BL103" s="96">
        <v>5</v>
      </c>
      <c r="BM103" s="96">
        <v>10140</v>
      </c>
      <c r="BN103" s="96">
        <v>3</v>
      </c>
      <c r="BO103" s="96">
        <v>6084</v>
      </c>
      <c r="BP103" s="96">
        <v>6</v>
      </c>
      <c r="BQ103" s="96">
        <v>12168</v>
      </c>
      <c r="BR103" s="96">
        <v>5</v>
      </c>
      <c r="BS103" s="96">
        <v>10140</v>
      </c>
      <c r="BT103" s="96">
        <v>6</v>
      </c>
      <c r="BU103" s="96">
        <v>12168</v>
      </c>
      <c r="BV103" s="96">
        <v>5</v>
      </c>
      <c r="BW103" s="96">
        <v>10140</v>
      </c>
      <c r="BX103" s="96">
        <v>11</v>
      </c>
      <c r="BY103" s="96">
        <v>22308</v>
      </c>
      <c r="BZ103" s="96">
        <v>8</v>
      </c>
      <c r="CA103" s="96">
        <v>16224</v>
      </c>
      <c r="CB103" s="96">
        <v>11</v>
      </c>
      <c r="CC103" s="96">
        <v>22308</v>
      </c>
      <c r="CD103" s="96">
        <v>11</v>
      </c>
      <c r="CE103" s="96">
        <v>22308</v>
      </c>
      <c r="CF103" s="96">
        <v>20.021599689705546</v>
      </c>
      <c r="CG103" s="96">
        <v>40603.804170722848</v>
      </c>
      <c r="CH103" s="96">
        <v>10.109967635883674</v>
      </c>
      <c r="CI103" s="96">
        <v>20503.014365572089</v>
      </c>
      <c r="CJ103" s="96">
        <v>6.0408443651023322</v>
      </c>
      <c r="CK103" s="96">
        <v>12250.832372427531</v>
      </c>
      <c r="CL103" s="96">
        <v>0.93656446854664877</v>
      </c>
      <c r="CM103" s="96">
        <v>1899.3527422126037</v>
      </c>
      <c r="CN103" s="96">
        <v>4.3450926361793627</v>
      </c>
      <c r="CO103" s="96">
        <v>8811.8478661717472</v>
      </c>
      <c r="CP103" s="96">
        <v>4.1463115708549454</v>
      </c>
      <c r="CQ103" s="96">
        <v>8408.719865693829</v>
      </c>
      <c r="CR103" s="96">
        <v>3.7003119895965306</v>
      </c>
      <c r="CS103" s="96">
        <v>7504.2327149017638</v>
      </c>
      <c r="CT103" s="96">
        <v>5</v>
      </c>
      <c r="CU103" s="96">
        <v>10140</v>
      </c>
    </row>
    <row r="104" spans="2:99">
      <c r="C104" s="95" t="s">
        <v>269</v>
      </c>
      <c r="D104" s="96">
        <v>0</v>
      </c>
      <c r="E104" s="96">
        <v>0</v>
      </c>
      <c r="F104" s="96">
        <v>0</v>
      </c>
      <c r="G104" s="96">
        <v>0</v>
      </c>
      <c r="H104" s="96">
        <v>4</v>
      </c>
      <c r="I104" s="96">
        <v>8289.6</v>
      </c>
      <c r="J104" s="96">
        <v>3.2712100287765633</v>
      </c>
      <c r="K104" s="96">
        <v>6779.2556636365498</v>
      </c>
      <c r="L104" s="96">
        <v>6.7799158278982121</v>
      </c>
      <c r="M104" s="96">
        <v>14050.697561736255</v>
      </c>
      <c r="N104" s="96">
        <v>5</v>
      </c>
      <c r="O104" s="96">
        <v>10362</v>
      </c>
      <c r="P104" s="96">
        <v>4</v>
      </c>
      <c r="Q104" s="96">
        <v>8289.6</v>
      </c>
      <c r="R104" s="96">
        <v>5.0572964954063107</v>
      </c>
      <c r="S104" s="96">
        <v>10480.741257080039</v>
      </c>
      <c r="T104" s="96">
        <v>9.2061480835279994</v>
      </c>
      <c r="U104" s="96">
        <v>19078.821288303428</v>
      </c>
      <c r="V104" s="96">
        <v>7</v>
      </c>
      <c r="W104" s="96">
        <v>14506.800000000001</v>
      </c>
      <c r="X104" s="96">
        <v>8.9555776400487623</v>
      </c>
      <c r="Y104" s="96">
        <v>18559.539101237056</v>
      </c>
      <c r="Z104" s="96">
        <v>6</v>
      </c>
      <c r="AA104" s="96">
        <v>12434.400000000001</v>
      </c>
      <c r="AB104" s="96">
        <v>11</v>
      </c>
      <c r="AC104" s="96">
        <v>22796.400000000001</v>
      </c>
      <c r="AD104" s="96">
        <v>14.674965870825591</v>
      </c>
      <c r="AE104" s="96">
        <v>30412.399270698956</v>
      </c>
      <c r="AF104" s="96">
        <v>9.6338810296094586</v>
      </c>
      <c r="AG104" s="96">
        <v>19965.255045762642</v>
      </c>
      <c r="AH104" s="96">
        <v>11</v>
      </c>
      <c r="AI104" s="96">
        <v>22796.400000000001</v>
      </c>
      <c r="AJ104" s="96">
        <v>17</v>
      </c>
      <c r="AK104" s="96">
        <v>35230.800000000003</v>
      </c>
      <c r="AL104" s="96">
        <v>14</v>
      </c>
      <c r="AM104" s="96">
        <v>29013.600000000002</v>
      </c>
      <c r="AN104" s="96">
        <v>9.6493384507934277</v>
      </c>
      <c r="AO104" s="96">
        <v>19997.2890054243</v>
      </c>
      <c r="AP104" s="96">
        <v>12.729318910320156</v>
      </c>
      <c r="AQ104" s="96">
        <v>26380.240509747495</v>
      </c>
      <c r="AR104" s="96">
        <v>3</v>
      </c>
      <c r="AS104" s="96">
        <v>6217.2000000000007</v>
      </c>
      <c r="AT104" s="96">
        <v>3</v>
      </c>
      <c r="AU104" s="96">
        <v>6217.2000000000007</v>
      </c>
      <c r="AV104" s="96">
        <v>5.3450258322626283</v>
      </c>
      <c r="AW104" s="96">
        <v>11077.031534781072</v>
      </c>
      <c r="AX104" s="96">
        <v>2</v>
      </c>
      <c r="AY104" s="96">
        <v>4144.8</v>
      </c>
      <c r="AZ104" s="96">
        <v>2</v>
      </c>
      <c r="BA104" s="96">
        <v>4144.8</v>
      </c>
      <c r="BB104" s="96">
        <v>4</v>
      </c>
      <c r="BC104" s="96">
        <v>8289.6</v>
      </c>
      <c r="BD104" s="96">
        <v>3</v>
      </c>
      <c r="BE104" s="96">
        <v>6217.2000000000007</v>
      </c>
      <c r="BF104" s="96">
        <v>3</v>
      </c>
      <c r="BG104" s="96">
        <v>6217.2000000000007</v>
      </c>
      <c r="BH104" s="96">
        <v>3</v>
      </c>
      <c r="BI104" s="96">
        <v>6217.2000000000007</v>
      </c>
      <c r="BJ104" s="96">
        <v>4</v>
      </c>
      <c r="BK104" s="96">
        <v>8289.6</v>
      </c>
      <c r="BL104" s="96">
        <v>5</v>
      </c>
      <c r="BM104" s="96">
        <v>10362</v>
      </c>
      <c r="BN104" s="96">
        <v>3</v>
      </c>
      <c r="BO104" s="96">
        <v>6217.2000000000007</v>
      </c>
      <c r="BP104" s="96">
        <v>5</v>
      </c>
      <c r="BQ104" s="96">
        <v>10362</v>
      </c>
      <c r="BR104" s="96">
        <v>5</v>
      </c>
      <c r="BS104" s="96">
        <v>10362</v>
      </c>
      <c r="BT104" s="96">
        <v>7</v>
      </c>
      <c r="BU104" s="96">
        <v>14506.800000000001</v>
      </c>
      <c r="BV104" s="96">
        <v>6</v>
      </c>
      <c r="BW104" s="96">
        <v>12434.400000000001</v>
      </c>
      <c r="BX104" s="96">
        <v>10</v>
      </c>
      <c r="BY104" s="96">
        <v>20724</v>
      </c>
      <c r="BZ104" s="96">
        <v>8</v>
      </c>
      <c r="CA104" s="96">
        <v>16579.2</v>
      </c>
      <c r="CB104" s="96">
        <v>10</v>
      </c>
      <c r="CC104" s="96">
        <v>20724</v>
      </c>
      <c r="CD104" s="96">
        <v>10</v>
      </c>
      <c r="CE104" s="96">
        <v>20724</v>
      </c>
      <c r="CF104" s="96">
        <v>22.882923838336389</v>
      </c>
      <c r="CG104" s="96">
        <v>47422.571362568335</v>
      </c>
      <c r="CH104" s="96">
        <v>10.109967635883674</v>
      </c>
      <c r="CI104" s="96">
        <v>20951.896928605325</v>
      </c>
      <c r="CJ104" s="96">
        <v>5.4873090000741467</v>
      </c>
      <c r="CK104" s="96">
        <v>11371.899171753663</v>
      </c>
      <c r="CL104" s="96">
        <v>1.00132717252712</v>
      </c>
      <c r="CM104" s="96">
        <v>2075.1504323452036</v>
      </c>
      <c r="CN104" s="96">
        <v>4.3764646940138503</v>
      </c>
      <c r="CO104" s="96">
        <v>9069.785431874303</v>
      </c>
      <c r="CP104" s="96">
        <v>4.1463115708549454</v>
      </c>
      <c r="CQ104" s="96">
        <v>8592.8160994397895</v>
      </c>
      <c r="CR104" s="96">
        <v>3.7003119895965306</v>
      </c>
      <c r="CS104" s="96">
        <v>7668.52656723985</v>
      </c>
      <c r="CT104" s="96">
        <v>4</v>
      </c>
      <c r="CU104" s="96">
        <v>8289.6</v>
      </c>
    </row>
    <row r="105" spans="2:99">
      <c r="C105" s="95" t="s">
        <v>270</v>
      </c>
      <c r="D105" s="96">
        <v>0</v>
      </c>
      <c r="E105" s="96">
        <v>0</v>
      </c>
      <c r="F105" s="96">
        <v>0</v>
      </c>
      <c r="G105" s="96">
        <v>0</v>
      </c>
      <c r="H105" s="96">
        <v>4</v>
      </c>
      <c r="I105" s="96">
        <v>7992</v>
      </c>
      <c r="J105" s="96">
        <v>3.2712100287765633</v>
      </c>
      <c r="K105" s="96">
        <v>6535.8776374955733</v>
      </c>
      <c r="L105" s="96">
        <v>6.7799158278982121</v>
      </c>
      <c r="M105" s="96">
        <v>13546.271824140627</v>
      </c>
      <c r="N105" s="96">
        <v>5</v>
      </c>
      <c r="O105" s="96">
        <v>9990</v>
      </c>
      <c r="P105" s="96">
        <v>4</v>
      </c>
      <c r="Q105" s="96">
        <v>7992</v>
      </c>
      <c r="R105" s="96">
        <v>5.0572964954063107</v>
      </c>
      <c r="S105" s="96">
        <v>10104.478397821809</v>
      </c>
      <c r="T105" s="96">
        <v>8.2061480835279994</v>
      </c>
      <c r="U105" s="96">
        <v>16395.883870888942</v>
      </c>
      <c r="V105" s="96">
        <v>8</v>
      </c>
      <c r="W105" s="96">
        <v>15984</v>
      </c>
      <c r="X105" s="96">
        <v>7.9555776400487623</v>
      </c>
      <c r="Y105" s="96">
        <v>15895.244124817427</v>
      </c>
      <c r="Z105" s="96">
        <v>5</v>
      </c>
      <c r="AA105" s="96">
        <v>9990</v>
      </c>
      <c r="AB105" s="96">
        <v>11.73484868134652</v>
      </c>
      <c r="AC105" s="96">
        <v>23446.227665330349</v>
      </c>
      <c r="AD105" s="96">
        <v>14.674965870825591</v>
      </c>
      <c r="AE105" s="96">
        <v>29320.58180990953</v>
      </c>
      <c r="AF105" s="96">
        <v>9.7990574400462513</v>
      </c>
      <c r="AG105" s="96">
        <v>19578.516765212411</v>
      </c>
      <c r="AH105" s="96">
        <v>11</v>
      </c>
      <c r="AI105" s="96">
        <v>21978</v>
      </c>
      <c r="AJ105" s="96">
        <v>16</v>
      </c>
      <c r="AK105" s="96">
        <v>31968</v>
      </c>
      <c r="AL105" s="96">
        <v>16.369745487105433</v>
      </c>
      <c r="AM105" s="96">
        <v>32706.751483236654</v>
      </c>
      <c r="AN105" s="96">
        <v>8.9070816468862404</v>
      </c>
      <c r="AO105" s="96">
        <v>17796.349130478709</v>
      </c>
      <c r="AP105" s="96">
        <v>13.947664423145769</v>
      </c>
      <c r="AQ105" s="96">
        <v>27867.433517445246</v>
      </c>
      <c r="AR105" s="96">
        <v>3</v>
      </c>
      <c r="AS105" s="96">
        <v>5994</v>
      </c>
      <c r="AT105" s="96">
        <v>3</v>
      </c>
      <c r="AU105" s="96">
        <v>5994</v>
      </c>
      <c r="AV105" s="96">
        <v>4</v>
      </c>
      <c r="AW105" s="96">
        <v>7992</v>
      </c>
      <c r="AX105" s="96">
        <v>3</v>
      </c>
      <c r="AY105" s="96">
        <v>5994</v>
      </c>
      <c r="AZ105" s="96">
        <v>2</v>
      </c>
      <c r="BA105" s="96">
        <v>3996</v>
      </c>
      <c r="BB105" s="96">
        <v>3</v>
      </c>
      <c r="BC105" s="96">
        <v>5994</v>
      </c>
      <c r="BD105" s="96">
        <v>3</v>
      </c>
      <c r="BE105" s="96">
        <v>5994</v>
      </c>
      <c r="BF105" s="96">
        <v>3</v>
      </c>
      <c r="BG105" s="96">
        <v>5994</v>
      </c>
      <c r="BH105" s="96">
        <v>3</v>
      </c>
      <c r="BI105" s="96">
        <v>5994</v>
      </c>
      <c r="BJ105" s="96">
        <v>4</v>
      </c>
      <c r="BK105" s="96">
        <v>7992</v>
      </c>
      <c r="BL105" s="96">
        <v>5</v>
      </c>
      <c r="BM105" s="96">
        <v>9990</v>
      </c>
      <c r="BN105" s="96">
        <v>3</v>
      </c>
      <c r="BO105" s="96">
        <v>5994</v>
      </c>
      <c r="BP105" s="96">
        <v>6</v>
      </c>
      <c r="BQ105" s="96">
        <v>11988</v>
      </c>
      <c r="BR105" s="96">
        <v>5</v>
      </c>
      <c r="BS105" s="96">
        <v>9990</v>
      </c>
      <c r="BT105" s="96">
        <v>6</v>
      </c>
      <c r="BU105" s="96">
        <v>11988</v>
      </c>
      <c r="BV105" s="96">
        <v>6</v>
      </c>
      <c r="BW105" s="96">
        <v>11988</v>
      </c>
      <c r="BX105" s="96">
        <v>12</v>
      </c>
      <c r="BY105" s="96">
        <v>23976</v>
      </c>
      <c r="BZ105" s="96">
        <v>8</v>
      </c>
      <c r="CA105" s="96">
        <v>15984</v>
      </c>
      <c r="CB105" s="96">
        <v>12</v>
      </c>
      <c r="CC105" s="96">
        <v>23976</v>
      </c>
      <c r="CD105" s="96">
        <v>11</v>
      </c>
      <c r="CE105" s="96">
        <v>21978</v>
      </c>
      <c r="CF105" s="96">
        <v>21.576303095182176</v>
      </c>
      <c r="CG105" s="96">
        <v>43109.453584173985</v>
      </c>
      <c r="CH105" s="96">
        <v>11.960640752957541</v>
      </c>
      <c r="CI105" s="96">
        <v>23897.360224409167</v>
      </c>
      <c r="CJ105" s="96">
        <v>6.2995588078014073</v>
      </c>
      <c r="CK105" s="96">
        <v>12586.518497987212</v>
      </c>
      <c r="CL105" s="96">
        <v>0.93288947305875602</v>
      </c>
      <c r="CM105" s="96">
        <v>1863.9131671713944</v>
      </c>
      <c r="CN105" s="96">
        <v>4.3764646940138503</v>
      </c>
      <c r="CO105" s="96">
        <v>8744.176458639673</v>
      </c>
      <c r="CP105" s="96">
        <v>4.9825527750185241</v>
      </c>
      <c r="CQ105" s="96">
        <v>9955.1404444870113</v>
      </c>
      <c r="CR105" s="96">
        <v>3.8170306545292858</v>
      </c>
      <c r="CS105" s="96">
        <v>7626.4272477495133</v>
      </c>
      <c r="CT105" s="96">
        <v>4</v>
      </c>
      <c r="CU105" s="96">
        <v>7992</v>
      </c>
    </row>
    <row r="107" spans="2:99">
      <c r="B107" s="100" t="s">
        <v>275</v>
      </c>
    </row>
    <row r="108" spans="2:99">
      <c r="C108" s="95" t="s">
        <v>276</v>
      </c>
      <c r="D108" s="95" t="s">
        <v>92</v>
      </c>
      <c r="E108" s="95" t="s">
        <v>93</v>
      </c>
      <c r="F108" s="95" t="s">
        <v>94</v>
      </c>
      <c r="G108" s="95" t="s">
        <v>95</v>
      </c>
      <c r="H108" s="95" t="s">
        <v>96</v>
      </c>
      <c r="I108" s="95" t="s">
        <v>97</v>
      </c>
      <c r="J108" s="95" t="s">
        <v>98</v>
      </c>
      <c r="K108" s="95" t="s">
        <v>99</v>
      </c>
      <c r="L108" s="95" t="s">
        <v>100</v>
      </c>
      <c r="M108" s="95" t="s">
        <v>101</v>
      </c>
      <c r="N108" s="95" t="s">
        <v>102</v>
      </c>
      <c r="O108" s="95" t="s">
        <v>103</v>
      </c>
    </row>
    <row r="109" spans="2:99">
      <c r="C109" s="95" t="s">
        <v>126</v>
      </c>
      <c r="D109" s="96">
        <f>SUM(D$6:D$19)+SUM(F$6:F$19)+SUM(H$6:H$19)+SUM(J$6:J$19)</f>
        <v>95.827494512398971</v>
      </c>
      <c r="E109" s="96">
        <f>SUM(L$6:L$19)+SUM(N$6:N$19)+SUM(P$6:P$19)+SUM(R$6:R$19)</f>
        <v>222.48838449699758</v>
      </c>
      <c r="F109" s="96">
        <f>SUM(T$6:T$19)+SUM(V$6:V$19)+SUM(X$6:X$19)+SUM(Z$6:Z$19)</f>
        <v>391.11847620034337</v>
      </c>
      <c r="G109" s="96">
        <f>SUM(AB$6:AB$19)+SUM(AD$6:AD$19)+SUM(AF$6:AF$19)+SUM(AH$6:AH$19)</f>
        <v>554.69329316941412</v>
      </c>
      <c r="H109" s="96">
        <f>SUM(AJ$6:AJ$19)+SUM(AL$6:AL$19)+SUM(AN$6:AN$19)+SUM(AP$6:AP$19)</f>
        <v>868.6586150833748</v>
      </c>
      <c r="I109" s="96">
        <f>SUM(AR$6:AR$19)+SUM(AT$6:AT$19)+SUM(AV$6:AV$19)+SUM(AX$6:AX$19)</f>
        <v>216.13893414813077</v>
      </c>
      <c r="J109" s="96">
        <f>SUM(AZ$6:AZ$19)+SUM(BB$6:BB$19)+SUM(BD$6:BD$19)+SUM(BF$6:BF$19)</f>
        <v>187</v>
      </c>
      <c r="K109" s="96">
        <f>SUM(BH$6:BH$19)+SUM(BJ$6:BJ$19)+SUM(BL$6:BL$19)+SUM(BN$6:BN$19)</f>
        <v>279.48590892184433</v>
      </c>
      <c r="L109" s="96">
        <f>SUM(BP$6:BP$19)+SUM(BR$6:BR$19)+SUM(BT$6:BT$19)+SUM(BV$6:BV$19)</f>
        <v>443.37032487766868</v>
      </c>
      <c r="M109" s="96">
        <f>SUM(BX$6:BX$19)+SUM(BZ$6:BZ$19)+SUM(CB$6:CB$19)+SUM(CD$6:CD$19)</f>
        <v>459.36294650068612</v>
      </c>
      <c r="N109" s="96">
        <f>SUM(CF$6:CF$19)+SUM(CH$6:CH$19)+SUM(CJ$6:CJ$19)+SUM(CL$6:CL$19)</f>
        <v>551.99178030183839</v>
      </c>
      <c r="O109" s="96">
        <f>SUM(CN$6:CN$19)+SUM(CP$6:CP$19)+SUM(CR$6:CR$19)+SUM(CT$6:CT$19)</f>
        <v>225.59990918212412</v>
      </c>
    </row>
    <row r="110" spans="2:99">
      <c r="C110" s="95" t="s">
        <v>127</v>
      </c>
      <c r="D110" s="96">
        <f>SUM(D$20:D$36)+SUM(F$20:F$36)+SUM(H$20:H$36)+SUM(J$20:J$36)</f>
        <v>101.12416304467577</v>
      </c>
      <c r="E110" s="96">
        <f>SUM(L$20:L$36)+SUM(N$20:N$36)+SUM(P$20:P$36)+SUM(R$20:R$36)</f>
        <v>1026.9742992987065</v>
      </c>
      <c r="F110" s="96">
        <f>SUM(T$20:T$36)+SUM(V$20:V$36)+SUM(X$20:X$36)+SUM(Z$20:Z$36)</f>
        <v>844.36532166011727</v>
      </c>
      <c r="G110" s="96">
        <f>SUM(AB$20:AB$36)+SUM(AD$20:AD$36)+SUM(AF$20:AF$36)+SUM(AH$20:AH$36)</f>
        <v>473.8619583696543</v>
      </c>
      <c r="H110" s="96">
        <f>SUM(AJ$20:AJ$36)+SUM(AL$20:AL$36)+SUM(AN$20:AN$36)+SUM(AP$20:AP$36)</f>
        <v>386.60257338884441</v>
      </c>
      <c r="I110" s="96">
        <f>SUM(AR$20:AR$36)+SUM(AT$20:AT$36)+SUM(AV$20:AV$36)+SUM(AX$20:AX$36)</f>
        <v>209.07712300029993</v>
      </c>
      <c r="J110" s="96">
        <f>SUM(AZ$20:AZ$36)+SUM(BB$20:BB$36)+SUM(BD$20:BD$36)+SUM(BF$20:BF$36)</f>
        <v>207</v>
      </c>
      <c r="K110" s="96">
        <f>SUM(BH$20:BH$36)+SUM(BJ$20:BJ$36)+SUM(BL$20:BL$36)+SUM(BN$20:BN$36)</f>
        <v>834.92548288889179</v>
      </c>
      <c r="L110" s="96">
        <f>SUM(BP$20:BP$36)+SUM(BR$20:BR$36)+SUM(BT$20:BT$36)+SUM(BV$20:BV$36)</f>
        <v>809.03511834940878</v>
      </c>
      <c r="M110" s="96">
        <f>SUM(BX$20:BX$36)+SUM(BZ$20:BZ$36)+SUM(CB$20:CB$36)+SUM(CD$20:CD$36)</f>
        <v>350.36925660862113</v>
      </c>
      <c r="N110" s="96">
        <f>SUM(CF$20:CF$36)+SUM(CH$20:CH$36)+SUM(CJ$20:CJ$36)+SUM(CL$20:CL$36)</f>
        <v>216.26800366469436</v>
      </c>
      <c r="O110" s="96">
        <f>SUM(CN$20:CN$36)+SUM(CP$20:CP$36)+SUM(CR$20:CR$36)+SUM(CT$20:CT$36)</f>
        <v>235.48314698691831</v>
      </c>
    </row>
    <row r="111" spans="2:99">
      <c r="C111" s="95" t="s">
        <v>128</v>
      </c>
      <c r="D111" s="96">
        <f>SUM(D$37:D$48)+SUM(F$37:F$48)+SUM(H$37:H$48)+SUM(J$37:J$48)</f>
        <v>106.06714759200929</v>
      </c>
      <c r="E111" s="96">
        <f>SUM(L$37:L$48)+SUM(N$37:N$48)+SUM(P$37:P$48)+SUM(R$37:R$48)</f>
        <v>262.90960571876167</v>
      </c>
      <c r="F111" s="96">
        <f>SUM(T$37:T$48)+SUM(V$37:V$48)+SUM(X$37:X$48)+SUM(Z$37:Z$48)</f>
        <v>470.68714574639159</v>
      </c>
      <c r="G111" s="96">
        <f>SUM(AB$37:AB$48)+SUM(AD$37:AD$48)+SUM(AF$37:AF$48)+SUM(AH$37:AH$48)</f>
        <v>564.9180105879035</v>
      </c>
      <c r="H111" s="96">
        <f>SUM(AJ$37:AJ$48)+SUM(AL$37:AL$48)+SUM(AN$37:AN$48)+SUM(AP$37:AP$48)</f>
        <v>920.49142753302021</v>
      </c>
      <c r="I111" s="96">
        <f>SUM(AR$37:AR$48)+SUM(AT$37:AT$48)+SUM(AV$37:AV$48)+SUM(AX$37:AX$48)</f>
        <v>224.06491627128619</v>
      </c>
      <c r="J111" s="96">
        <f>SUM(AZ$37:AZ$48)+SUM(BB$37:BB$48)+SUM(BD$37:BD$48)+SUM(BF$37:BF$48)</f>
        <v>189</v>
      </c>
      <c r="K111" s="96">
        <f>SUM(BH$37:BH$48)+SUM(BJ$37:BJ$48)+SUM(BL$37:BL$48)+SUM(BN$37:BN$48)</f>
        <v>302.33263047828581</v>
      </c>
      <c r="L111" s="96">
        <f>SUM(BP$37:BP$48)+SUM(BR$37:BR$48)+SUM(BT$37:BT$48)+SUM(BV$37:BV$48)</f>
        <v>469.19769921289247</v>
      </c>
      <c r="M111" s="96">
        <f>SUM(BX$37:BX$48)+SUM(BZ$37:BZ$48)+SUM(CB$37:CB$48)+SUM(CD$37:CD$48)</f>
        <v>565.93348422758481</v>
      </c>
      <c r="N111" s="96">
        <f>SUM(CF$37:CF$48)+SUM(CH$37:CH$48)+SUM(CJ$37:CJ$48)+SUM(CL$37:CL$48)</f>
        <v>557.92070294769087</v>
      </c>
      <c r="O111" s="96">
        <f>SUM(CN$37:CN$48)+SUM(CP$37:CP$48)+SUM(CR$37:CR$48)+SUM(CT$37:CT$48)</f>
        <v>267.37649946731545</v>
      </c>
    </row>
    <row r="112" spans="2:99">
      <c r="C112" s="95" t="s">
        <v>129</v>
      </c>
      <c r="D112" s="96">
        <f>SUM(D$49:D$70)+SUM(F$49:F$70)+SUM(H$49:H$70)+SUM(J$49:J$70)</f>
        <v>150.65963711412689</v>
      </c>
      <c r="E112" s="96">
        <f>SUM(L$49:L$70)+SUM(N$49:N$70)+SUM(P$49:P$70)+SUM(R$49:R$70)</f>
        <v>1296.7345198604694</v>
      </c>
      <c r="F112" s="96">
        <f>SUM(T$49:T$70)+SUM(V$49:V$70)+SUM(X$49:X$70)+SUM(Z$49:Z$70)</f>
        <v>919.31681061227209</v>
      </c>
      <c r="G112" s="96">
        <f>SUM(AB$49:AB$70)+SUM(AD$49:AD$70)+SUM(AF$49:AF$70)+SUM(AH$49:AH$70)</f>
        <v>487.73891812964655</v>
      </c>
      <c r="H112" s="96">
        <f>SUM(AJ$49:AJ$70)+SUM(AL$49:AL$70)+SUM(AN$49:AN$70)+SUM(AP$49:AP$70)</f>
        <v>387.96580900020138</v>
      </c>
      <c r="I112" s="96">
        <f>SUM(AR$49:AR$70)+SUM(AT$49:AT$70)+SUM(AV$49:AV$70)+SUM(AX$49:AX$70)</f>
        <v>265.65756016054462</v>
      </c>
      <c r="J112" s="96">
        <f>SUM(AZ$49:AZ$70)+SUM(BB$49:BB$70)+SUM(BD$49:BD$70)+SUM(BF$49:BF$70)</f>
        <v>281</v>
      </c>
      <c r="K112" s="96">
        <f>SUM(BH$49:BH$70)+SUM(BJ$49:BJ$70)+SUM(BL$49:BL$70)+SUM(BN$49:BN$70)</f>
        <v>1121.9754121330448</v>
      </c>
      <c r="L112" s="96">
        <f>SUM(BP$49:BP$70)+SUM(BR$49:BR$70)+SUM(BT$49:BT$70)+SUM(BV$49:BV$70)</f>
        <v>783.57286631363513</v>
      </c>
      <c r="M112" s="96">
        <f>SUM(BX$49:BX$70)+SUM(BZ$49:BZ$70)+SUM(CB$49:CB$70)+SUM(CD$49:CD$70)</f>
        <v>377.7968966538881</v>
      </c>
      <c r="N112" s="96">
        <f>SUM(CF$49:CF$70)+SUM(CH$49:CH$70)+SUM(CJ$49:CJ$70)+SUM(CL$49:CL$70)</f>
        <v>188.50714116678719</v>
      </c>
      <c r="O112" s="96">
        <f>SUM(CN$49:CN$70)+SUM(CP$49:CP$70)+SUM(CR$49:CR$70)+SUM(CT$49:CT$70)</f>
        <v>267.88977423880198</v>
      </c>
    </row>
    <row r="113" spans="2:15">
      <c r="C113" s="95" t="s">
        <v>130</v>
      </c>
      <c r="D113" s="96">
        <f>SUM(D$71:D$86)+SUM(F$71:F$86)+SUM(H$71:H$86)+SUM(J$71:J$86)</f>
        <v>72.615979083930029</v>
      </c>
      <c r="E113" s="96">
        <f>SUM(L$71:L$86)+SUM(N$71:N$86)+SUM(P$71:P$86)+SUM(R$71:R$86)</f>
        <v>220.85034962937877</v>
      </c>
      <c r="F113" s="96">
        <f>SUM(T$71:T$86)+SUM(V$71:V$86)+SUM(X$71:X$86)+SUM(Z$71:Z$86)</f>
        <v>340.13051201866659</v>
      </c>
      <c r="G113" s="96">
        <f>SUM(AB$71:AB$86)+SUM(AD$71:AD$86)+SUM(AF$71:AF$86)+SUM(AH$71:AH$86)</f>
        <v>482.21237130479938</v>
      </c>
      <c r="H113" s="96">
        <f>SUM(AJ$71:AJ$86)+SUM(AL$71:AL$86)+SUM(AN$71:AN$86)+SUM(AP$71:AP$86)</f>
        <v>851.5094788440565</v>
      </c>
      <c r="I113" s="96">
        <f>SUM(AR$71:AR$86)+SUM(AT$71:AT$86)+SUM(AV$71:AV$86)+SUM(AX$71:AX$86)</f>
        <v>196.19618653016852</v>
      </c>
      <c r="J113" s="96">
        <f>SUM(AZ$71:AZ$86)+SUM(BB$71:BB$86)+SUM(BD$71:BD$86)+SUM(BF$71:BF$86)</f>
        <v>146</v>
      </c>
      <c r="K113" s="96">
        <f>SUM(BH$71:BH$86)+SUM(BJ$71:BJ$86)+SUM(BL$71:BL$86)+SUM(BN$71:BN$86)</f>
        <v>188</v>
      </c>
      <c r="L113" s="96">
        <f>SUM(BP$71:BP$86)+SUM(BR$71:BR$86)+SUM(BT$71:BT$86)+SUM(BV$71:BV$86)</f>
        <v>322</v>
      </c>
      <c r="M113" s="96">
        <f>SUM(BX$71:BX$86)+SUM(BZ$71:BZ$86)+SUM(CB$71:CB$86)+SUM(CD$71:CD$86)</f>
        <v>489</v>
      </c>
      <c r="N113" s="96">
        <f>SUM(CF$71:CF$86)+SUM(CH$71:CH$86)+SUM(CJ$71:CJ$86)+SUM(CL$71:CL$86)</f>
        <v>474.75452554477874</v>
      </c>
      <c r="O113" s="96">
        <f>SUM(CN$71:CN$86)+SUM(CP$71:CP$86)+SUM(CR$71:CR$86)+SUM(CT$71:CT$86)</f>
        <v>225.37532568657537</v>
      </c>
    </row>
    <row r="114" spans="2:15">
      <c r="C114" s="95" t="s">
        <v>131</v>
      </c>
      <c r="D114" s="96">
        <f>SUM(D$87:D$94)+SUM(F$87:F$94)+SUM(H$87:H$94)+SUM(J$87:J$94)</f>
        <v>46.802348997600355</v>
      </c>
      <c r="E114" s="96">
        <f>SUM(L$87:L$94)+SUM(N$87:N$94)+SUM(P$87:P$94)+SUM(R$87:R$94)</f>
        <v>403.56294768280355</v>
      </c>
      <c r="F114" s="96">
        <f>SUM(T$87:T$94)+SUM(V$87:V$94)+SUM(X$87:X$94)+SUM(Z$87:Z$94)</f>
        <v>239.97292693004448</v>
      </c>
      <c r="G114" s="96">
        <f>SUM(AB$87:AB$94)+SUM(AD$87:AD$94)+SUM(AF$87:AF$94)+SUM(AH$87:AH$94)</f>
        <v>176.59306328765132</v>
      </c>
      <c r="H114" s="96">
        <f>SUM(AJ$87:AJ$94)+SUM(AL$87:AL$94)+SUM(AN$87:AN$94)+SUM(AP$87:AP$94)</f>
        <v>131.62979834547036</v>
      </c>
      <c r="I114" s="96">
        <f>SUM(AR$87:AR$94)+SUM(AT$87:AT$94)+SUM(AV$87:AV$94)+SUM(AX$87:AX$94)</f>
        <v>74.414605912276784</v>
      </c>
      <c r="J114" s="96">
        <f>SUM(AZ$87:AZ$94)+SUM(BB$87:BB$94)+SUM(BD$87:BD$94)+SUM(BF$87:BF$94)</f>
        <v>103</v>
      </c>
      <c r="K114" s="96">
        <f>SUM(BH$87:BH$94)+SUM(BJ$87:BJ$94)+SUM(BL$87:BL$94)+SUM(BN$87:BN$94)</f>
        <v>412</v>
      </c>
      <c r="L114" s="96">
        <f>SUM(BP$87:BP$94)+SUM(BR$87:BR$94)+SUM(BT$87:BT$94)+SUM(BV$87:BV$94)</f>
        <v>263</v>
      </c>
      <c r="M114" s="96">
        <f>SUM(BX$87:BX$94)+SUM(BZ$87:BZ$94)+SUM(CB$87:CB$94)+SUM(CD$87:CD$94)</f>
        <v>136</v>
      </c>
      <c r="N114" s="96">
        <f>SUM(CF$87:CF$94)+SUM(CH$87:CH$94)+SUM(CJ$87:CJ$94)+SUM(CL$87:CL$94)</f>
        <v>73.277567142245104</v>
      </c>
      <c r="O114" s="96">
        <f>SUM(CN$87:CN$94)+SUM(CP$87:CP$94)+SUM(CR$87:CR$94)+SUM(CT$87:CT$94)</f>
        <v>89.392311321124026</v>
      </c>
    </row>
    <row r="115" spans="2:15">
      <c r="C115" s="95" t="s">
        <v>132</v>
      </c>
      <c r="D115" s="96">
        <f>SUM(D$95:D$105)+SUM(F$95:F$105)+SUM(H$95:H$105)+SUM(J$95:J$105)</f>
        <v>79.700819199036303</v>
      </c>
      <c r="E115" s="96">
        <f>SUM(L$95:L$105)+SUM(N$95:N$105)+SUM(P$95:P$105)+SUM(R$95:R$105)</f>
        <v>226.42893115500829</v>
      </c>
      <c r="F115" s="96">
        <f>SUM(T$95:T$105)+SUM(V$95:V$105)+SUM(X$95:X$105)+SUM(Z$95:Z$105)</f>
        <v>335.12114026462768</v>
      </c>
      <c r="G115" s="96">
        <f>SUM(AB$95:AB$105)+SUM(AD$95:AD$105)+SUM(AF$95:AF$105)+SUM(AH$95:AH$105)</f>
        <v>516.92858074522269</v>
      </c>
      <c r="H115" s="96">
        <f>SUM(AJ$95:AJ$105)+SUM(AL$95:AL$105)+SUM(AN$95:AN$105)+SUM(AP$95:AP$105)</f>
        <v>611.97261619839799</v>
      </c>
      <c r="I115" s="96">
        <f>SUM(AR$95:AR$105)+SUM(AT$95:AT$105)+SUM(AV$95:AV$105)+SUM(AX$95:AX$105)</f>
        <v>143.69005166452524</v>
      </c>
      <c r="J115" s="96">
        <f>SUM(AZ$95:AZ$105)+SUM(BB$95:BB$105)+SUM(BD$95:BD$105)+SUM(BF$95:BF$105)</f>
        <v>130</v>
      </c>
      <c r="K115" s="96">
        <f>SUM(BH$95:BH$105)+SUM(BJ$95:BJ$105)+SUM(BL$95:BL$105)+SUM(BN$95:BN$105)</f>
        <v>164</v>
      </c>
      <c r="L115" s="96">
        <f>SUM(BP$95:BP$105)+SUM(BR$95:BR$105)+SUM(BT$95:BT$105)+SUM(BV$95:BV$105)</f>
        <v>243</v>
      </c>
      <c r="M115" s="96">
        <f>SUM(BX$95:BX$105)+SUM(BZ$95:BZ$105)+SUM(CB$95:CB$105)+SUM(CD$95:CD$105)</f>
        <v>458</v>
      </c>
      <c r="N115" s="96">
        <f>SUM(CF$95:CF$105)+SUM(CH$95:CH$105)+SUM(CJ$95:CJ$105)+SUM(CL$95:CL$105)</f>
        <v>439.78831823057277</v>
      </c>
      <c r="O115" s="96">
        <f>SUM(CN$95:CN$105)+SUM(CP$95:CP$105)+SUM(CR$95:CR$105)+SUM(CT$95:CT$105)</f>
        <v>180.21689908485905</v>
      </c>
    </row>
    <row r="116" spans="2:15">
      <c r="C116" s="95" t="s">
        <v>277</v>
      </c>
      <c r="D116" s="96">
        <f t="shared" ref="D116:O116" si="0">SUM(D$109:D$115)</f>
        <v>652.79758954377769</v>
      </c>
      <c r="E116" s="96">
        <f t="shared" si="0"/>
        <v>3659.9490378421256</v>
      </c>
      <c r="F116" s="96">
        <f t="shared" si="0"/>
        <v>3540.7123334324633</v>
      </c>
      <c r="G116" s="96">
        <f t="shared" si="0"/>
        <v>3256.9461955942916</v>
      </c>
      <c r="H116" s="96">
        <f t="shared" si="0"/>
        <v>4158.8303183933658</v>
      </c>
      <c r="I116" s="96">
        <f t="shared" si="0"/>
        <v>1329.239377687232</v>
      </c>
      <c r="J116" s="96">
        <f t="shared" si="0"/>
        <v>1243</v>
      </c>
      <c r="K116" s="96">
        <f t="shared" si="0"/>
        <v>3302.719434422067</v>
      </c>
      <c r="L116" s="96">
        <f t="shared" si="0"/>
        <v>3333.1760087536049</v>
      </c>
      <c r="M116" s="96">
        <f t="shared" si="0"/>
        <v>2836.4625839907803</v>
      </c>
      <c r="N116" s="96">
        <f t="shared" si="0"/>
        <v>2502.5080389986074</v>
      </c>
      <c r="O116" s="96">
        <f t="shared" si="0"/>
        <v>1491.3338659677183</v>
      </c>
    </row>
    <row r="118" spans="2:15">
      <c r="B118" s="99" t="s">
        <v>278</v>
      </c>
    </row>
    <row r="119" spans="2:15">
      <c r="C119" s="95" t="s">
        <v>276</v>
      </c>
      <c r="D119" s="95" t="s">
        <v>92</v>
      </c>
      <c r="E119" s="95" t="s">
        <v>93</v>
      </c>
      <c r="F119" s="95" t="s">
        <v>94</v>
      </c>
      <c r="G119" s="95" t="s">
        <v>95</v>
      </c>
      <c r="H119" s="95" t="s">
        <v>96</v>
      </c>
      <c r="I119" s="95" t="s">
        <v>97</v>
      </c>
      <c r="J119" s="95" t="s">
        <v>98</v>
      </c>
      <c r="K119" s="95" t="s">
        <v>99</v>
      </c>
      <c r="L119" s="95" t="s">
        <v>100</v>
      </c>
      <c r="M119" s="95" t="s">
        <v>101</v>
      </c>
      <c r="N119" s="95" t="s">
        <v>102</v>
      </c>
      <c r="O119" s="95" t="s">
        <v>103</v>
      </c>
    </row>
    <row r="120" spans="2:15">
      <c r="C120" s="95" t="s">
        <v>126</v>
      </c>
      <c r="D120" s="96">
        <f>D109*pricing!D33*2000</f>
        <v>766619.9560991918</v>
      </c>
      <c r="E120" s="96">
        <f>E109*pricing!E33*2000</f>
        <v>1557418.691478983</v>
      </c>
      <c r="F120" s="96">
        <f>F109*pricing!F33*2000</f>
        <v>2346710.8572020601</v>
      </c>
      <c r="G120" s="96">
        <f>G109*pricing!G33*2000</f>
        <v>2773466.4658470708</v>
      </c>
      <c r="H120" s="96">
        <f>H109*pricing!H33*2000</f>
        <v>3474634.4603334991</v>
      </c>
      <c r="I120" s="96">
        <f>I109*pricing!I33*2000</f>
        <v>1599428.1126961678</v>
      </c>
      <c r="J120" s="96">
        <f>J109*pricing!J33*2000</f>
        <v>1496000</v>
      </c>
      <c r="K120" s="96">
        <f>K109*pricing!K33*2000</f>
        <v>1956401.3624529103</v>
      </c>
      <c r="L120" s="96">
        <f>L109*pricing!L33*2000</f>
        <v>2660221.9492660118</v>
      </c>
      <c r="M120" s="96">
        <f>M109*pricing!M33*2000</f>
        <v>2296814.7325034305</v>
      </c>
      <c r="N120" s="96">
        <f>N109*pricing!N33*2000</f>
        <v>2207967.1212073537</v>
      </c>
      <c r="O120" s="96">
        <f>O109*pricing!O33*2000</f>
        <v>1669439.3279477186</v>
      </c>
    </row>
    <row r="121" spans="2:15">
      <c r="C121" s="95" t="s">
        <v>127</v>
      </c>
      <c r="D121" s="96">
        <f>D110*pricing!D34*2000</f>
        <v>748318.80653060065</v>
      </c>
      <c r="E121" s="96">
        <f>E110*pricing!E34*2000</f>
        <v>4107897.1971948259</v>
      </c>
      <c r="F121" s="96">
        <f>F110*pricing!F34*2000</f>
        <v>4221826.6083005862</v>
      </c>
      <c r="G121" s="96">
        <f>G110*pricing!G34*2000</f>
        <v>2843171.7502179258</v>
      </c>
      <c r="H121" s="96">
        <f>H110*pricing!H34*2000</f>
        <v>2706218.0137219108</v>
      </c>
      <c r="I121" s="96">
        <f>I110*pricing!I34*2000</f>
        <v>1672616.9840023995</v>
      </c>
      <c r="J121" s="96">
        <f>J110*pricing!J34*2000</f>
        <v>1531800.0000000002</v>
      </c>
      <c r="K121" s="96">
        <f>K110*pricing!K34*2000</f>
        <v>3339701.9315555673</v>
      </c>
      <c r="L121" s="96">
        <f>L110*pricing!L34*2000</f>
        <v>4045175.5917470437</v>
      </c>
      <c r="M121" s="96">
        <f>M110*pricing!M34*2000</f>
        <v>2102215.5396517268</v>
      </c>
      <c r="N121" s="96">
        <f>N110*pricing!N34*2000</f>
        <v>1513876.0256528605</v>
      </c>
      <c r="O121" s="96">
        <f>O110*pricing!O34*2000</f>
        <v>1883865.1758953466</v>
      </c>
    </row>
    <row r="122" spans="2:15">
      <c r="C122" s="95" t="s">
        <v>128</v>
      </c>
      <c r="D122" s="96">
        <f>D111*pricing!D35*2000</f>
        <v>848537.18073607434</v>
      </c>
      <c r="E122" s="96">
        <f>E111*pricing!E35*2000</f>
        <v>1840367.2400313318</v>
      </c>
      <c r="F122" s="96">
        <f>F111*pricing!F35*2000</f>
        <v>2824122.8744783495</v>
      </c>
      <c r="G122" s="96">
        <f>G111*pricing!G35*2000</f>
        <v>2824590.0529395174</v>
      </c>
      <c r="H122" s="96">
        <f>H111*pricing!H35*2000</f>
        <v>3681965.7101320811</v>
      </c>
      <c r="I122" s="96">
        <f>I111*pricing!I35*2000</f>
        <v>1658080.3804075178</v>
      </c>
      <c r="J122" s="96">
        <f>J111*pricing!J35*2000</f>
        <v>1512000</v>
      </c>
      <c r="K122" s="96">
        <f>K111*pricing!K35*2000</f>
        <v>2116328.4133480005</v>
      </c>
      <c r="L122" s="96">
        <f>L111*pricing!L35*2000</f>
        <v>2815186.1952773547</v>
      </c>
      <c r="M122" s="96">
        <f>M111*pricing!M35*2000</f>
        <v>2829667.4211379238</v>
      </c>
      <c r="N122" s="96">
        <f>N111*pricing!N35*2000</f>
        <v>2231682.8117907634</v>
      </c>
      <c r="O122" s="96">
        <f>O111*pricing!O35*2000</f>
        <v>1978586.0960581345</v>
      </c>
    </row>
    <row r="123" spans="2:15">
      <c r="C123" s="95" t="s">
        <v>129</v>
      </c>
      <c r="D123" s="96">
        <f>D112*pricing!D36*2000</f>
        <v>1114881.314644539</v>
      </c>
      <c r="E123" s="96">
        <f>E112*pricing!E36*2000</f>
        <v>5186938.079441878</v>
      </c>
      <c r="F123" s="96">
        <f>F112*pricing!F36*2000</f>
        <v>4596584.0530613605</v>
      </c>
      <c r="G123" s="96">
        <f>G112*pricing!G36*2000</f>
        <v>2926433.5087778792</v>
      </c>
      <c r="H123" s="96">
        <f>H112*pricing!H36*2000</f>
        <v>2715760.6630014097</v>
      </c>
      <c r="I123" s="96">
        <f>I112*pricing!I36*2000</f>
        <v>2125260.4812843571</v>
      </c>
      <c r="J123" s="96">
        <f>J112*pricing!J36*2000</f>
        <v>2079400</v>
      </c>
      <c r="K123" s="96">
        <f>K112*pricing!K36*2000</f>
        <v>4487901.6485321792</v>
      </c>
      <c r="L123" s="96">
        <f>L112*pricing!L36*2000</f>
        <v>3917864.3315681755</v>
      </c>
      <c r="M123" s="96">
        <f>M112*pricing!M36*2000</f>
        <v>2266781.3799233288</v>
      </c>
      <c r="N123" s="96">
        <f>N112*pricing!N36*2000</f>
        <v>1319549.9881675104</v>
      </c>
      <c r="O123" s="96">
        <f>O112*pricing!O36*2000</f>
        <v>2143118.1939104157</v>
      </c>
    </row>
    <row r="124" spans="2:15">
      <c r="C124" s="95" t="s">
        <v>130</v>
      </c>
      <c r="D124" s="96">
        <f>D113*pricing!D37*2000</f>
        <v>580927.83267144021</v>
      </c>
      <c r="E124" s="96">
        <f>E113*pricing!E37*2000</f>
        <v>1545952.4474056514</v>
      </c>
      <c r="F124" s="96">
        <f>F113*pricing!F37*2000</f>
        <v>2040783.0721119994</v>
      </c>
      <c r="G124" s="96">
        <f>G113*pricing!G37*2000</f>
        <v>2411061.8565239972</v>
      </c>
      <c r="H124" s="96">
        <f>H113*pricing!H37*2000</f>
        <v>3406037.915376226</v>
      </c>
      <c r="I124" s="96">
        <f>I113*pricing!I37*2000</f>
        <v>1451851.7803232472</v>
      </c>
      <c r="J124" s="96">
        <f>J113*pricing!J37*2000</f>
        <v>1168000</v>
      </c>
      <c r="K124" s="96">
        <f>K113*pricing!K37*2000</f>
        <v>1316000</v>
      </c>
      <c r="L124" s="96">
        <f>L113*pricing!L37*2000</f>
        <v>1932000</v>
      </c>
      <c r="M124" s="96">
        <f>M113*pricing!M37*2000</f>
        <v>2445000</v>
      </c>
      <c r="N124" s="96">
        <f>N113*pricing!N37*2000</f>
        <v>1899018.1021791149</v>
      </c>
      <c r="O124" s="96">
        <f>O113*pricing!O37*2000</f>
        <v>1667777.4100806578</v>
      </c>
    </row>
    <row r="125" spans="2:15">
      <c r="C125" s="95" t="s">
        <v>131</v>
      </c>
      <c r="D125" s="96">
        <f>D114*pricing!D38*2000</f>
        <v>346337.38258224266</v>
      </c>
      <c r="E125" s="96">
        <f>E114*pricing!E38*2000</f>
        <v>1614251.7907312142</v>
      </c>
      <c r="F125" s="96">
        <f>F114*pricing!F38*2000</f>
        <v>1199864.6346502223</v>
      </c>
      <c r="G125" s="96">
        <f>G114*pricing!G38*2000</f>
        <v>1059558.3797259077</v>
      </c>
      <c r="H125" s="96">
        <f>H114*pricing!H38*2000</f>
        <v>921408.58841829258</v>
      </c>
      <c r="I125" s="96">
        <f>I114*pricing!I38*2000</f>
        <v>595316.84729821421</v>
      </c>
      <c r="J125" s="96">
        <f>J114*pricing!J38*2000</f>
        <v>762200</v>
      </c>
      <c r="K125" s="96">
        <f>K114*pricing!K38*2000</f>
        <v>1648000</v>
      </c>
      <c r="L125" s="96">
        <f>L114*pricing!L38*2000</f>
        <v>1315000</v>
      </c>
      <c r="M125" s="96">
        <f>M114*pricing!M38*2000</f>
        <v>816000</v>
      </c>
      <c r="N125" s="96">
        <f>N114*pricing!N38*2000</f>
        <v>512942.96999571577</v>
      </c>
      <c r="O125" s="96">
        <f>O114*pricing!O38*2000</f>
        <v>715138.49056899222</v>
      </c>
    </row>
    <row r="126" spans="2:15">
      <c r="C126" s="95" t="s">
        <v>132</v>
      </c>
      <c r="D126" s="96">
        <f>D115*pricing!D39*2000</f>
        <v>637606.55359229038</v>
      </c>
      <c r="E126" s="96">
        <f>E115*pricing!E39*2000</f>
        <v>1585002.5180850581</v>
      </c>
      <c r="F126" s="96">
        <f>F115*pricing!F39*2000</f>
        <v>2010726.8415877661</v>
      </c>
      <c r="G126" s="96">
        <f>G115*pricing!G39*2000</f>
        <v>2584642.903726113</v>
      </c>
      <c r="H126" s="96">
        <f>H115*pricing!H39*2000</f>
        <v>2447890.4647935918</v>
      </c>
      <c r="I126" s="96">
        <f>I115*pricing!I39*2000</f>
        <v>1063306.3823174869</v>
      </c>
      <c r="J126" s="96">
        <f>J115*pricing!J39*2000</f>
        <v>1040000</v>
      </c>
      <c r="K126" s="96">
        <f>K115*pricing!K39*2000</f>
        <v>1148000</v>
      </c>
      <c r="L126" s="96">
        <f>L115*pricing!L39*2000</f>
        <v>1458000</v>
      </c>
      <c r="M126" s="96">
        <f>M115*pricing!M39*2000</f>
        <v>2290000</v>
      </c>
      <c r="N126" s="96">
        <f>N115*pricing!N39*2000</f>
        <v>1759153.2729222912</v>
      </c>
      <c r="O126" s="96">
        <f>O115*pricing!O39*2000</f>
        <v>1333605.0532279571</v>
      </c>
    </row>
    <row r="127" spans="2:15">
      <c r="C127" s="95" t="s">
        <v>277</v>
      </c>
      <c r="D127" s="96">
        <f>SUM(D$120:D$126)</f>
        <v>5043229.0268563796</v>
      </c>
      <c r="E127" s="96">
        <f t="shared" ref="E127:O127" si="1">SUM(E$120:E$126)</f>
        <v>17437827.964368943</v>
      </c>
      <c r="F127" s="96">
        <f t="shared" si="1"/>
        <v>19240618.941392343</v>
      </c>
      <c r="G127" s="96">
        <f t="shared" si="1"/>
        <v>17422924.917758409</v>
      </c>
      <c r="H127" s="96">
        <f t="shared" si="1"/>
        <v>19353915.815777011</v>
      </c>
      <c r="I127" s="96">
        <f t="shared" si="1"/>
        <v>10165860.968329391</v>
      </c>
      <c r="J127" s="96">
        <f t="shared" si="1"/>
        <v>9589400</v>
      </c>
      <c r="K127" s="96">
        <f t="shared" si="1"/>
        <v>16012333.355888657</v>
      </c>
      <c r="L127" s="96">
        <f t="shared" si="1"/>
        <v>18143448.067858584</v>
      </c>
      <c r="M127" s="96">
        <f t="shared" si="1"/>
        <v>15046479.07321641</v>
      </c>
      <c r="N127" s="96">
        <f t="shared" si="1"/>
        <v>11444190.29191561</v>
      </c>
      <c r="O127" s="96">
        <f t="shared" si="1"/>
        <v>11391529.747689223</v>
      </c>
    </row>
    <row r="129" spans="2:15">
      <c r="B129" s="99" t="s">
        <v>279</v>
      </c>
    </row>
    <row r="130" spans="2:15">
      <c r="C130" s="101" t="s">
        <v>276</v>
      </c>
      <c r="D130" s="101" t="s">
        <v>92</v>
      </c>
      <c r="E130" s="101" t="s">
        <v>93</v>
      </c>
      <c r="F130" s="101" t="s">
        <v>94</v>
      </c>
      <c r="G130" s="101" t="s">
        <v>95</v>
      </c>
      <c r="H130" s="101" t="s">
        <v>96</v>
      </c>
      <c r="I130" s="101" t="s">
        <v>97</v>
      </c>
      <c r="J130" s="101" t="s">
        <v>98</v>
      </c>
      <c r="K130" s="101" t="s">
        <v>99</v>
      </c>
      <c r="L130" s="101" t="s">
        <v>100</v>
      </c>
      <c r="M130" s="101" t="s">
        <v>101</v>
      </c>
      <c r="N130" s="101" t="s">
        <v>102</v>
      </c>
      <c r="O130" s="101" t="s">
        <v>103</v>
      </c>
    </row>
    <row r="131" spans="2:15">
      <c r="C131" s="101" t="s">
        <v>126</v>
      </c>
      <c r="D131" s="102">
        <f>SUM(E$6:E$19)+SUM(G$6:G$19)+SUM(I$6:I$19)+SUM(K$6:K$19)</f>
        <v>48459.430958864104</v>
      </c>
      <c r="E131" s="102">
        <f>SUM(M$6:M$19)+SUM(O$6:O$19)+SUM(Q$6:Q$19)+SUM(S$6:S$19)</f>
        <v>111925.71352527001</v>
      </c>
      <c r="F131" s="102">
        <f>SUM(U$6:U$19)+SUM(W$6:W$19)+SUM(Y$6:Y$19)+SUM(AA$6:AA$19)</f>
        <v>196902.74319898043</v>
      </c>
      <c r="G131" s="102">
        <f>SUM(AC$6:AC$19)+SUM(AE$6:AE$19)+SUM(AG$6:AG$19)+SUM(AI$6:AI$19)</f>
        <v>278839.78469120507</v>
      </c>
      <c r="H131" s="102">
        <f>SUM(AK$6:AK$19)+SUM(AM$6:AM$19)+SUM(AO$6:AO$19)+SUM(AQ$6:AQ$19)</f>
        <v>437741.45685806451</v>
      </c>
      <c r="I131" s="102">
        <f>SUM(AS$6:AS$19)+SUM(AU$6:AU$19)+SUM(AW$6:AW$19)+SUM(AY$6:AY$19)</f>
        <v>108585.49194662369</v>
      </c>
      <c r="J131" s="102">
        <f>SUM(BA$6:BA$19)+SUM(BC$6:BC$19)+SUM(BE$6:BE$19)+SUM(BG$6:BG$19)</f>
        <v>94858.800000000017</v>
      </c>
      <c r="K131" s="102">
        <f>SUM(BI$6:BI$19)+SUM(BK$6:BK$19)+SUM(BM$6:BM$19)+SUM(BO$6:BO$19)</f>
        <v>140734.85033414632</v>
      </c>
      <c r="L131" s="102">
        <f>SUM(BQ$6:BQ$19)+SUM(BS$6:BS$19)+SUM(BU$6:BU$19)+SUM(BW$6:BW$19)</f>
        <v>223480.61326001311</v>
      </c>
      <c r="M131" s="102">
        <f>SUM(BY$6:BY$19)+SUM(CA$6:CA$19)+SUM(CC$6:CC$19)+SUM(CE$6:CE$19)</f>
        <v>229910.38261784083</v>
      </c>
      <c r="N131" s="102">
        <f>SUM(CG$6:CG$19)+SUM(CI$6:CI$19)+SUM(CK$6:CK$19)+SUM(CM$6:CM$19)</f>
        <v>278349.35189666058</v>
      </c>
      <c r="O131" s="102">
        <f>SUM(CO$6:CO$19)+SUM(CQ$6:CQ$19)+SUM(CS$6:CS$19)+SUM(CU$6:CU$19)</f>
        <v>114030.63428040282</v>
      </c>
    </row>
    <row r="132" spans="2:15">
      <c r="C132" s="101" t="s">
        <v>127</v>
      </c>
      <c r="D132" s="102">
        <f>SUM(E$20:E$36)+SUM(G$20:G$36)+SUM(I$20:I$36)+SUM(K$20:K$36)</f>
        <v>43381.521998846874</v>
      </c>
      <c r="E132" s="102">
        <f>SUM(M$20:M$36)+SUM(O$20:O$36)+SUM(Q$20:Q$36)+SUM(S$20:S$36)</f>
        <v>439660.10183298885</v>
      </c>
      <c r="F132" s="102">
        <f>SUM(U$20:U$36)+SUM(W$20:W$36)+SUM(Y$20:Y$36)+SUM(AA$20:AA$36)</f>
        <v>359771.82456105779</v>
      </c>
      <c r="G132" s="102">
        <f>SUM(AC$20:AC$36)+SUM(AE$20:AE$36)+SUM(AG$20:AG$36)+SUM(AI$20:AI$36)</f>
        <v>203500.21970497546</v>
      </c>
      <c r="H132" s="102">
        <f>SUM(AK$20:AK$36)+SUM(AM$20:AM$36)+SUM(AO$20:AO$36)+SUM(AQ$20:AQ$36)</f>
        <v>164933.23894333624</v>
      </c>
      <c r="I132" s="102">
        <f>SUM(AS$20:AS$36)+SUM(AU$20:AU$36)+SUM(AW$20:AW$36)+SUM(AY$20:AY$36)</f>
        <v>90229.218154231829</v>
      </c>
      <c r="J132" s="102">
        <f>SUM(BA$20:BA$36)+SUM(BC$20:BC$36)+SUM(BE$20:BE$36)+SUM(BG$20:BG$36)</f>
        <v>87614.400000000009</v>
      </c>
      <c r="K132" s="102">
        <f>SUM(BI$20:BI$36)+SUM(BK$20:BK$36)+SUM(BM$20:BM$36)+SUM(BO$20:BO$36)</f>
        <v>354678.04780182033</v>
      </c>
      <c r="L132" s="102">
        <f>SUM(BQ$20:BQ$36)+SUM(BS$20:BS$36)+SUM(BU$20:BU$36)+SUM(BW$20:BW$36)</f>
        <v>343863.89298060071</v>
      </c>
      <c r="M132" s="102">
        <f>SUM(BY$20:BY$36)+SUM(CA$20:CA$36)+SUM(CC$20:CC$36)+SUM(CE$20:CE$36)</f>
        <v>148844.94256676693</v>
      </c>
      <c r="N132" s="102">
        <f>SUM(CG$20:CG$36)+SUM(CI$20:CI$36)+SUM(CK$20:CK$36)+SUM(CM$20:CM$36)</f>
        <v>92803.906991928787</v>
      </c>
      <c r="O132" s="102">
        <f>SUM(CO$20:CO$36)+SUM(CQ$20:CQ$36)+SUM(CS$20:CS$36)+SUM(CU$20:CU$36)</f>
        <v>101355.30401431178</v>
      </c>
    </row>
    <row r="133" spans="2:15">
      <c r="C133" s="101" t="s">
        <v>128</v>
      </c>
      <c r="D133" s="102">
        <f>SUM(E$37:E$48)+SUM(G$37:G$48)+SUM(I$37:I$48)+SUM(K$37:K$48)</f>
        <v>111012.02728005142</v>
      </c>
      <c r="E133" s="102">
        <f>SUM(M$37:M$48)+SUM(O$37:O$48)+SUM(Q$37:Q$48)+SUM(S$37:S$48)</f>
        <v>276045.70055289957</v>
      </c>
      <c r="F133" s="102">
        <f>SUM(U$37:U$48)+SUM(W$37:W$48)+SUM(Y$37:Y$48)+SUM(AA$37:AA$48)</f>
        <v>494347.75916864874</v>
      </c>
      <c r="G133" s="102">
        <f>SUM(AC$37:AC$48)+SUM(AE$37:AE$48)+SUM(AG$37:AG$48)+SUM(AI$37:AI$48)</f>
        <v>592111.94779073773</v>
      </c>
      <c r="H133" s="102">
        <f>SUM(AK$37:AK$48)+SUM(AM$37:AM$48)+SUM(AO$37:AO$48)+SUM(AQ$37:AQ$48)</f>
        <v>960455.94081194547</v>
      </c>
      <c r="I133" s="102">
        <f>SUM(AS$37:AS$48)+SUM(AU$37:AU$48)+SUM(AW$37:AW$48)+SUM(AY$37:AY$48)</f>
        <v>235741.27493690699</v>
      </c>
      <c r="J133" s="102">
        <f>SUM(BA$37:BA$48)+SUM(BC$37:BC$48)+SUM(BE$37:BE$48)+SUM(BG$37:BG$48)</f>
        <v>198445.2</v>
      </c>
      <c r="K133" s="102">
        <f>SUM(BI$37:BI$48)+SUM(BK$37:BK$48)+SUM(BM$37:BM$48)+SUM(BO$37:BO$48)</f>
        <v>316191.08356036554</v>
      </c>
      <c r="L133" s="102">
        <f>SUM(BQ$37:BQ$48)+SUM(BS$37:BS$48)+SUM(BU$37:BU$48)+SUM(BW$37:BW$48)</f>
        <v>493068.18921245396</v>
      </c>
      <c r="M133" s="102">
        <f>SUM(BY$37:BY$48)+SUM(CA$37:CA$48)+SUM(CC$37:CC$48)+SUM(CE$37:CE$48)</f>
        <v>592160.43775255303</v>
      </c>
      <c r="N133" s="102">
        <f>SUM(CG$37:CG$48)+SUM(CI$37:CI$48)+SUM(CK$37:CK$48)+SUM(CM$37:CM$48)</f>
        <v>581728.19445909734</v>
      </c>
      <c r="O133" s="102">
        <f>SUM(CO$37:CO$48)+SUM(CQ$37:CQ$48)+SUM(CS$37:CS$48)+SUM(CU$37:CU$48)</f>
        <v>280448.6971092333</v>
      </c>
    </row>
    <row r="134" spans="2:15">
      <c r="C134" s="101" t="s">
        <v>129</v>
      </c>
      <c r="D134" s="102">
        <f>SUM(E$49:E$70)+SUM(G$49:G$70)+SUM(I$49:I$70)+SUM(K$49:K$70)</f>
        <v>129066.63064328616</v>
      </c>
      <c r="E134" s="102">
        <f>SUM(M$49:M$70)+SUM(O$49:O$70)+SUM(Q$49:Q$70)+SUM(S$49:S$70)</f>
        <v>1100556.7995942414</v>
      </c>
      <c r="F134" s="102">
        <f>SUM(U$49:U$70)+SUM(W$49:W$70)+SUM(Y$49:Y$70)+SUM(AA$49:AA$70)</f>
        <v>773224.62826834503</v>
      </c>
      <c r="G134" s="102">
        <f>SUM(AC$49:AC$70)+SUM(AE$49:AE$70)+SUM(AG$49:AG$70)+SUM(AI$49:AI$70)</f>
        <v>413217.14332893776</v>
      </c>
      <c r="H134" s="102">
        <f>SUM(AK$49:AK$70)+SUM(AM$49:AM$70)+SUM(AO$49:AO$70)+SUM(AQ$49:AQ$70)</f>
        <v>327863.98147129576</v>
      </c>
      <c r="I134" s="102">
        <f>SUM(AS$49:AS$70)+SUM(AU$49:AU$70)+SUM(AW$49:AW$70)+SUM(AY$49:AY$70)</f>
        <v>226880.7016508911</v>
      </c>
      <c r="J134" s="102">
        <f>SUM(BA$49:BA$70)+SUM(BC$49:BC$70)+SUM(BE$49:BE$70)+SUM(BG$49:BG$70)</f>
        <v>237201.60000000003</v>
      </c>
      <c r="K134" s="102">
        <f>SUM(BI$49:BI$70)+SUM(BK$49:BK$70)+SUM(BM$49:BM$70)+SUM(BO$49:BO$70)</f>
        <v>946332.58831419947</v>
      </c>
      <c r="L134" s="102">
        <f>SUM(BQ$49:BQ$70)+SUM(BS$49:BS$70)+SUM(BU$49:BU$70)+SUM(BW$49:BW$70)</f>
        <v>656997.85543998994</v>
      </c>
      <c r="M134" s="102">
        <f>SUM(BY$49:BY$70)+SUM(CA$49:CA$70)+SUM(CC$49:CC$70)+SUM(CE$49:CE$70)</f>
        <v>322291.03081487748</v>
      </c>
      <c r="N134" s="102">
        <f>SUM(CG$49:CG$70)+SUM(CI$49:CI$70)+SUM(CK$49:CK$70)+SUM(CM$49:CM$70)</f>
        <v>160089.2867181091</v>
      </c>
      <c r="O134" s="102">
        <f>SUM(CO$49:CO$70)+SUM(CQ$49:CQ$70)+SUM(CS$49:CS$70)+SUM(CU$49:CU$70)</f>
        <v>228490.20976869704</v>
      </c>
    </row>
    <row r="135" spans="2:15">
      <c r="C135" s="101" t="s">
        <v>130</v>
      </c>
      <c r="D135" s="102">
        <f>SUM(E$71:E$86)+SUM(G$71:G$86)+SUM(I$71:I$86)+SUM(K$71:K$86)</f>
        <v>40878.320316228637</v>
      </c>
      <c r="E135" s="102">
        <f>SUM(M$71:M$86)+SUM(O$71:O$86)+SUM(Q$71:Q$86)+SUM(S$71:S$86)</f>
        <v>124624.59394504789</v>
      </c>
      <c r="F135" s="102">
        <f>SUM(U$71:U$86)+SUM(W$71:W$86)+SUM(Y$71:Y$86)+SUM(AA$71:AA$86)</f>
        <v>190360.89601406563</v>
      </c>
      <c r="G135" s="102">
        <f>SUM(AC$71:AC$86)+SUM(AE$71:AE$86)+SUM(AG$71:AG$86)+SUM(AI$71:AI$86)</f>
        <v>269459.55276668852</v>
      </c>
      <c r="H135" s="102">
        <f>SUM(AK$71:AK$86)+SUM(AM$71:AM$86)+SUM(AO$71:AO$86)+SUM(AQ$71:AQ$86)</f>
        <v>475708.33278732549</v>
      </c>
      <c r="I135" s="102">
        <f>SUM(AS$71:AS$86)+SUM(AU$71:AU$86)+SUM(AW$71:AW$86)+SUM(AY$71:AY$86)</f>
        <v>109066.6870721313</v>
      </c>
      <c r="J135" s="102">
        <f>SUM(BA$71:BA$86)+SUM(BC$71:BC$86)+SUM(BE$71:BE$86)+SUM(BG$71:BG$86)</f>
        <v>81439.200000000012</v>
      </c>
      <c r="K135" s="102">
        <f>SUM(BI$71:BI$86)+SUM(BK$71:BK$86)+SUM(BM$71:BM$86)+SUM(BO$71:BO$86)</f>
        <v>105811.2</v>
      </c>
      <c r="L135" s="102">
        <f>SUM(BQ$71:BQ$86)+SUM(BS$71:BS$86)+SUM(BU$71:BU$86)+SUM(BW$71:BW$86)</f>
        <v>179576.4</v>
      </c>
      <c r="M135" s="102">
        <f>SUM(BY$71:BY$86)+SUM(CA$71:CA$86)+SUM(CC$71:CC$86)+SUM(CE$71:CE$86)</f>
        <v>275252.39999999997</v>
      </c>
      <c r="N135" s="102">
        <f>SUM(CG$71:CG$86)+SUM(CI$71:CI$86)+SUM(CK$71:CK$86)+SUM(CM$71:CM$86)</f>
        <v>264916.92909860413</v>
      </c>
      <c r="O135" s="102">
        <f>SUM(CO$71:CO$86)+SUM(CQ$71:CQ$86)+SUM(CS$71:CS$86)+SUM(CU$71:CU$86)</f>
        <v>124976.99101444591</v>
      </c>
    </row>
    <row r="136" spans="2:15">
      <c r="C136" s="101" t="s">
        <v>131</v>
      </c>
      <c r="D136" s="102">
        <f>SUM(E$87:E$94)+SUM(G$87:G$94)+SUM(I$87:I$94)+SUM(K$87:K$94)</f>
        <v>94810.934375162265</v>
      </c>
      <c r="E136" s="102">
        <f>SUM(M$87:M$94)+SUM(O$87:O$94)+SUM(Q$87:Q$94)+SUM(S$87:S$94)</f>
        <v>819306.00645000115</v>
      </c>
      <c r="F136" s="102">
        <f>SUM(U$87:U$94)+SUM(W$87:W$94)+SUM(Y$87:Y$94)+SUM(AA$87:AA$94)</f>
        <v>487859.76390769042</v>
      </c>
      <c r="G136" s="102">
        <f>SUM(AC$87:AC$94)+SUM(AE$87:AE$94)+SUM(AG$87:AG$94)+SUM(AI$87:AI$94)</f>
        <v>358905.456397973</v>
      </c>
      <c r="H136" s="102">
        <f>SUM(AK$87:AK$94)+SUM(AM$87:AM$94)+SUM(AO$87:AO$94)+SUM(AQ$87:AQ$94)</f>
        <v>267248.98927030386</v>
      </c>
      <c r="I136" s="102">
        <f>SUM(AS$87:AS$94)+SUM(AU$87:AU$94)+SUM(AW$87:AW$94)+SUM(AY$87:AY$94)</f>
        <v>151601.29853394988</v>
      </c>
      <c r="J136" s="102">
        <f>SUM(BA$87:BA$94)+SUM(BC$87:BC$94)+SUM(BE$87:BE$94)+SUM(BG$87:BG$94)</f>
        <v>209893.19999999998</v>
      </c>
      <c r="K136" s="102">
        <f>SUM(BI$87:BI$94)+SUM(BK$87:BK$94)+SUM(BM$87:BM$94)+SUM(BO$87:BO$94)</f>
        <v>836815.2</v>
      </c>
      <c r="L136" s="102">
        <f>SUM(BQ$87:BQ$94)+SUM(BS$87:BS$94)+SUM(BU$87:BU$94)+SUM(BW$87:BW$94)</f>
        <v>533160</v>
      </c>
      <c r="M136" s="102">
        <f>SUM(BY$87:BY$94)+SUM(CA$87:CA$94)+SUM(CC$87:CC$94)+SUM(CE$87:CE$94)</f>
        <v>276261.59999999998</v>
      </c>
      <c r="N136" s="102">
        <f>SUM(CG$87:CG$94)+SUM(CI$87:CI$94)+SUM(CK$87:CK$94)+SUM(CM$87:CM$94)</f>
        <v>149078.85429597384</v>
      </c>
      <c r="O136" s="102">
        <f>SUM(CO$87:CO$94)+SUM(CQ$87:CQ$94)+SUM(CS$87:CS$94)+SUM(CU$87:CU$94)</f>
        <v>182099.20596202952</v>
      </c>
    </row>
    <row r="137" spans="2:15">
      <c r="C137" s="101" t="s">
        <v>132</v>
      </c>
      <c r="D137" s="102">
        <f>SUM(E$95:E$105)+SUM(G$95:G$105)+SUM(I$95:I$105)+SUM(K$95:K$105)</f>
        <v>153424.48616643748</v>
      </c>
      <c r="E137" s="102">
        <f>SUM(M$95:M$105)+SUM(O$95:O$105)+SUM(Q$95:Q$105)+SUM(S$95:S$105)</f>
        <v>434940.26115374395</v>
      </c>
      <c r="F137" s="102">
        <f>SUM(U$95:U$105)+SUM(W$95:W$105)+SUM(Y$95:Y$105)+SUM(AA$95:AA$105)</f>
        <v>635830.03575003496</v>
      </c>
      <c r="G137" s="102">
        <f>SUM(AC$95:AC$105)+SUM(AE$95:AE$105)+SUM(AG$95:AG$105)+SUM(AI$95:AI$105)</f>
        <v>979972.83337344485</v>
      </c>
      <c r="H137" s="102">
        <f>SUM(AK$95:AK$105)+SUM(AM$95:AM$105)+SUM(AO$95:AO$105)+SUM(AQ$95:AQ$105)</f>
        <v>1166536.2618900649</v>
      </c>
      <c r="I137" s="102">
        <f>SUM(AS$95:AS$105)+SUM(AU$95:AU$105)+SUM(AW$95:AW$105)+SUM(AY$95:AY$105)</f>
        <v>273983.30562870472</v>
      </c>
      <c r="J137" s="102">
        <f>SUM(BA$95:BA$105)+SUM(BC$95:BC$105)+SUM(BE$95:BE$105)+SUM(BG$95:BG$105)</f>
        <v>247821.6</v>
      </c>
      <c r="K137" s="102">
        <f>SUM(BI$95:BI$105)+SUM(BK$95:BK$105)+SUM(BM$95:BM$105)+SUM(BO$95:BO$105)</f>
        <v>312325.19999999995</v>
      </c>
      <c r="L137" s="102">
        <f>SUM(BQ$95:BQ$105)+SUM(BS$95:BS$105)+SUM(BU$95:BU$105)+SUM(BW$95:BW$105)</f>
        <v>464427.59999999992</v>
      </c>
      <c r="M137" s="102">
        <f>SUM(BY$95:BY$105)+SUM(CA$95:CA$105)+SUM(CC$95:CC$105)+SUM(CE$95:CE$105)</f>
        <v>872227.2</v>
      </c>
      <c r="N137" s="102">
        <f>SUM(CG$95:CG$105)+SUM(CI$95:CI$105)+SUM(CK$95:CK$105)+SUM(CM$95:CM$105)</f>
        <v>826962.28349897452</v>
      </c>
      <c r="O137" s="102">
        <f>SUM(CO$95:CO$105)+SUM(CQ$95:CQ$105)+SUM(CS$95:CS$105)+SUM(CU$95:CU$105)</f>
        <v>346304.34947245178</v>
      </c>
    </row>
    <row r="138" spans="2:15">
      <c r="C138" s="101" t="s">
        <v>277</v>
      </c>
      <c r="D138" s="96">
        <f t="shared" ref="D138:O138" si="2">SUM(D$131:D$137)</f>
        <v>621033.3517388769</v>
      </c>
      <c r="E138" s="96">
        <f t="shared" si="2"/>
        <v>3307059.1770541929</v>
      </c>
      <c r="F138" s="96">
        <f t="shared" si="2"/>
        <v>3138297.6508688228</v>
      </c>
      <c r="G138" s="96">
        <f t="shared" si="2"/>
        <v>3096006.9380539628</v>
      </c>
      <c r="H138" s="96">
        <f t="shared" si="2"/>
        <v>3800488.202032336</v>
      </c>
      <c r="I138" s="96">
        <f t="shared" si="2"/>
        <v>1196087.9779234396</v>
      </c>
      <c r="J138" s="96">
        <f t="shared" si="2"/>
        <v>1157274</v>
      </c>
      <c r="K138" s="96">
        <f t="shared" si="2"/>
        <v>3012888.1700105313</v>
      </c>
      <c r="L138" s="96">
        <f t="shared" si="2"/>
        <v>2894574.5508930576</v>
      </c>
      <c r="M138" s="96">
        <f t="shared" si="2"/>
        <v>2716947.9937520381</v>
      </c>
      <c r="N138" s="96">
        <f t="shared" si="2"/>
        <v>2353928.8069593487</v>
      </c>
      <c r="O138" s="96">
        <f t="shared" si="2"/>
        <v>1377705.3916215722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96"/>
    <col min="3" max="3" width="14.5" style="96" bestFit="1" customWidth="1"/>
    <col min="4" max="4" width="16.83203125" style="96" bestFit="1" customWidth="1"/>
    <col min="5" max="5" width="22.83203125" style="96" bestFit="1" customWidth="1"/>
    <col min="6" max="16384" width="8.83203125" style="96"/>
  </cols>
  <sheetData>
    <row r="1" spans="1:5">
      <c r="A1" s="95" t="s">
        <v>166</v>
      </c>
      <c r="B1" s="95" t="s">
        <v>167</v>
      </c>
      <c r="C1" s="95" t="s">
        <v>168</v>
      </c>
      <c r="D1" s="95" t="s">
        <v>169</v>
      </c>
      <c r="E1" s="95" t="s">
        <v>170</v>
      </c>
    </row>
    <row r="2" spans="1:5">
      <c r="A2" s="95" t="s">
        <v>126</v>
      </c>
      <c r="B2" s="95" t="s">
        <v>171</v>
      </c>
      <c r="C2" s="96" t="s">
        <v>59</v>
      </c>
      <c r="D2" s="96">
        <v>482</v>
      </c>
      <c r="E2" s="96">
        <v>578.4</v>
      </c>
    </row>
    <row r="3" spans="1:5">
      <c r="B3" s="95" t="s">
        <v>172</v>
      </c>
      <c r="C3" s="96" t="s">
        <v>59</v>
      </c>
      <c r="D3" s="96">
        <v>657</v>
      </c>
      <c r="E3" s="96">
        <v>788.4</v>
      </c>
    </row>
    <row r="4" spans="1:5">
      <c r="B4" s="95" t="s">
        <v>173</v>
      </c>
      <c r="C4" s="96" t="s">
        <v>59</v>
      </c>
      <c r="D4" s="96">
        <v>258</v>
      </c>
      <c r="E4" s="96">
        <v>309.59999999999997</v>
      </c>
    </row>
    <row r="5" spans="1:5">
      <c r="B5" s="95" t="s">
        <v>174</v>
      </c>
      <c r="C5" s="96" t="s">
        <v>59</v>
      </c>
      <c r="D5" s="96">
        <v>585</v>
      </c>
      <c r="E5" s="96">
        <v>702</v>
      </c>
    </row>
    <row r="6" spans="1:5">
      <c r="B6" s="95" t="s">
        <v>175</v>
      </c>
      <c r="C6" s="96" t="s">
        <v>59</v>
      </c>
      <c r="D6" s="96">
        <v>454</v>
      </c>
      <c r="E6" s="96">
        <v>544.79999999999995</v>
      </c>
    </row>
    <row r="7" spans="1:5">
      <c r="B7" s="95" t="s">
        <v>176</v>
      </c>
      <c r="C7" s="96" t="s">
        <v>59</v>
      </c>
      <c r="D7" s="96">
        <v>444</v>
      </c>
      <c r="E7" s="96">
        <v>532.79999999999995</v>
      </c>
    </row>
    <row r="8" spans="1:5">
      <c r="B8" s="95" t="s">
        <v>177</v>
      </c>
      <c r="C8" s="96" t="s">
        <v>59</v>
      </c>
      <c r="D8" s="96">
        <v>469</v>
      </c>
      <c r="E8" s="96">
        <v>562.79999999999995</v>
      </c>
    </row>
    <row r="9" spans="1:5">
      <c r="B9" s="95" t="s">
        <v>178</v>
      </c>
      <c r="C9" s="96" t="s">
        <v>59</v>
      </c>
      <c r="D9" s="96">
        <v>71</v>
      </c>
      <c r="E9" s="96">
        <v>85.2</v>
      </c>
    </row>
    <row r="10" spans="1:5">
      <c r="B10" s="95" t="s">
        <v>179</v>
      </c>
      <c r="C10" s="96" t="s">
        <v>59</v>
      </c>
      <c r="D10" s="96">
        <v>407</v>
      </c>
      <c r="E10" s="96">
        <v>488.4</v>
      </c>
    </row>
    <row r="11" spans="1:5">
      <c r="B11" s="95" t="s">
        <v>180</v>
      </c>
      <c r="C11" s="96" t="s">
        <v>59</v>
      </c>
      <c r="D11" s="96">
        <v>636</v>
      </c>
      <c r="E11" s="96">
        <v>763.19999999999993</v>
      </c>
    </row>
    <row r="12" spans="1:5">
      <c r="B12" s="95" t="s">
        <v>181</v>
      </c>
      <c r="C12" s="96" t="s">
        <v>59</v>
      </c>
      <c r="D12" s="96">
        <v>284</v>
      </c>
      <c r="E12" s="96">
        <v>340.8</v>
      </c>
    </row>
    <row r="13" spans="1:5">
      <c r="B13" s="95" t="s">
        <v>182</v>
      </c>
      <c r="C13" s="96" t="s">
        <v>59</v>
      </c>
      <c r="D13" s="96">
        <v>352</v>
      </c>
      <c r="E13" s="96">
        <v>422.4</v>
      </c>
    </row>
    <row r="14" spans="1:5">
      <c r="B14" s="95" t="s">
        <v>183</v>
      </c>
      <c r="C14" s="96" t="s">
        <v>59</v>
      </c>
      <c r="D14" s="96">
        <v>544</v>
      </c>
      <c r="E14" s="96">
        <v>652.79999999999995</v>
      </c>
    </row>
    <row r="15" spans="1:5">
      <c r="B15" s="95" t="s">
        <v>184</v>
      </c>
      <c r="C15" s="96" t="s">
        <v>59</v>
      </c>
      <c r="D15" s="96">
        <v>275</v>
      </c>
      <c r="E15" s="96">
        <v>330</v>
      </c>
    </row>
    <row r="16" spans="1:5">
      <c r="A16" s="95" t="s">
        <v>127</v>
      </c>
      <c r="B16" s="95" t="s">
        <v>185</v>
      </c>
      <c r="C16" s="96" t="s">
        <v>59</v>
      </c>
      <c r="D16" s="96">
        <v>239</v>
      </c>
      <c r="E16" s="96">
        <v>286.8</v>
      </c>
    </row>
    <row r="17" spans="2:5">
      <c r="B17" s="95" t="s">
        <v>186</v>
      </c>
      <c r="C17" s="96" t="s">
        <v>59</v>
      </c>
      <c r="D17" s="96">
        <v>52</v>
      </c>
      <c r="E17" s="96">
        <v>62.4</v>
      </c>
    </row>
    <row r="18" spans="2:5">
      <c r="B18" s="95" t="s">
        <v>187</v>
      </c>
      <c r="C18" s="96" t="s">
        <v>59</v>
      </c>
      <c r="D18" s="96">
        <v>156</v>
      </c>
      <c r="E18" s="96">
        <v>187.2</v>
      </c>
    </row>
    <row r="19" spans="2:5">
      <c r="B19" s="95" t="s">
        <v>188</v>
      </c>
      <c r="C19" s="96" t="s">
        <v>59</v>
      </c>
      <c r="D19" s="96">
        <v>245</v>
      </c>
      <c r="E19" s="96">
        <v>294</v>
      </c>
    </row>
    <row r="20" spans="2:5">
      <c r="B20" s="95" t="s">
        <v>189</v>
      </c>
      <c r="C20" s="96" t="s">
        <v>59</v>
      </c>
      <c r="D20" s="96">
        <v>306</v>
      </c>
      <c r="E20" s="96">
        <v>367.2</v>
      </c>
    </row>
    <row r="21" spans="2:5">
      <c r="B21" s="95" t="s">
        <v>190</v>
      </c>
      <c r="C21" s="96" t="s">
        <v>59</v>
      </c>
      <c r="D21" s="96">
        <v>442</v>
      </c>
      <c r="E21" s="96">
        <v>530.4</v>
      </c>
    </row>
    <row r="22" spans="2:5">
      <c r="B22" s="95" t="s">
        <v>191</v>
      </c>
      <c r="C22" s="96" t="s">
        <v>59</v>
      </c>
      <c r="D22" s="96">
        <v>405</v>
      </c>
      <c r="E22" s="96">
        <v>486</v>
      </c>
    </row>
    <row r="23" spans="2:5">
      <c r="B23" s="95" t="s">
        <v>192</v>
      </c>
      <c r="C23" s="96" t="s">
        <v>59</v>
      </c>
      <c r="D23" s="96">
        <v>356</v>
      </c>
      <c r="E23" s="96">
        <v>427.2</v>
      </c>
    </row>
    <row r="24" spans="2:5">
      <c r="B24" s="95" t="s">
        <v>193</v>
      </c>
      <c r="C24" s="96" t="s">
        <v>59</v>
      </c>
      <c r="D24" s="96">
        <v>615</v>
      </c>
      <c r="E24" s="96">
        <v>738</v>
      </c>
    </row>
    <row r="25" spans="2:5">
      <c r="B25" s="95" t="s">
        <v>194</v>
      </c>
      <c r="C25" s="96" t="s">
        <v>59</v>
      </c>
      <c r="D25" s="96">
        <v>282</v>
      </c>
      <c r="E25" s="96">
        <v>338.4</v>
      </c>
    </row>
    <row r="26" spans="2:5">
      <c r="B26" s="95" t="s">
        <v>195</v>
      </c>
      <c r="C26" s="96" t="s">
        <v>59</v>
      </c>
      <c r="D26" s="96">
        <v>116</v>
      </c>
      <c r="E26" s="96">
        <v>139.19999999999999</v>
      </c>
    </row>
    <row r="27" spans="2:5">
      <c r="B27" s="95" t="s">
        <v>196</v>
      </c>
      <c r="C27" s="96" t="s">
        <v>59</v>
      </c>
      <c r="D27" s="96">
        <v>284</v>
      </c>
      <c r="E27" s="96">
        <v>340.8</v>
      </c>
    </row>
    <row r="28" spans="2:5">
      <c r="B28" s="95" t="s">
        <v>197</v>
      </c>
      <c r="C28" s="96" t="s">
        <v>59</v>
      </c>
      <c r="D28" s="96">
        <v>700</v>
      </c>
      <c r="E28" s="96">
        <v>840</v>
      </c>
    </row>
    <row r="29" spans="2:5">
      <c r="B29" s="95" t="s">
        <v>198</v>
      </c>
      <c r="C29" s="96" t="s">
        <v>59</v>
      </c>
      <c r="D29" s="96">
        <v>395</v>
      </c>
      <c r="E29" s="96">
        <v>474</v>
      </c>
    </row>
    <row r="30" spans="2:5">
      <c r="B30" s="95" t="s">
        <v>199</v>
      </c>
      <c r="C30" s="96" t="s">
        <v>59</v>
      </c>
      <c r="D30" s="96">
        <v>457</v>
      </c>
      <c r="E30" s="96">
        <v>548.4</v>
      </c>
    </row>
    <row r="31" spans="2:5">
      <c r="B31" s="95" t="s">
        <v>200</v>
      </c>
      <c r="C31" s="96" t="s">
        <v>59</v>
      </c>
      <c r="D31" s="96">
        <v>419</v>
      </c>
      <c r="E31" s="96">
        <v>502.7999999999999</v>
      </c>
    </row>
    <row r="32" spans="2:5">
      <c r="B32" s="95" t="s">
        <v>201</v>
      </c>
      <c r="C32" s="96" t="s">
        <v>59</v>
      </c>
      <c r="D32" s="96">
        <v>634</v>
      </c>
      <c r="E32" s="96">
        <v>760.8</v>
      </c>
    </row>
    <row r="33" spans="1:5">
      <c r="A33" s="95" t="s">
        <v>128</v>
      </c>
      <c r="B33" s="95" t="s">
        <v>202</v>
      </c>
      <c r="C33" s="96" t="s">
        <v>59</v>
      </c>
      <c r="D33" s="96">
        <v>717</v>
      </c>
      <c r="E33" s="96">
        <v>860.4</v>
      </c>
    </row>
    <row r="34" spans="1:5">
      <c r="B34" s="95" t="s">
        <v>203</v>
      </c>
      <c r="C34" s="96" t="s">
        <v>59</v>
      </c>
      <c r="D34" s="96">
        <v>1035</v>
      </c>
      <c r="E34" s="96">
        <v>1242</v>
      </c>
    </row>
    <row r="35" spans="1:5">
      <c r="B35" s="95" t="s">
        <v>204</v>
      </c>
      <c r="C35" s="96" t="s">
        <v>59</v>
      </c>
      <c r="D35" s="96">
        <v>1186</v>
      </c>
      <c r="E35" s="96">
        <v>1423.2</v>
      </c>
    </row>
    <row r="36" spans="1:5">
      <c r="B36" s="95" t="s">
        <v>205</v>
      </c>
      <c r="C36" s="96" t="s">
        <v>59</v>
      </c>
      <c r="D36" s="96">
        <v>604</v>
      </c>
      <c r="E36" s="96">
        <v>724.8</v>
      </c>
    </row>
    <row r="37" spans="1:5">
      <c r="B37" s="95" t="s">
        <v>206</v>
      </c>
      <c r="C37" s="96" t="s">
        <v>59</v>
      </c>
      <c r="D37" s="96">
        <v>550</v>
      </c>
      <c r="E37" s="96">
        <v>660</v>
      </c>
    </row>
    <row r="38" spans="1:5">
      <c r="B38" s="95" t="s">
        <v>207</v>
      </c>
      <c r="C38" s="96" t="s">
        <v>59</v>
      </c>
      <c r="D38" s="96">
        <v>705</v>
      </c>
      <c r="E38" s="96">
        <v>846</v>
      </c>
    </row>
    <row r="39" spans="1:5">
      <c r="B39" s="95" t="s">
        <v>208</v>
      </c>
      <c r="C39" s="96" t="s">
        <v>59</v>
      </c>
      <c r="D39" s="96">
        <v>852</v>
      </c>
      <c r="E39" s="96">
        <v>1022.4</v>
      </c>
    </row>
    <row r="40" spans="1:5">
      <c r="B40" s="95" t="s">
        <v>209</v>
      </c>
      <c r="C40" s="96" t="s">
        <v>59</v>
      </c>
      <c r="D40" s="96">
        <v>852</v>
      </c>
      <c r="E40" s="96">
        <v>1022.4</v>
      </c>
    </row>
    <row r="41" spans="1:5">
      <c r="B41" s="95" t="s">
        <v>210</v>
      </c>
      <c r="C41" s="96" t="s">
        <v>59</v>
      </c>
      <c r="D41" s="96">
        <v>1041</v>
      </c>
      <c r="E41" s="96">
        <v>1249.2</v>
      </c>
    </row>
    <row r="42" spans="1:5">
      <c r="B42" s="95" t="s">
        <v>211</v>
      </c>
      <c r="C42" s="96" t="s">
        <v>59</v>
      </c>
      <c r="D42" s="96">
        <v>1010</v>
      </c>
      <c r="E42" s="96">
        <v>1212</v>
      </c>
    </row>
    <row r="43" spans="1:5">
      <c r="B43" s="95" t="s">
        <v>212</v>
      </c>
      <c r="C43" s="96" t="s">
        <v>59</v>
      </c>
      <c r="D43" s="96">
        <v>1273</v>
      </c>
      <c r="E43" s="96">
        <v>1527.6</v>
      </c>
    </row>
    <row r="44" spans="1:5">
      <c r="B44" s="95" t="s">
        <v>213</v>
      </c>
      <c r="C44" s="96" t="s">
        <v>59</v>
      </c>
      <c r="D44" s="96">
        <v>723</v>
      </c>
      <c r="E44" s="96">
        <v>867.6</v>
      </c>
    </row>
    <row r="45" spans="1:5">
      <c r="A45" s="95" t="s">
        <v>129</v>
      </c>
      <c r="B45" s="95" t="s">
        <v>214</v>
      </c>
      <c r="C45" s="96" t="s">
        <v>22</v>
      </c>
      <c r="D45" s="96">
        <v>821</v>
      </c>
      <c r="E45" s="96">
        <v>985.19999999999993</v>
      </c>
    </row>
    <row r="46" spans="1:5">
      <c r="B46" s="95" t="s">
        <v>215</v>
      </c>
      <c r="C46" s="96" t="s">
        <v>59</v>
      </c>
      <c r="D46" s="96">
        <v>235</v>
      </c>
      <c r="E46" s="96">
        <v>282</v>
      </c>
    </row>
    <row r="47" spans="1:5">
      <c r="B47" s="95" t="s">
        <v>216</v>
      </c>
      <c r="C47" s="96" t="s">
        <v>59</v>
      </c>
      <c r="D47" s="96">
        <v>712</v>
      </c>
      <c r="E47" s="96">
        <v>854.4</v>
      </c>
    </row>
    <row r="48" spans="1:5">
      <c r="B48" s="95" t="s">
        <v>217</v>
      </c>
      <c r="C48" s="96" t="s">
        <v>59</v>
      </c>
      <c r="D48" s="96">
        <v>450</v>
      </c>
      <c r="E48" s="96">
        <v>540</v>
      </c>
    </row>
    <row r="49" spans="2:5">
      <c r="B49" s="95" t="s">
        <v>218</v>
      </c>
      <c r="C49" s="96" t="s">
        <v>59</v>
      </c>
      <c r="D49" s="96">
        <v>339</v>
      </c>
      <c r="E49" s="96">
        <v>406.8</v>
      </c>
    </row>
    <row r="50" spans="2:5">
      <c r="B50" s="95" t="s">
        <v>219</v>
      </c>
      <c r="C50" s="96" t="s">
        <v>59</v>
      </c>
      <c r="D50" s="96">
        <v>279</v>
      </c>
      <c r="E50" s="96">
        <v>334.8</v>
      </c>
    </row>
    <row r="51" spans="2:5">
      <c r="B51" s="95" t="s">
        <v>220</v>
      </c>
      <c r="C51" s="96" t="s">
        <v>59</v>
      </c>
      <c r="D51" s="96">
        <v>553</v>
      </c>
      <c r="E51" s="96">
        <v>663.6</v>
      </c>
    </row>
    <row r="52" spans="2:5">
      <c r="B52" s="95" t="s">
        <v>221</v>
      </c>
      <c r="C52" s="96" t="s">
        <v>22</v>
      </c>
      <c r="D52" s="96">
        <v>959</v>
      </c>
      <c r="E52" s="96">
        <v>1150.8</v>
      </c>
    </row>
    <row r="53" spans="2:5">
      <c r="B53" s="95" t="s">
        <v>222</v>
      </c>
      <c r="C53" s="96" t="s">
        <v>59</v>
      </c>
      <c r="D53" s="96">
        <v>1176</v>
      </c>
      <c r="E53" s="96">
        <v>1411.2</v>
      </c>
    </row>
    <row r="54" spans="2:5">
      <c r="B54" s="95" t="s">
        <v>223</v>
      </c>
      <c r="C54" s="96" t="s">
        <v>22</v>
      </c>
      <c r="D54" s="96">
        <v>981</v>
      </c>
      <c r="E54" s="96">
        <v>1177.2</v>
      </c>
    </row>
    <row r="55" spans="2:5">
      <c r="B55" s="95" t="s">
        <v>224</v>
      </c>
      <c r="C55" s="96" t="s">
        <v>59</v>
      </c>
      <c r="D55" s="96">
        <v>253</v>
      </c>
      <c r="E55" s="96">
        <v>303.59999999999997</v>
      </c>
    </row>
    <row r="56" spans="2:5">
      <c r="B56" s="95" t="s">
        <v>225</v>
      </c>
      <c r="C56" s="96" t="s">
        <v>59</v>
      </c>
      <c r="D56" s="96">
        <v>543</v>
      </c>
      <c r="E56" s="96">
        <v>651.6</v>
      </c>
    </row>
    <row r="57" spans="2:5">
      <c r="B57" s="95" t="s">
        <v>226</v>
      </c>
      <c r="C57" s="96" t="s">
        <v>59</v>
      </c>
      <c r="D57" s="96">
        <v>793</v>
      </c>
      <c r="E57" s="96">
        <v>951.59999999999991</v>
      </c>
    </row>
    <row r="58" spans="2:5">
      <c r="B58" s="95" t="s">
        <v>227</v>
      </c>
      <c r="C58" s="96" t="s">
        <v>59</v>
      </c>
      <c r="D58" s="96">
        <v>1421</v>
      </c>
      <c r="E58" s="96">
        <v>1705.2</v>
      </c>
    </row>
    <row r="59" spans="2:5">
      <c r="B59" s="95" t="s">
        <v>228</v>
      </c>
      <c r="C59" s="96" t="s">
        <v>59</v>
      </c>
      <c r="D59" s="96">
        <v>663</v>
      </c>
      <c r="E59" s="96">
        <v>795.6</v>
      </c>
    </row>
    <row r="60" spans="2:5">
      <c r="B60" s="95" t="s">
        <v>229</v>
      </c>
      <c r="C60" s="96" t="s">
        <v>59</v>
      </c>
      <c r="D60" s="96">
        <v>841</v>
      </c>
      <c r="E60" s="96">
        <v>1009.1999999999998</v>
      </c>
    </row>
    <row r="61" spans="2:5">
      <c r="B61" s="95" t="s">
        <v>230</v>
      </c>
      <c r="C61" s="96" t="s">
        <v>59</v>
      </c>
      <c r="D61" s="96">
        <v>855</v>
      </c>
      <c r="E61" s="96">
        <v>1026</v>
      </c>
    </row>
    <row r="62" spans="2:5">
      <c r="B62" s="95" t="s">
        <v>231</v>
      </c>
      <c r="C62" s="96" t="s">
        <v>59</v>
      </c>
      <c r="D62" s="96">
        <v>992</v>
      </c>
      <c r="E62" s="96">
        <v>1190.3999999999999</v>
      </c>
    </row>
    <row r="63" spans="2:5">
      <c r="B63" s="95" t="s">
        <v>232</v>
      </c>
      <c r="C63" s="96" t="s">
        <v>59</v>
      </c>
      <c r="D63" s="96">
        <v>936</v>
      </c>
      <c r="E63" s="96">
        <v>1123.2</v>
      </c>
    </row>
    <row r="64" spans="2:5">
      <c r="B64" s="95" t="s">
        <v>233</v>
      </c>
      <c r="C64" s="96" t="s">
        <v>59</v>
      </c>
      <c r="D64" s="96">
        <v>861</v>
      </c>
      <c r="E64" s="96">
        <v>1033.2</v>
      </c>
    </row>
    <row r="65" spans="1:5">
      <c r="B65" s="95" t="s">
        <v>234</v>
      </c>
      <c r="C65" s="96" t="s">
        <v>59</v>
      </c>
      <c r="D65" s="96">
        <v>632</v>
      </c>
      <c r="E65" s="96">
        <v>758.4</v>
      </c>
    </row>
    <row r="66" spans="1:5">
      <c r="B66" s="95" t="s">
        <v>235</v>
      </c>
      <c r="C66" s="96" t="s">
        <v>59</v>
      </c>
      <c r="D66" s="96">
        <v>446</v>
      </c>
      <c r="E66" s="96">
        <v>535.19999999999993</v>
      </c>
    </row>
    <row r="67" spans="1:5">
      <c r="A67" s="95" t="s">
        <v>130</v>
      </c>
      <c r="B67" s="95" t="s">
        <v>236</v>
      </c>
      <c r="C67" s="96" t="s">
        <v>22</v>
      </c>
      <c r="D67" s="96">
        <v>470</v>
      </c>
      <c r="E67" s="96">
        <v>564</v>
      </c>
    </row>
    <row r="68" spans="1:5">
      <c r="B68" s="95" t="s">
        <v>237</v>
      </c>
      <c r="C68" s="96" t="s">
        <v>22</v>
      </c>
      <c r="D68" s="96">
        <v>62</v>
      </c>
      <c r="E68" s="96">
        <v>74.399999999999991</v>
      </c>
    </row>
    <row r="69" spans="1:5">
      <c r="B69" s="95" t="s">
        <v>238</v>
      </c>
      <c r="C69" s="96" t="s">
        <v>22</v>
      </c>
      <c r="D69" s="96">
        <v>466</v>
      </c>
      <c r="E69" s="96">
        <v>559.19999999999993</v>
      </c>
    </row>
    <row r="70" spans="1:5">
      <c r="B70" s="95" t="s">
        <v>239</v>
      </c>
      <c r="C70" s="96" t="s">
        <v>22</v>
      </c>
      <c r="D70" s="96">
        <v>336</v>
      </c>
      <c r="E70" s="96">
        <v>403.2</v>
      </c>
    </row>
    <row r="71" spans="1:5">
      <c r="B71" s="95" t="s">
        <v>240</v>
      </c>
      <c r="C71" s="96" t="s">
        <v>22</v>
      </c>
      <c r="D71" s="96">
        <v>536</v>
      </c>
      <c r="E71" s="96">
        <v>643.19999999999993</v>
      </c>
    </row>
    <row r="72" spans="1:5">
      <c r="B72" s="95" t="s">
        <v>241</v>
      </c>
      <c r="C72" s="96" t="s">
        <v>22</v>
      </c>
      <c r="D72" s="96">
        <v>649</v>
      </c>
      <c r="E72" s="96">
        <v>778.8</v>
      </c>
    </row>
    <row r="73" spans="1:5">
      <c r="B73" s="95" t="s">
        <v>242</v>
      </c>
      <c r="C73" s="96" t="s">
        <v>22</v>
      </c>
      <c r="D73" s="96">
        <v>232</v>
      </c>
      <c r="E73" s="96">
        <v>278.39999999999998</v>
      </c>
    </row>
    <row r="74" spans="1:5">
      <c r="B74" s="95" t="s">
        <v>243</v>
      </c>
      <c r="C74" s="96" t="s">
        <v>22</v>
      </c>
      <c r="D74" s="96">
        <v>460</v>
      </c>
      <c r="E74" s="96">
        <v>552</v>
      </c>
    </row>
    <row r="75" spans="1:5">
      <c r="B75" s="95" t="s">
        <v>244</v>
      </c>
      <c r="C75" s="96" t="s">
        <v>22</v>
      </c>
      <c r="D75" s="96">
        <v>631</v>
      </c>
      <c r="E75" s="96">
        <v>757.19999999999993</v>
      </c>
    </row>
    <row r="76" spans="1:5">
      <c r="B76" s="95" t="s">
        <v>245</v>
      </c>
      <c r="C76" s="96" t="s">
        <v>22</v>
      </c>
      <c r="D76" s="96">
        <v>671</v>
      </c>
      <c r="E76" s="96">
        <v>805.19999999999993</v>
      </c>
    </row>
    <row r="77" spans="1:5">
      <c r="B77" s="95" t="s">
        <v>246</v>
      </c>
      <c r="C77" s="96" t="s">
        <v>22</v>
      </c>
      <c r="D77" s="96">
        <v>628</v>
      </c>
      <c r="E77" s="96">
        <v>753.6</v>
      </c>
    </row>
    <row r="78" spans="1:5">
      <c r="B78" s="95" t="s">
        <v>247</v>
      </c>
      <c r="C78" s="96" t="s">
        <v>22</v>
      </c>
      <c r="D78" s="96">
        <v>424</v>
      </c>
      <c r="E78" s="96">
        <v>508.7999999999999</v>
      </c>
    </row>
    <row r="79" spans="1:5">
      <c r="B79" s="95" t="s">
        <v>248</v>
      </c>
      <c r="C79" s="96" t="s">
        <v>22</v>
      </c>
      <c r="D79" s="96">
        <v>717</v>
      </c>
      <c r="E79" s="96">
        <v>860.4</v>
      </c>
    </row>
    <row r="80" spans="1:5">
      <c r="B80" s="95" t="s">
        <v>249</v>
      </c>
      <c r="C80" s="96" t="s">
        <v>22</v>
      </c>
      <c r="D80" s="96">
        <v>651</v>
      </c>
      <c r="E80" s="96">
        <v>781.19999999999993</v>
      </c>
    </row>
    <row r="81" spans="1:5">
      <c r="B81" s="95" t="s">
        <v>250</v>
      </c>
      <c r="C81" s="96" t="s">
        <v>22</v>
      </c>
      <c r="D81" s="96">
        <v>125</v>
      </c>
      <c r="E81" s="96">
        <v>150</v>
      </c>
    </row>
    <row r="82" spans="1:5">
      <c r="B82" s="95" t="s">
        <v>251</v>
      </c>
      <c r="C82" s="96" t="s">
        <v>22</v>
      </c>
      <c r="D82" s="96">
        <v>450</v>
      </c>
      <c r="E82" s="96">
        <v>540</v>
      </c>
    </row>
    <row r="83" spans="1:5">
      <c r="A83" s="95" t="s">
        <v>131</v>
      </c>
      <c r="B83" s="95" t="s">
        <v>252</v>
      </c>
      <c r="C83" s="96" t="s">
        <v>22</v>
      </c>
      <c r="D83" s="96">
        <v>1629</v>
      </c>
      <c r="E83" s="96">
        <v>1954.8</v>
      </c>
    </row>
    <row r="84" spans="1:5">
      <c r="B84" s="95" t="s">
        <v>253</v>
      </c>
      <c r="C84" s="96" t="s">
        <v>22</v>
      </c>
      <c r="D84" s="96">
        <v>1577</v>
      </c>
      <c r="E84" s="96">
        <v>1892.3999999999999</v>
      </c>
    </row>
    <row r="85" spans="1:5">
      <c r="B85" s="95" t="s">
        <v>254</v>
      </c>
      <c r="C85" s="96" t="s">
        <v>22</v>
      </c>
      <c r="D85" s="96">
        <v>1998</v>
      </c>
      <c r="E85" s="96">
        <v>2397.6</v>
      </c>
    </row>
    <row r="86" spans="1:5">
      <c r="B86" s="95" t="s">
        <v>255</v>
      </c>
      <c r="C86" s="96" t="s">
        <v>22</v>
      </c>
      <c r="D86" s="96">
        <v>1831</v>
      </c>
      <c r="E86" s="96">
        <v>2197.1999999999998</v>
      </c>
    </row>
    <row r="87" spans="1:5">
      <c r="B87" s="95" t="s">
        <v>256</v>
      </c>
      <c r="C87" s="96" t="s">
        <v>22</v>
      </c>
      <c r="D87" s="96">
        <v>1914</v>
      </c>
      <c r="E87" s="96">
        <v>2296.7999999999997</v>
      </c>
    </row>
    <row r="88" spans="1:5">
      <c r="B88" s="95" t="s">
        <v>257</v>
      </c>
      <c r="C88" s="96" t="s">
        <v>22</v>
      </c>
      <c r="D88" s="96">
        <v>1184</v>
      </c>
      <c r="E88" s="96">
        <v>1420.8</v>
      </c>
    </row>
    <row r="89" spans="1:5">
      <c r="B89" s="95" t="s">
        <v>258</v>
      </c>
      <c r="C89" s="96" t="s">
        <v>22</v>
      </c>
      <c r="D89" s="96">
        <v>1477</v>
      </c>
      <c r="E89" s="96">
        <v>1772.3999999999999</v>
      </c>
    </row>
    <row r="90" spans="1:5">
      <c r="B90" s="95" t="s">
        <v>259</v>
      </c>
      <c r="C90" s="96" t="s">
        <v>22</v>
      </c>
      <c r="D90" s="96">
        <v>1996</v>
      </c>
      <c r="E90" s="96">
        <v>2395.1999999999998</v>
      </c>
    </row>
    <row r="91" spans="1:5">
      <c r="A91" s="95" t="s">
        <v>132</v>
      </c>
      <c r="B91" s="95" t="s">
        <v>260</v>
      </c>
      <c r="C91" s="96" t="s">
        <v>22</v>
      </c>
      <c r="D91" s="96">
        <v>1444</v>
      </c>
      <c r="E91" s="96">
        <v>1732.8</v>
      </c>
    </row>
    <row r="92" spans="1:5">
      <c r="B92" s="95" t="s">
        <v>261</v>
      </c>
      <c r="C92" s="96" t="s">
        <v>22</v>
      </c>
      <c r="D92" s="96">
        <v>686</v>
      </c>
      <c r="E92" s="96">
        <v>823.19999999999993</v>
      </c>
    </row>
    <row r="93" spans="1:5">
      <c r="B93" s="95" t="s">
        <v>262</v>
      </c>
      <c r="C93" s="96" t="s">
        <v>22</v>
      </c>
      <c r="D93" s="96">
        <v>1524</v>
      </c>
      <c r="E93" s="96">
        <v>1828.8</v>
      </c>
    </row>
    <row r="94" spans="1:5">
      <c r="B94" s="95" t="s">
        <v>263</v>
      </c>
      <c r="C94" s="96" t="s">
        <v>22</v>
      </c>
      <c r="D94" s="96">
        <v>1053</v>
      </c>
      <c r="E94" s="96">
        <v>1263.5999999999999</v>
      </c>
    </row>
    <row r="95" spans="1:5">
      <c r="B95" s="95" t="s">
        <v>264</v>
      </c>
      <c r="C95" s="96" t="s">
        <v>22</v>
      </c>
      <c r="D95" s="96">
        <v>4568</v>
      </c>
      <c r="E95" s="96">
        <v>5481.5999999999995</v>
      </c>
    </row>
    <row r="96" spans="1:5">
      <c r="B96" s="95" t="s">
        <v>265</v>
      </c>
      <c r="C96" s="96" t="s">
        <v>22</v>
      </c>
      <c r="D96" s="96">
        <v>1352</v>
      </c>
      <c r="E96" s="96">
        <v>1622.3999999999999</v>
      </c>
    </row>
    <row r="97" spans="2:5">
      <c r="B97" s="95" t="s">
        <v>266</v>
      </c>
      <c r="C97" s="96" t="s">
        <v>22</v>
      </c>
      <c r="D97" s="96">
        <v>992</v>
      </c>
      <c r="E97" s="96">
        <v>1190.3999999999999</v>
      </c>
    </row>
    <row r="98" spans="2:5">
      <c r="B98" s="95" t="s">
        <v>267</v>
      </c>
      <c r="C98" s="96" t="s">
        <v>22</v>
      </c>
      <c r="D98" s="96">
        <v>1616</v>
      </c>
      <c r="E98" s="96">
        <v>1939.1999999999998</v>
      </c>
    </row>
    <row r="99" spans="2:5">
      <c r="B99" s="95" t="s">
        <v>268</v>
      </c>
      <c r="C99" s="96" t="s">
        <v>22</v>
      </c>
      <c r="D99" s="96">
        <v>1690</v>
      </c>
      <c r="E99" s="96">
        <v>2028</v>
      </c>
    </row>
    <row r="100" spans="2:5">
      <c r="B100" s="95" t="s">
        <v>269</v>
      </c>
      <c r="C100" s="96" t="s">
        <v>22</v>
      </c>
      <c r="D100" s="96">
        <v>1727</v>
      </c>
      <c r="E100" s="96">
        <v>2072.4</v>
      </c>
    </row>
    <row r="101" spans="2:5">
      <c r="B101" s="95" t="s">
        <v>270</v>
      </c>
      <c r="C101" s="96" t="s">
        <v>22</v>
      </c>
      <c r="D101" s="96">
        <v>1665</v>
      </c>
      <c r="E101" s="96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>
      <selection activeCell="G76" sqref="G76"/>
    </sheetView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0</v>
      </c>
      <c r="D6" s="15">
        <v>345</v>
      </c>
      <c r="E6" s="15"/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>
        <v>0</v>
      </c>
      <c r="D7" s="15">
        <v>0</v>
      </c>
      <c r="E7" s="15"/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>
        <v>0</v>
      </c>
      <c r="D8" s="15">
        <v>0</v>
      </c>
      <c r="E8" s="15"/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>
        <v>0</v>
      </c>
      <c r="D9" s="15">
        <v>0</v>
      </c>
      <c r="E9" s="15"/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0</v>
      </c>
      <c r="D10" s="15">
        <v>500</v>
      </c>
      <c r="E10" s="15"/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>
        <v>0</v>
      </c>
      <c r="D11" s="15">
        <v>0</v>
      </c>
      <c r="E11" s="15"/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0</v>
      </c>
      <c r="D12" s="15">
        <v>3589</v>
      </c>
      <c r="E12" s="15"/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>
        <v>0</v>
      </c>
      <c r="D13" s="15">
        <v>0</v>
      </c>
      <c r="E13" s="15"/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>
        <v>0</v>
      </c>
      <c r="D14" s="15">
        <v>0</v>
      </c>
      <c r="E14" s="15"/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>
        <v>0</v>
      </c>
      <c r="D15" s="15">
        <v>0</v>
      </c>
      <c r="E15" s="15"/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4">
        <v>0</v>
      </c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4">
        <v>0</v>
      </c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4">
        <v>0</v>
      </c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4">
        <v>0</v>
      </c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4">
        <v>0</v>
      </c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4">
        <v>0</v>
      </c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4">
        <v>0</v>
      </c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4">
        <v>0</v>
      </c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4">
        <v>0</v>
      </c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4">
        <v>0</v>
      </c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>
        <v>0</v>
      </c>
      <c r="D36" s="25">
        <v>0</v>
      </c>
      <c r="E36" s="26"/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>
        <v>0</v>
      </c>
      <c r="D37" s="14">
        <v>0</v>
      </c>
      <c r="E37" s="15"/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>
        <v>0</v>
      </c>
      <c r="D38" s="14">
        <v>0</v>
      </c>
      <c r="E38" s="15"/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>
        <v>0</v>
      </c>
      <c r="D39" s="14">
        <v>50000</v>
      </c>
      <c r="E39" s="15"/>
      <c r="F39" s="15" t="s">
        <v>6</v>
      </c>
      <c r="G39" s="15">
        <f t="shared" si="3"/>
        <v>50000</v>
      </c>
      <c r="H39" s="17" t="str">
        <f t="shared" si="4"/>
        <v/>
      </c>
    </row>
    <row r="40" spans="2:8">
      <c r="B40" s="14" t="s">
        <v>23</v>
      </c>
      <c r="C40" s="84">
        <v>0</v>
      </c>
      <c r="D40" s="14">
        <v>0</v>
      </c>
      <c r="E40" s="15"/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>
        <v>0</v>
      </c>
      <c r="D41" s="14">
        <v>0</v>
      </c>
      <c r="E41" s="15"/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>
        <v>0</v>
      </c>
      <c r="D42" s="14">
        <v>0</v>
      </c>
      <c r="E42" s="15"/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>
        <v>0</v>
      </c>
      <c r="D43" s="14">
        <v>0</v>
      </c>
      <c r="E43" s="15"/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>
        <v>0</v>
      </c>
      <c r="D44" s="14">
        <v>0</v>
      </c>
      <c r="E44" s="15"/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>
        <v>0</v>
      </c>
      <c r="D45" s="14">
        <v>0</v>
      </c>
      <c r="E45" s="15"/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>
        <v>0</v>
      </c>
      <c r="D46" s="14">
        <v>0</v>
      </c>
      <c r="E46" s="15"/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>
        <v>0</v>
      </c>
      <c r="D47" s="14">
        <v>0</v>
      </c>
      <c r="E47" s="15"/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>
        <v>0</v>
      </c>
      <c r="D48" s="14">
        <v>0</v>
      </c>
      <c r="E48" s="15"/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>
        <v>0</v>
      </c>
      <c r="D49" s="14">
        <v>0</v>
      </c>
      <c r="E49" s="15"/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>
        <v>0</v>
      </c>
      <c r="D50" s="14">
        <v>0</v>
      </c>
      <c r="E50" s="15"/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>
        <v>0</v>
      </c>
      <c r="D51" s="14">
        <v>0</v>
      </c>
      <c r="E51" s="15"/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>
        <v>0</v>
      </c>
      <c r="D52" s="14">
        <v>0</v>
      </c>
      <c r="E52" s="15"/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>
        <v>0</v>
      </c>
      <c r="D53" s="14">
        <v>0</v>
      </c>
      <c r="E53" s="15"/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>
        <v>0</v>
      </c>
      <c r="D54" s="14">
        <v>0</v>
      </c>
      <c r="E54" s="15"/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>
        <v>0</v>
      </c>
      <c r="D55" s="14">
        <v>0</v>
      </c>
      <c r="E55" s="15"/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>
        <v>0</v>
      </c>
      <c r="D56" s="14">
        <v>0</v>
      </c>
      <c r="E56" s="15"/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>
        <v>0</v>
      </c>
      <c r="D57" s="14">
        <v>0</v>
      </c>
      <c r="E57" s="15"/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>
        <v>0</v>
      </c>
      <c r="D58" s="14">
        <v>0</v>
      </c>
      <c r="E58" s="15"/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>
        <v>0</v>
      </c>
      <c r="D59" s="14">
        <v>0</v>
      </c>
      <c r="E59" s="15"/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>
        <v>0</v>
      </c>
      <c r="D60" s="15">
        <v>0</v>
      </c>
      <c r="E60" s="15"/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4">
        <v>0</v>
      </c>
      <c r="D61" s="15">
        <v>0</v>
      </c>
      <c r="E61" s="15"/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4">
        <v>0</v>
      </c>
      <c r="D62" s="15">
        <v>0</v>
      </c>
      <c r="E62" s="15"/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4">
        <v>0</v>
      </c>
      <c r="D63" s="15">
        <v>0</v>
      </c>
      <c r="E63" s="15"/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4">
        <v>0</v>
      </c>
      <c r="D64" s="15">
        <v>0</v>
      </c>
      <c r="E64" s="15"/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4">
        <v>0</v>
      </c>
      <c r="D65" s="15">
        <v>0</v>
      </c>
      <c r="E65" s="15"/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4">
        <v>0</v>
      </c>
      <c r="D66" s="15">
        <v>0</v>
      </c>
      <c r="E66" s="15"/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4">
        <v>0</v>
      </c>
      <c r="D67" s="15">
        <v>0</v>
      </c>
      <c r="E67" s="15"/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4">
        <v>0</v>
      </c>
      <c r="D68" s="15">
        <v>0</v>
      </c>
      <c r="E68" s="15"/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4">
        <v>0</v>
      </c>
      <c r="D69" s="15">
        <v>0</v>
      </c>
      <c r="E69" s="15"/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4">
        <v>0</v>
      </c>
      <c r="D70" s="15">
        <v>0</v>
      </c>
      <c r="E70" s="15"/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4">
        <v>0</v>
      </c>
      <c r="D71" s="15">
        <v>0</v>
      </c>
      <c r="E71" s="15"/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4">
        <v>0</v>
      </c>
      <c r="D72" s="15">
        <v>0</v>
      </c>
      <c r="E72" s="15"/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4">
        <v>0</v>
      </c>
      <c r="D73" s="15">
        <v>0</v>
      </c>
      <c r="E73" s="15"/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4">
        <v>0</v>
      </c>
      <c r="D74" s="15">
        <v>0</v>
      </c>
      <c r="E74" s="15"/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4">
        <v>0</v>
      </c>
      <c r="D75" s="15">
        <v>0</v>
      </c>
      <c r="E75" s="15"/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4">
        <v>0</v>
      </c>
      <c r="D76" s="15">
        <v>51000</v>
      </c>
      <c r="E76" s="15"/>
      <c r="F76" s="15" t="s">
        <v>6</v>
      </c>
      <c r="G76" s="15">
        <f t="shared" si="5"/>
        <v>51000</v>
      </c>
      <c r="H76" s="17" t="str">
        <f t="shared" si="6"/>
        <v/>
      </c>
    </row>
    <row r="77" spans="2:8">
      <c r="B77" s="14" t="s">
        <v>60</v>
      </c>
      <c r="C77" s="84">
        <v>0</v>
      </c>
      <c r="D77" s="15">
        <v>0</v>
      </c>
      <c r="E77" s="15"/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4">
        <v>0</v>
      </c>
      <c r="D78" s="15">
        <v>0</v>
      </c>
      <c r="E78" s="15"/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4">
        <v>0</v>
      </c>
      <c r="D79" s="15">
        <v>0</v>
      </c>
      <c r="E79" s="15"/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4">
        <v>0</v>
      </c>
      <c r="D80" s="15">
        <v>0</v>
      </c>
      <c r="E80" s="15"/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4">
        <v>0</v>
      </c>
      <c r="D81" s="15">
        <v>0</v>
      </c>
      <c r="E81" s="15"/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4">
        <v>0</v>
      </c>
      <c r="D82" s="15">
        <v>0</v>
      </c>
      <c r="E82" s="15"/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4">
        <v>0</v>
      </c>
      <c r="D83" s="14">
        <v>0</v>
      </c>
      <c r="E83" s="15"/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4">
        <v>0</v>
      </c>
      <c r="D84" s="15">
        <v>0</v>
      </c>
      <c r="E84" s="15"/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4">
        <v>0</v>
      </c>
      <c r="D85" s="15">
        <v>0</v>
      </c>
      <c r="E85" s="15"/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4">
        <v>0</v>
      </c>
      <c r="D86" s="15">
        <v>0</v>
      </c>
      <c r="E86" s="15"/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4">
        <v>0</v>
      </c>
      <c r="D87" s="15">
        <v>0</v>
      </c>
      <c r="E87" s="15"/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4">
        <v>0</v>
      </c>
      <c r="D88" s="15">
        <v>0</v>
      </c>
      <c r="E88" s="15"/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4">
        <v>0</v>
      </c>
      <c r="D89" s="15">
        <v>0</v>
      </c>
      <c r="E89" s="15"/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4">
        <v>0</v>
      </c>
      <c r="D90" s="15">
        <v>0</v>
      </c>
      <c r="E90" s="15"/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4">
        <v>0</v>
      </c>
      <c r="D91" s="15">
        <v>0</v>
      </c>
      <c r="E91" s="15"/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4">
        <v>0</v>
      </c>
      <c r="D92" s="15">
        <v>0</v>
      </c>
      <c r="E92" s="15"/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4">
        <v>0</v>
      </c>
      <c r="D93" s="15">
        <v>0</v>
      </c>
      <c r="E93" s="15"/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4">
        <v>0</v>
      </c>
      <c r="D94" s="15">
        <v>0</v>
      </c>
      <c r="E94" s="15"/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4">
        <v>0</v>
      </c>
      <c r="D95" s="15">
        <v>0</v>
      </c>
      <c r="E95" s="15"/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4">
        <v>0</v>
      </c>
      <c r="D96" s="15">
        <v>0</v>
      </c>
      <c r="E96" s="15"/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4">
        <v>0</v>
      </c>
      <c r="D97" s="15">
        <v>0</v>
      </c>
      <c r="E97" s="15"/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4">
        <v>0</v>
      </c>
      <c r="D98" s="15">
        <v>0</v>
      </c>
      <c r="E98" s="15"/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4">
        <v>0</v>
      </c>
      <c r="D99" s="15">
        <v>0</v>
      </c>
      <c r="E99" s="15"/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4">
        <v>0</v>
      </c>
      <c r="D100" s="15">
        <v>0</v>
      </c>
      <c r="E100" s="15"/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4">
        <v>0</v>
      </c>
      <c r="D101" s="15">
        <v>0</v>
      </c>
      <c r="E101" s="15"/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4">
        <v>0</v>
      </c>
      <c r="D102" s="15">
        <v>0</v>
      </c>
      <c r="E102" s="15"/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4">
        <v>0</v>
      </c>
      <c r="D103" s="15">
        <v>0</v>
      </c>
      <c r="E103" s="15"/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4">
        <v>0</v>
      </c>
      <c r="D104" s="15">
        <v>0</v>
      </c>
      <c r="E104" s="15"/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4">
        <v>0</v>
      </c>
      <c r="D105" s="15">
        <v>0</v>
      </c>
      <c r="E105" s="15"/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4">
        <v>0</v>
      </c>
      <c r="D106" s="19">
        <v>0</v>
      </c>
      <c r="E106" s="19"/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>
      <selection activeCell="C12" sqref="C12"/>
    </sheetView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5">
        <v>1800</v>
      </c>
      <c r="D6" s="85">
        <v>1800</v>
      </c>
      <c r="E6" s="85">
        <v>1800</v>
      </c>
      <c r="F6" s="85">
        <v>1800</v>
      </c>
      <c r="G6" s="85">
        <v>1800</v>
      </c>
      <c r="H6" s="85">
        <v>1800</v>
      </c>
      <c r="I6" s="85">
        <v>1800</v>
      </c>
      <c r="J6" s="85">
        <v>1800</v>
      </c>
      <c r="K6" s="85">
        <v>1800</v>
      </c>
      <c r="L6" s="85">
        <v>1800</v>
      </c>
      <c r="M6" s="85">
        <v>1800</v>
      </c>
      <c r="N6" s="85">
        <v>1800</v>
      </c>
    </row>
    <row r="7" spans="2:14">
      <c r="B7" s="36" t="s">
        <v>105</v>
      </c>
      <c r="C7" s="85">
        <v>1800</v>
      </c>
      <c r="D7" s="85">
        <v>1800</v>
      </c>
      <c r="E7" s="85">
        <v>1800</v>
      </c>
      <c r="F7" s="85">
        <v>1800</v>
      </c>
      <c r="G7" s="85">
        <v>1800</v>
      </c>
      <c r="H7" s="85">
        <v>1800</v>
      </c>
      <c r="I7" s="85">
        <v>1800</v>
      </c>
      <c r="J7" s="85">
        <v>1800</v>
      </c>
      <c r="K7" s="85">
        <v>1800</v>
      </c>
      <c r="L7" s="85">
        <v>1800</v>
      </c>
      <c r="M7" s="85">
        <v>1800</v>
      </c>
      <c r="N7" s="85">
        <v>1800</v>
      </c>
    </row>
    <row r="8" spans="2:14">
      <c r="B8" s="36" t="s">
        <v>106</v>
      </c>
      <c r="C8" s="85">
        <v>1800</v>
      </c>
      <c r="D8" s="85">
        <v>1800</v>
      </c>
      <c r="E8" s="85">
        <v>1800</v>
      </c>
      <c r="F8" s="85">
        <v>1800</v>
      </c>
      <c r="G8" s="85">
        <v>1800</v>
      </c>
      <c r="H8" s="85">
        <v>1800</v>
      </c>
      <c r="I8" s="85">
        <v>1800</v>
      </c>
      <c r="J8" s="85">
        <v>1800</v>
      </c>
      <c r="K8" s="85">
        <v>1800</v>
      </c>
      <c r="L8" s="85">
        <v>1800</v>
      </c>
      <c r="M8" s="85">
        <v>1800</v>
      </c>
      <c r="N8" s="85">
        <v>1800</v>
      </c>
    </row>
    <row r="9" spans="2:14">
      <c r="B9" s="36" t="s">
        <v>107</v>
      </c>
      <c r="C9" s="85">
        <v>1800</v>
      </c>
      <c r="D9" s="85">
        <v>1800</v>
      </c>
      <c r="E9" s="85">
        <v>1800</v>
      </c>
      <c r="F9" s="85">
        <v>1800</v>
      </c>
      <c r="G9" s="85">
        <v>1800</v>
      </c>
      <c r="H9" s="85">
        <v>1800</v>
      </c>
      <c r="I9" s="85">
        <v>1800</v>
      </c>
      <c r="J9" s="85">
        <v>1800</v>
      </c>
      <c r="K9" s="85">
        <v>1800</v>
      </c>
      <c r="L9" s="85">
        <v>1800</v>
      </c>
      <c r="M9" s="85">
        <v>1800</v>
      </c>
      <c r="N9" s="85">
        <v>1800</v>
      </c>
    </row>
    <row r="10" spans="2:14">
      <c r="B10" s="36" t="s">
        <v>108</v>
      </c>
      <c r="C10" s="85">
        <v>1800</v>
      </c>
      <c r="D10" s="85">
        <v>1800</v>
      </c>
      <c r="E10" s="85">
        <v>1800</v>
      </c>
      <c r="F10" s="85">
        <v>1800</v>
      </c>
      <c r="G10" s="85">
        <v>1800</v>
      </c>
      <c r="H10" s="85">
        <v>1800</v>
      </c>
      <c r="I10" s="85">
        <v>1800</v>
      </c>
      <c r="J10" s="85">
        <v>1800</v>
      </c>
      <c r="K10" s="85">
        <v>1800</v>
      </c>
      <c r="L10" s="85">
        <v>1800</v>
      </c>
      <c r="M10" s="85">
        <v>1800</v>
      </c>
      <c r="N10" s="85">
        <v>1800</v>
      </c>
    </row>
    <row r="11" spans="2:14">
      <c r="B11" s="37" t="s">
        <v>109</v>
      </c>
      <c r="C11" s="85">
        <v>1800</v>
      </c>
      <c r="D11" s="85">
        <v>1800</v>
      </c>
      <c r="E11" s="85">
        <v>1800</v>
      </c>
      <c r="F11" s="85">
        <v>1800</v>
      </c>
      <c r="G11" s="85">
        <v>1800</v>
      </c>
      <c r="H11" s="85">
        <v>1800</v>
      </c>
      <c r="I11" s="85">
        <v>1800</v>
      </c>
      <c r="J11" s="85">
        <v>1800</v>
      </c>
      <c r="K11" s="85">
        <v>1800</v>
      </c>
      <c r="L11" s="85">
        <v>1800</v>
      </c>
      <c r="M11" s="85">
        <v>1800</v>
      </c>
      <c r="N11" s="85">
        <v>1800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3">
        <v>1</v>
      </c>
      <c r="D17" s="94">
        <v>1</v>
      </c>
      <c r="E17" s="94">
        <v>1</v>
      </c>
      <c r="F17" s="94">
        <v>5</v>
      </c>
      <c r="G17" s="94">
        <v>1</v>
      </c>
      <c r="H17" s="94">
        <v>10</v>
      </c>
      <c r="I17" s="29" t="s">
        <v>110</v>
      </c>
    </row>
    <row r="18" spans="2:33">
      <c r="B18" s="36" t="s">
        <v>105</v>
      </c>
      <c r="C18" s="93">
        <v>1</v>
      </c>
      <c r="D18" s="94">
        <v>1</v>
      </c>
      <c r="E18" s="94">
        <v>1</v>
      </c>
      <c r="F18" s="94">
        <v>5</v>
      </c>
      <c r="G18" s="94">
        <v>1</v>
      </c>
      <c r="H18" s="94">
        <v>10</v>
      </c>
      <c r="I18" s="29" t="s">
        <v>110</v>
      </c>
    </row>
    <row r="19" spans="2:33">
      <c r="B19" s="36" t="s">
        <v>106</v>
      </c>
      <c r="C19" s="93">
        <v>1</v>
      </c>
      <c r="D19" s="94">
        <v>1</v>
      </c>
      <c r="E19" s="94">
        <v>1</v>
      </c>
      <c r="F19" s="94">
        <v>5</v>
      </c>
      <c r="G19" s="94">
        <v>1</v>
      </c>
      <c r="H19" s="94">
        <v>10</v>
      </c>
      <c r="I19" s="29" t="s">
        <v>110</v>
      </c>
    </row>
    <row r="20" spans="2:33">
      <c r="B20" s="36" t="s">
        <v>107</v>
      </c>
      <c r="C20" s="93">
        <v>1</v>
      </c>
      <c r="D20" s="94">
        <v>1</v>
      </c>
      <c r="E20" s="94">
        <v>1</v>
      </c>
      <c r="F20" s="94">
        <v>5</v>
      </c>
      <c r="G20" s="94">
        <v>1</v>
      </c>
      <c r="H20" s="94">
        <v>10</v>
      </c>
    </row>
    <row r="21" spans="2:33">
      <c r="B21" s="36" t="s">
        <v>108</v>
      </c>
      <c r="C21" s="93">
        <v>1</v>
      </c>
      <c r="D21" s="94">
        <v>1</v>
      </c>
      <c r="E21" s="94">
        <v>1</v>
      </c>
      <c r="F21" s="94">
        <v>5</v>
      </c>
      <c r="G21" s="94">
        <v>1</v>
      </c>
      <c r="H21" s="94">
        <v>10</v>
      </c>
    </row>
    <row r="22" spans="2:33">
      <c r="B22" s="37" t="s">
        <v>109</v>
      </c>
      <c r="C22" s="93">
        <v>1</v>
      </c>
      <c r="D22" s="94">
        <v>1</v>
      </c>
      <c r="E22" s="94">
        <v>1</v>
      </c>
      <c r="F22" s="94">
        <v>5</v>
      </c>
      <c r="G22" s="94">
        <v>1</v>
      </c>
      <c r="H22" s="94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2009</v>
      </c>
      <c r="E28" s="49"/>
      <c r="F28" s="45">
        <f>basic_info!$D$5-4</f>
        <v>2010</v>
      </c>
      <c r="G28" s="49"/>
      <c r="H28" s="45">
        <f>basic_info!$D$5-3</f>
        <v>2011</v>
      </c>
      <c r="I28" s="49"/>
      <c r="J28" s="45">
        <f>basic_info!$D$5-2</f>
        <v>2012</v>
      </c>
      <c r="K28" s="49"/>
      <c r="L28" s="45">
        <f>basic_info!$D$5-1</f>
        <v>2013</v>
      </c>
      <c r="N28" s="45">
        <f>basic_info!$D$5</f>
        <v>2014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2014</v>
      </c>
      <c r="D30" s="44">
        <v>0.84053761279682415</v>
      </c>
      <c r="E30" s="35">
        <v>0</v>
      </c>
      <c r="F30" s="47">
        <v>0.85425481207726239</v>
      </c>
      <c r="G30" s="46">
        <v>0</v>
      </c>
      <c r="H30" s="47">
        <v>0.81931972485317484</v>
      </c>
      <c r="I30" s="46">
        <v>0</v>
      </c>
      <c r="J30" s="47">
        <v>1.0310724306991876</v>
      </c>
      <c r="K30" s="46">
        <v>0</v>
      </c>
      <c r="L30" s="47">
        <v>0.94479954883347961</v>
      </c>
      <c r="M30" s="46">
        <v>0</v>
      </c>
      <c r="N30" s="60"/>
      <c r="O30" s="71" t="s">
        <v>162</v>
      </c>
      <c r="P30" s="41">
        <f>M30+K30+I30+E30+G30</f>
        <v>0</v>
      </c>
      <c r="Q30" s="70"/>
    </row>
    <row r="31" spans="2:33">
      <c r="B31" s="36"/>
      <c r="C31" s="47">
        <f>basic_info!$D$5+1</f>
        <v>2015</v>
      </c>
      <c r="D31" s="76"/>
      <c r="E31" s="75"/>
      <c r="F31" s="69">
        <v>0.79134866785137714</v>
      </c>
      <c r="G31" s="79">
        <v>0</v>
      </c>
      <c r="H31" s="61">
        <v>0.78025454004669703</v>
      </c>
      <c r="I31" s="62">
        <v>0</v>
      </c>
      <c r="J31" s="61">
        <v>0.94329895279397902</v>
      </c>
      <c r="K31" s="62">
        <v>0</v>
      </c>
      <c r="L31" s="61">
        <v>0.87493995418983028</v>
      </c>
      <c r="M31" s="62">
        <v>0</v>
      </c>
      <c r="N31" s="63">
        <v>0.78439515503861812</v>
      </c>
      <c r="O31" s="86">
        <v>0</v>
      </c>
      <c r="P31" s="63">
        <f>O31+M31+K31+I31+G31</f>
        <v>0</v>
      </c>
    </row>
    <row r="32" spans="2:33">
      <c r="B32" s="36"/>
      <c r="C32" s="47">
        <f>basic_info!$D$5+2</f>
        <v>2016</v>
      </c>
      <c r="D32" s="76"/>
      <c r="E32" s="75"/>
      <c r="F32" s="75"/>
      <c r="G32" s="75"/>
      <c r="H32" s="69">
        <v>0.76975257071765368</v>
      </c>
      <c r="I32" s="79">
        <v>0</v>
      </c>
      <c r="J32" s="61">
        <v>0.86235916043001337</v>
      </c>
      <c r="K32" s="62">
        <v>0</v>
      </c>
      <c r="L32" s="61">
        <v>0.83860677402910089</v>
      </c>
      <c r="M32" s="62">
        <v>0</v>
      </c>
      <c r="N32" s="63">
        <v>0.7848152178006883</v>
      </c>
      <c r="O32" s="86">
        <v>0</v>
      </c>
      <c r="P32" s="63">
        <f>O32+M32+K32+I32</f>
        <v>0</v>
      </c>
    </row>
    <row r="33" spans="2:17">
      <c r="B33" s="36"/>
      <c r="C33" s="47">
        <f>basic_info!$D$5+3</f>
        <v>2017</v>
      </c>
      <c r="D33" s="76"/>
      <c r="E33" s="75"/>
      <c r="F33" s="75"/>
      <c r="G33" s="75"/>
      <c r="H33" s="75"/>
      <c r="I33" s="75"/>
      <c r="J33" s="69">
        <v>0.82723927824938992</v>
      </c>
      <c r="K33" s="79">
        <v>0</v>
      </c>
      <c r="L33" s="61">
        <v>0.78982841454849262</v>
      </c>
      <c r="M33" s="62">
        <v>0</v>
      </c>
      <c r="N33" s="63">
        <v>0.73764396117770215</v>
      </c>
      <c r="O33" s="86">
        <v>0</v>
      </c>
      <c r="P33" s="63">
        <f>O33+M33+K33</f>
        <v>0</v>
      </c>
    </row>
    <row r="34" spans="2:17">
      <c r="B34" s="36"/>
      <c r="C34" s="47">
        <f>basic_info!$D$5+4</f>
        <v>2018</v>
      </c>
      <c r="D34" s="76"/>
      <c r="E34" s="75"/>
      <c r="F34" s="75"/>
      <c r="G34" s="75"/>
      <c r="H34" s="75"/>
      <c r="I34" s="75"/>
      <c r="J34" s="75"/>
      <c r="K34" s="75"/>
      <c r="L34" s="69">
        <v>0.72411525202691562</v>
      </c>
      <c r="M34" s="79">
        <v>0</v>
      </c>
      <c r="N34" s="63">
        <v>0.71135030767163665</v>
      </c>
      <c r="O34" s="86">
        <v>0</v>
      </c>
      <c r="P34" s="63">
        <f>O34+M34</f>
        <v>0</v>
      </c>
    </row>
    <row r="35" spans="2:17">
      <c r="B35" s="37"/>
      <c r="C35" s="72">
        <f>basic_info!$D$5+5</f>
        <v>2019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0.67168145499527454</v>
      </c>
      <c r="O35" s="86">
        <v>0</v>
      </c>
      <c r="P35" s="65">
        <f>O35</f>
        <v>0</v>
      </c>
    </row>
    <row r="36" spans="2:17">
      <c r="B36" s="41" t="s">
        <v>113</v>
      </c>
      <c r="C36" s="36">
        <f>basic_info!$D$5</f>
        <v>2014</v>
      </c>
      <c r="D36" s="44">
        <v>1.0649106070555612</v>
      </c>
      <c r="E36" s="35">
        <v>0</v>
      </c>
      <c r="F36" s="73">
        <v>1.0642519806916397</v>
      </c>
      <c r="G36" s="74">
        <v>0</v>
      </c>
      <c r="H36" s="73">
        <v>1.054583558512546</v>
      </c>
      <c r="I36" s="74">
        <v>0</v>
      </c>
      <c r="J36" s="73">
        <v>0.9156909597001206</v>
      </c>
      <c r="K36" s="74">
        <v>0</v>
      </c>
      <c r="L36" s="66">
        <v>1.2616250665284479</v>
      </c>
      <c r="M36" s="67">
        <v>0</v>
      </c>
      <c r="N36" s="68"/>
      <c r="O36" s="71" t="s">
        <v>162</v>
      </c>
      <c r="P36" s="41">
        <f>M36+K36+I36+E36+G36</f>
        <v>0</v>
      </c>
      <c r="Q36" s="70"/>
    </row>
    <row r="37" spans="2:17">
      <c r="B37" s="36"/>
      <c r="C37" s="47">
        <f>basic_info!$D$5+1</f>
        <v>2015</v>
      </c>
      <c r="D37" s="76"/>
      <c r="E37" s="75"/>
      <c r="F37" s="69">
        <v>1.0762337405940841</v>
      </c>
      <c r="G37" s="79">
        <v>0</v>
      </c>
      <c r="H37" s="61">
        <v>1.0404514613486917</v>
      </c>
      <c r="I37" s="62">
        <v>0</v>
      </c>
      <c r="J37" s="61">
        <v>0.89286179766970553</v>
      </c>
      <c r="K37" s="62">
        <v>0</v>
      </c>
      <c r="L37" s="61">
        <v>1.2305005066511776</v>
      </c>
      <c r="M37" s="62">
        <v>0</v>
      </c>
      <c r="N37" s="61">
        <v>1.0549979141770345</v>
      </c>
      <c r="O37" s="86">
        <v>0</v>
      </c>
      <c r="P37" s="63">
        <f>O37+M37+K37+I37+G37</f>
        <v>0</v>
      </c>
    </row>
    <row r="38" spans="2:17">
      <c r="B38" s="36"/>
      <c r="C38" s="47">
        <f>basic_info!$D$5+2</f>
        <v>2016</v>
      </c>
      <c r="D38" s="76"/>
      <c r="E38" s="75"/>
      <c r="F38" s="75"/>
      <c r="G38" s="75"/>
      <c r="H38" s="69">
        <v>1.0296840787328012</v>
      </c>
      <c r="I38" s="79">
        <v>0</v>
      </c>
      <c r="J38" s="61">
        <v>0.89692452423078717</v>
      </c>
      <c r="K38" s="62">
        <v>0</v>
      </c>
      <c r="L38" s="61">
        <v>1.1330883338899427</v>
      </c>
      <c r="M38" s="62">
        <v>0</v>
      </c>
      <c r="N38" s="61">
        <v>0.96974342417907566</v>
      </c>
      <c r="O38" s="86">
        <v>0</v>
      </c>
      <c r="P38" s="63">
        <f>O38+M38+K38+I38</f>
        <v>0</v>
      </c>
    </row>
    <row r="39" spans="2:17">
      <c r="B39" s="36"/>
      <c r="C39" s="47">
        <f>basic_info!$D$5+3</f>
        <v>2017</v>
      </c>
      <c r="D39" s="76"/>
      <c r="E39" s="75"/>
      <c r="F39" s="75"/>
      <c r="G39" s="75"/>
      <c r="H39" s="75"/>
      <c r="I39" s="75"/>
      <c r="J39" s="69">
        <v>0.90603754280275017</v>
      </c>
      <c r="K39" s="79">
        <v>0</v>
      </c>
      <c r="L39" s="61">
        <v>1.0875125598816084</v>
      </c>
      <c r="M39" s="62">
        <v>0</v>
      </c>
      <c r="N39" s="61">
        <v>0.93160995934739854</v>
      </c>
      <c r="O39" s="86">
        <v>0</v>
      </c>
      <c r="P39" s="63">
        <f>O39+M39+K39</f>
        <v>0</v>
      </c>
    </row>
    <row r="40" spans="2:17">
      <c r="B40" s="36"/>
      <c r="C40" s="47">
        <f>basic_info!$D$5+4</f>
        <v>2018</v>
      </c>
      <c r="D40" s="76"/>
      <c r="E40" s="75"/>
      <c r="F40" s="75"/>
      <c r="G40" s="75"/>
      <c r="H40" s="75"/>
      <c r="I40" s="75"/>
      <c r="J40" s="75"/>
      <c r="K40" s="75"/>
      <c r="L40" s="69">
        <v>0.99511689269542691</v>
      </c>
      <c r="M40" s="79">
        <v>0</v>
      </c>
      <c r="N40" s="61">
        <v>0.88880183448123806</v>
      </c>
      <c r="O40" s="86">
        <v>0</v>
      </c>
      <c r="P40" s="63">
        <f>O40+M40</f>
        <v>0</v>
      </c>
    </row>
    <row r="41" spans="2:17">
      <c r="B41" s="37"/>
      <c r="C41" s="72">
        <f>basic_info!$D$5+5</f>
        <v>2019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0.87392979428172113</v>
      </c>
      <c r="O41" s="86">
        <v>0</v>
      </c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86">
        <v>0</v>
      </c>
      <c r="D47" s="86">
        <v>0</v>
      </c>
      <c r="E47" s="86">
        <v>0</v>
      </c>
      <c r="F47" s="86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33">
        <f>SUM(C47:N47)</f>
        <v>0</v>
      </c>
    </row>
    <row r="48" spans="2:17">
      <c r="B48" s="37" t="s">
        <v>113</v>
      </c>
      <c r="C48" s="86">
        <v>0</v>
      </c>
      <c r="D48" s="86">
        <v>0</v>
      </c>
      <c r="E48" s="86">
        <v>0</v>
      </c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33">
        <f>SUM(C48:N48)</f>
        <v>0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4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topLeftCell="A2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87">
        <v>5</v>
      </c>
      <c r="D6" s="87">
        <v>8</v>
      </c>
      <c r="E6" s="87">
        <v>40</v>
      </c>
      <c r="F6" s="87">
        <v>23.5</v>
      </c>
      <c r="G6" s="87">
        <f>100-(SUM(C6:F6))</f>
        <v>23.5</v>
      </c>
      <c r="H6" s="91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87">
        <v>5</v>
      </c>
      <c r="D7" s="87">
        <v>8</v>
      </c>
      <c r="E7" s="87">
        <v>40</v>
      </c>
      <c r="F7" s="87">
        <v>23.5</v>
      </c>
      <c r="G7" s="87">
        <f t="shared" ref="G7" si="0">100-(SUM(C7:F7))</f>
        <v>23.5</v>
      </c>
      <c r="H7" s="91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87">
        <v>5</v>
      </c>
      <c r="D8" s="87">
        <v>8</v>
      </c>
      <c r="E8" s="87">
        <v>40</v>
      </c>
      <c r="F8" s="87">
        <v>23.5</v>
      </c>
      <c r="G8" s="87">
        <f>100-(SUM(C8:F8))</f>
        <v>23.5</v>
      </c>
      <c r="H8" s="91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87">
        <v>5</v>
      </c>
      <c r="D9" s="87">
        <v>8</v>
      </c>
      <c r="E9" s="87">
        <v>40</v>
      </c>
      <c r="F9" s="87">
        <v>23.5</v>
      </c>
      <c r="G9" s="87">
        <f>100-(SUM(C9:F9))</f>
        <v>23.5</v>
      </c>
      <c r="H9" s="91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87">
        <v>5</v>
      </c>
      <c r="D10" s="87">
        <v>8</v>
      </c>
      <c r="E10" s="87">
        <v>40</v>
      </c>
      <c r="F10" s="87">
        <v>23.5</v>
      </c>
      <c r="G10" s="87">
        <f>100-(SUM(C10:F10))</f>
        <v>23.5</v>
      </c>
      <c r="H10" s="91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88">
        <v>5</v>
      </c>
      <c r="D11" s="88">
        <v>8</v>
      </c>
      <c r="E11" s="88">
        <v>40</v>
      </c>
      <c r="F11" s="87">
        <v>23.5</v>
      </c>
      <c r="G11" s="87">
        <f>100-(SUM(C11:F11))</f>
        <v>23.5</v>
      </c>
      <c r="H11" s="90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88">
        <v>65</v>
      </c>
      <c r="D19" s="44">
        <f>100-$C$19</f>
        <v>35</v>
      </c>
      <c r="E19" s="88">
        <v>65</v>
      </c>
      <c r="F19" s="44">
        <f>100-$E$19</f>
        <v>35</v>
      </c>
      <c r="G19" s="88">
        <v>65</v>
      </c>
      <c r="H19" s="33">
        <f>100-$G$19</f>
        <v>35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87">
        <v>0</v>
      </c>
      <c r="D27" s="87">
        <v>40</v>
      </c>
      <c r="E27" s="87">
        <v>37</v>
      </c>
      <c r="F27" s="87">
        <v>40</v>
      </c>
      <c r="G27" s="87">
        <v>37</v>
      </c>
      <c r="H27" s="87">
        <v>40</v>
      </c>
      <c r="I27" s="89">
        <v>37</v>
      </c>
      <c r="P27" s="50"/>
      <c r="Q27" s="50"/>
      <c r="R27" s="50"/>
    </row>
    <row r="28" spans="2:18">
      <c r="B28" s="45" t="s">
        <v>59</v>
      </c>
      <c r="C28" s="87">
        <v>0</v>
      </c>
      <c r="D28" s="87">
        <v>60</v>
      </c>
      <c r="E28" s="87">
        <v>63</v>
      </c>
      <c r="F28" s="87">
        <v>60</v>
      </c>
      <c r="G28" s="87">
        <v>63</v>
      </c>
      <c r="H28" s="87">
        <v>60</v>
      </c>
      <c r="I28" s="89">
        <v>63</v>
      </c>
      <c r="P28" s="50"/>
      <c r="Q28" s="50"/>
      <c r="R28" s="50"/>
    </row>
    <row r="29" spans="2:18">
      <c r="B29" s="45" t="s">
        <v>150</v>
      </c>
      <c r="C29" s="92">
        <f>SUM($C$27:$C$28)</f>
        <v>0</v>
      </c>
      <c r="D29" s="92">
        <f>SUM($D$27:$D$28)</f>
        <v>100</v>
      </c>
      <c r="E29" s="92">
        <f>SUM($E$27:$E$28)</f>
        <v>100</v>
      </c>
      <c r="F29" s="92">
        <f>SUM($F$27:$F$28)</f>
        <v>100</v>
      </c>
      <c r="G29" s="92">
        <f>SUM($G$27:$G$28)</f>
        <v>100</v>
      </c>
      <c r="H29" s="92">
        <f>SUM($H$27:$H$28)</f>
        <v>100</v>
      </c>
      <c r="I29" s="90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87">
        <v>30</v>
      </c>
      <c r="D36" s="87">
        <v>30</v>
      </c>
      <c r="E36" s="87">
        <v>30</v>
      </c>
      <c r="F36" s="87">
        <v>30</v>
      </c>
      <c r="G36" s="87">
        <v>30</v>
      </c>
      <c r="H36" s="87">
        <v>30</v>
      </c>
      <c r="I36" s="87">
        <v>30</v>
      </c>
      <c r="J36" s="87">
        <v>30</v>
      </c>
      <c r="K36" s="87">
        <v>30</v>
      </c>
      <c r="L36" s="87">
        <v>30</v>
      </c>
      <c r="M36" s="87">
        <v>30</v>
      </c>
      <c r="N36" s="87">
        <v>30</v>
      </c>
    </row>
    <row r="37" spans="2:14">
      <c r="B37" s="45" t="s">
        <v>59</v>
      </c>
      <c r="C37" s="88">
        <v>30</v>
      </c>
      <c r="D37" s="88">
        <v>30</v>
      </c>
      <c r="E37" s="88">
        <v>30</v>
      </c>
      <c r="F37" s="88">
        <v>30</v>
      </c>
      <c r="G37" s="88">
        <v>30</v>
      </c>
      <c r="H37" s="88">
        <v>30</v>
      </c>
      <c r="I37" s="88">
        <v>30</v>
      </c>
      <c r="J37" s="88">
        <v>30</v>
      </c>
      <c r="K37" s="88">
        <v>30</v>
      </c>
      <c r="L37" s="88">
        <v>30</v>
      </c>
      <c r="M37" s="88">
        <v>30</v>
      </c>
      <c r="N37" s="88">
        <v>30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topLeftCell="B11" workbookViewId="0">
      <selection activeCell="R17" sqref="R17"/>
    </sheetView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6">
        <v>4</v>
      </c>
      <c r="E6" s="86">
        <v>3.5</v>
      </c>
      <c r="F6" s="86">
        <v>3</v>
      </c>
      <c r="G6" s="86">
        <v>2.5</v>
      </c>
      <c r="H6" s="86">
        <v>2</v>
      </c>
      <c r="I6" s="86">
        <v>3.7</v>
      </c>
      <c r="J6" s="86">
        <v>4</v>
      </c>
      <c r="K6" s="86">
        <v>3.5</v>
      </c>
      <c r="L6" s="86">
        <v>3</v>
      </c>
      <c r="M6" s="86">
        <v>2.5</v>
      </c>
      <c r="N6" s="86">
        <v>2</v>
      </c>
      <c r="O6" s="86">
        <v>3.7</v>
      </c>
    </row>
    <row r="7" spans="2:15">
      <c r="C7" s="36" t="s">
        <v>127</v>
      </c>
      <c r="D7" s="86">
        <v>3.7</v>
      </c>
      <c r="E7" s="86">
        <v>2</v>
      </c>
      <c r="F7" s="86">
        <v>2.5</v>
      </c>
      <c r="G7" s="86">
        <v>3</v>
      </c>
      <c r="H7" s="86">
        <v>3.5</v>
      </c>
      <c r="I7" s="86">
        <v>4</v>
      </c>
      <c r="J7" s="86">
        <v>3.7</v>
      </c>
      <c r="K7" s="86">
        <v>2</v>
      </c>
      <c r="L7" s="86">
        <v>2.5</v>
      </c>
      <c r="M7" s="86">
        <v>3</v>
      </c>
      <c r="N7" s="86">
        <v>3.5</v>
      </c>
      <c r="O7" s="86">
        <v>4</v>
      </c>
    </row>
    <row r="8" spans="2:15">
      <c r="C8" s="36" t="s">
        <v>128</v>
      </c>
      <c r="D8" s="86">
        <v>4</v>
      </c>
      <c r="E8" s="86">
        <v>3.5</v>
      </c>
      <c r="F8" s="86">
        <v>3</v>
      </c>
      <c r="G8" s="86">
        <v>2.5</v>
      </c>
      <c r="H8" s="86">
        <v>2</v>
      </c>
      <c r="I8" s="86">
        <v>3.7</v>
      </c>
      <c r="J8" s="86">
        <v>4</v>
      </c>
      <c r="K8" s="86">
        <v>3.5</v>
      </c>
      <c r="L8" s="86">
        <v>3</v>
      </c>
      <c r="M8" s="86">
        <v>2.5</v>
      </c>
      <c r="N8" s="86">
        <v>2</v>
      </c>
      <c r="O8" s="86">
        <v>3.7</v>
      </c>
    </row>
    <row r="9" spans="2:15">
      <c r="C9" s="36" t="s">
        <v>129</v>
      </c>
      <c r="D9" s="86">
        <v>3.7</v>
      </c>
      <c r="E9" s="86">
        <v>2</v>
      </c>
      <c r="F9" s="86">
        <v>2.5</v>
      </c>
      <c r="G9" s="86">
        <v>3</v>
      </c>
      <c r="H9" s="86">
        <v>3.5</v>
      </c>
      <c r="I9" s="86">
        <v>4</v>
      </c>
      <c r="J9" s="86">
        <v>3.7</v>
      </c>
      <c r="K9" s="86">
        <v>2</v>
      </c>
      <c r="L9" s="86">
        <v>2.5</v>
      </c>
      <c r="M9" s="86">
        <v>3</v>
      </c>
      <c r="N9" s="86">
        <v>3.5</v>
      </c>
      <c r="O9" s="86">
        <v>4</v>
      </c>
    </row>
    <row r="10" spans="2:15">
      <c r="C10" s="36" t="s">
        <v>130</v>
      </c>
      <c r="D10" s="86">
        <v>4</v>
      </c>
      <c r="E10" s="86">
        <v>3.5</v>
      </c>
      <c r="F10" s="86">
        <v>3</v>
      </c>
      <c r="G10" s="86">
        <v>2.5</v>
      </c>
      <c r="H10" s="86">
        <v>2</v>
      </c>
      <c r="I10" s="86">
        <v>3.7</v>
      </c>
      <c r="J10" s="86">
        <v>4</v>
      </c>
      <c r="K10" s="86">
        <v>3.5</v>
      </c>
      <c r="L10" s="86">
        <v>3</v>
      </c>
      <c r="M10" s="86">
        <v>2.5</v>
      </c>
      <c r="N10" s="86">
        <v>2</v>
      </c>
      <c r="O10" s="86">
        <v>3.7</v>
      </c>
    </row>
    <row r="11" spans="2:15">
      <c r="C11" s="36" t="s">
        <v>131</v>
      </c>
      <c r="D11" s="86">
        <v>3.7</v>
      </c>
      <c r="E11" s="86">
        <v>2</v>
      </c>
      <c r="F11" s="86">
        <v>2.5</v>
      </c>
      <c r="G11" s="86">
        <v>3</v>
      </c>
      <c r="H11" s="86">
        <v>3.5</v>
      </c>
      <c r="I11" s="86">
        <v>4</v>
      </c>
      <c r="J11" s="86">
        <v>3.7</v>
      </c>
      <c r="K11" s="86">
        <v>2</v>
      </c>
      <c r="L11" s="86">
        <v>2.5</v>
      </c>
      <c r="M11" s="86">
        <v>3</v>
      </c>
      <c r="N11" s="86">
        <v>3.5</v>
      </c>
      <c r="O11" s="86">
        <v>4</v>
      </c>
    </row>
    <row r="12" spans="2:15">
      <c r="C12" s="37" t="s">
        <v>132</v>
      </c>
      <c r="D12" s="86">
        <v>4</v>
      </c>
      <c r="E12" s="86">
        <v>3.5</v>
      </c>
      <c r="F12" s="86">
        <v>3</v>
      </c>
      <c r="G12" s="86">
        <v>2.5</v>
      </c>
      <c r="H12" s="86">
        <v>2</v>
      </c>
      <c r="I12" s="86">
        <v>3.7</v>
      </c>
      <c r="J12" s="86">
        <v>4</v>
      </c>
      <c r="K12" s="86">
        <v>3.5</v>
      </c>
      <c r="L12" s="86">
        <v>3</v>
      </c>
      <c r="M12" s="86">
        <v>2.5</v>
      </c>
      <c r="N12" s="86">
        <v>2</v>
      </c>
      <c r="O12" s="86">
        <v>3.7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6">
        <v>4</v>
      </c>
      <c r="E15" s="86">
        <v>3.5</v>
      </c>
      <c r="F15" s="86">
        <v>3</v>
      </c>
      <c r="G15" s="86">
        <v>2.5</v>
      </c>
      <c r="H15" s="86">
        <v>3</v>
      </c>
      <c r="I15" s="86">
        <v>3.7</v>
      </c>
      <c r="J15" s="86">
        <v>4</v>
      </c>
      <c r="K15" s="86">
        <v>3.5</v>
      </c>
      <c r="L15" s="86">
        <v>3</v>
      </c>
      <c r="M15" s="86">
        <v>2.5</v>
      </c>
      <c r="N15" s="86">
        <v>3</v>
      </c>
      <c r="O15" s="86">
        <v>3.7</v>
      </c>
    </row>
    <row r="16" spans="2:15">
      <c r="C16" s="36" t="s">
        <v>127</v>
      </c>
      <c r="D16" s="86">
        <v>3.7</v>
      </c>
      <c r="E16" s="86">
        <v>3</v>
      </c>
      <c r="F16" s="86">
        <v>2.5</v>
      </c>
      <c r="G16" s="86">
        <v>3</v>
      </c>
      <c r="H16" s="86">
        <v>3.5</v>
      </c>
      <c r="I16" s="86">
        <v>4</v>
      </c>
      <c r="J16" s="86">
        <v>3.7</v>
      </c>
      <c r="K16" s="86">
        <v>3</v>
      </c>
      <c r="L16" s="86">
        <v>2.5</v>
      </c>
      <c r="M16" s="86">
        <v>3</v>
      </c>
      <c r="N16" s="86">
        <v>3.5</v>
      </c>
      <c r="O16" s="86">
        <v>4</v>
      </c>
    </row>
    <row r="17" spans="2:15">
      <c r="C17" s="36" t="s">
        <v>128</v>
      </c>
      <c r="D17" s="86">
        <v>4</v>
      </c>
      <c r="E17" s="86">
        <v>3.5</v>
      </c>
      <c r="F17" s="86">
        <v>3</v>
      </c>
      <c r="G17" s="86">
        <v>2.5</v>
      </c>
      <c r="H17" s="86">
        <v>3</v>
      </c>
      <c r="I17" s="86">
        <v>3.7</v>
      </c>
      <c r="J17" s="86">
        <v>4</v>
      </c>
      <c r="K17" s="86">
        <v>3.5</v>
      </c>
      <c r="L17" s="86">
        <v>3</v>
      </c>
      <c r="M17" s="86">
        <v>2.5</v>
      </c>
      <c r="N17" s="86">
        <v>3</v>
      </c>
      <c r="O17" s="86">
        <v>3.7</v>
      </c>
    </row>
    <row r="18" spans="2:15">
      <c r="C18" s="36" t="s">
        <v>129</v>
      </c>
      <c r="D18" s="86">
        <v>3.7</v>
      </c>
      <c r="E18" s="86">
        <v>3</v>
      </c>
      <c r="F18" s="86">
        <v>2.5</v>
      </c>
      <c r="G18" s="86">
        <v>3</v>
      </c>
      <c r="H18" s="86">
        <v>3.5</v>
      </c>
      <c r="I18" s="86">
        <v>4</v>
      </c>
      <c r="J18" s="86">
        <v>3.7</v>
      </c>
      <c r="K18" s="86">
        <v>3</v>
      </c>
      <c r="L18" s="86">
        <v>2.5</v>
      </c>
      <c r="M18" s="86">
        <v>3</v>
      </c>
      <c r="N18" s="86">
        <v>3.5</v>
      </c>
      <c r="O18" s="86">
        <v>4</v>
      </c>
    </row>
    <row r="19" spans="2:15">
      <c r="C19" s="36" t="s">
        <v>130</v>
      </c>
      <c r="D19" s="86">
        <v>4</v>
      </c>
      <c r="E19" s="86">
        <v>3.5</v>
      </c>
      <c r="F19" s="86">
        <v>3</v>
      </c>
      <c r="G19" s="86">
        <v>2.5</v>
      </c>
      <c r="H19" s="86">
        <v>3</v>
      </c>
      <c r="I19" s="86">
        <v>3.7</v>
      </c>
      <c r="J19" s="86">
        <v>4</v>
      </c>
      <c r="K19" s="86">
        <v>3.5</v>
      </c>
      <c r="L19" s="86">
        <v>3</v>
      </c>
      <c r="M19" s="86">
        <v>2.5</v>
      </c>
      <c r="N19" s="86">
        <v>3</v>
      </c>
      <c r="O19" s="86">
        <v>3.7</v>
      </c>
    </row>
    <row r="20" spans="2:15">
      <c r="C20" s="36" t="s">
        <v>131</v>
      </c>
      <c r="D20" s="86">
        <v>3.7</v>
      </c>
      <c r="E20" s="86">
        <v>3</v>
      </c>
      <c r="F20" s="86">
        <v>2.5</v>
      </c>
      <c r="G20" s="86">
        <v>3</v>
      </c>
      <c r="H20" s="86">
        <v>3.5</v>
      </c>
      <c r="I20" s="86">
        <v>4</v>
      </c>
      <c r="J20" s="86">
        <v>3.7</v>
      </c>
      <c r="K20" s="86">
        <v>3</v>
      </c>
      <c r="L20" s="86">
        <v>2.5</v>
      </c>
      <c r="M20" s="86">
        <v>3</v>
      </c>
      <c r="N20" s="86">
        <v>3.5</v>
      </c>
      <c r="O20" s="86">
        <v>4</v>
      </c>
    </row>
    <row r="21" spans="2:15">
      <c r="C21" s="37" t="s">
        <v>132</v>
      </c>
      <c r="D21" s="86">
        <v>4</v>
      </c>
      <c r="E21" s="86">
        <v>3.5</v>
      </c>
      <c r="F21" s="86">
        <v>3</v>
      </c>
      <c r="G21" s="86">
        <v>2.5</v>
      </c>
      <c r="H21" s="86">
        <v>3</v>
      </c>
      <c r="I21" s="86">
        <v>3.7</v>
      </c>
      <c r="J21" s="86">
        <v>4</v>
      </c>
      <c r="K21" s="86">
        <v>3.5</v>
      </c>
      <c r="L21" s="86">
        <v>3</v>
      </c>
      <c r="M21" s="86">
        <v>2.5</v>
      </c>
      <c r="N21" s="86">
        <v>3</v>
      </c>
      <c r="O21" s="86">
        <v>3.7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6">
        <v>4</v>
      </c>
      <c r="E24" s="86">
        <v>3.5</v>
      </c>
      <c r="F24" s="86">
        <v>3</v>
      </c>
      <c r="G24" s="86">
        <v>2.5</v>
      </c>
      <c r="H24" s="86">
        <v>2</v>
      </c>
      <c r="I24" s="86">
        <v>3.7</v>
      </c>
      <c r="J24" s="86">
        <v>4</v>
      </c>
      <c r="K24" s="86">
        <v>3.5</v>
      </c>
      <c r="L24" s="86">
        <v>3</v>
      </c>
      <c r="M24" s="86">
        <v>2.5</v>
      </c>
      <c r="N24" s="86">
        <v>2</v>
      </c>
      <c r="O24" s="86">
        <v>3.7</v>
      </c>
    </row>
    <row r="25" spans="2:15">
      <c r="C25" s="36" t="s">
        <v>127</v>
      </c>
      <c r="D25" s="86">
        <v>3.7</v>
      </c>
      <c r="E25" s="86">
        <v>2</v>
      </c>
      <c r="F25" s="86">
        <v>2.5</v>
      </c>
      <c r="G25" s="86">
        <v>3</v>
      </c>
      <c r="H25" s="86">
        <v>3.5</v>
      </c>
      <c r="I25" s="86">
        <v>4</v>
      </c>
      <c r="J25" s="86">
        <v>3.7</v>
      </c>
      <c r="K25" s="86">
        <v>2</v>
      </c>
      <c r="L25" s="86">
        <v>2.5</v>
      </c>
      <c r="M25" s="86">
        <v>3</v>
      </c>
      <c r="N25" s="86">
        <v>3.5</v>
      </c>
      <c r="O25" s="86">
        <v>4</v>
      </c>
    </row>
    <row r="26" spans="2:15">
      <c r="C26" s="36" t="s">
        <v>128</v>
      </c>
      <c r="D26" s="86">
        <v>4</v>
      </c>
      <c r="E26" s="86">
        <v>3.5</v>
      </c>
      <c r="F26" s="86">
        <v>3</v>
      </c>
      <c r="G26" s="86">
        <v>2.5</v>
      </c>
      <c r="H26" s="86">
        <v>2</v>
      </c>
      <c r="I26" s="86">
        <v>3.7</v>
      </c>
      <c r="J26" s="86">
        <v>4</v>
      </c>
      <c r="K26" s="86">
        <v>3.5</v>
      </c>
      <c r="L26" s="86">
        <v>3</v>
      </c>
      <c r="M26" s="86">
        <v>2.5</v>
      </c>
      <c r="N26" s="86">
        <v>2</v>
      </c>
      <c r="O26" s="86">
        <v>3.7</v>
      </c>
    </row>
    <row r="27" spans="2:15">
      <c r="C27" s="36" t="s">
        <v>129</v>
      </c>
      <c r="D27" s="86">
        <v>3.7</v>
      </c>
      <c r="E27" s="86">
        <v>2</v>
      </c>
      <c r="F27" s="86">
        <v>2.5</v>
      </c>
      <c r="G27" s="86">
        <v>3</v>
      </c>
      <c r="H27" s="86">
        <v>3.5</v>
      </c>
      <c r="I27" s="86">
        <v>4</v>
      </c>
      <c r="J27" s="86">
        <v>3.7</v>
      </c>
      <c r="K27" s="86">
        <v>2</v>
      </c>
      <c r="L27" s="86">
        <v>2.5</v>
      </c>
      <c r="M27" s="86">
        <v>3</v>
      </c>
      <c r="N27" s="86">
        <v>3.5</v>
      </c>
      <c r="O27" s="86">
        <v>4</v>
      </c>
    </row>
    <row r="28" spans="2:15">
      <c r="C28" s="36" t="s">
        <v>130</v>
      </c>
      <c r="D28" s="86">
        <v>4</v>
      </c>
      <c r="E28" s="86">
        <v>3.5</v>
      </c>
      <c r="F28" s="86">
        <v>3</v>
      </c>
      <c r="G28" s="86">
        <v>2.5</v>
      </c>
      <c r="H28" s="86">
        <v>2</v>
      </c>
      <c r="I28" s="86">
        <v>3.7</v>
      </c>
      <c r="J28" s="86">
        <v>4</v>
      </c>
      <c r="K28" s="86">
        <v>3.5</v>
      </c>
      <c r="L28" s="86">
        <v>3</v>
      </c>
      <c r="M28" s="86">
        <v>2.5</v>
      </c>
      <c r="N28" s="86">
        <v>2</v>
      </c>
      <c r="O28" s="86">
        <v>3.7</v>
      </c>
    </row>
    <row r="29" spans="2:15">
      <c r="C29" s="36" t="s">
        <v>131</v>
      </c>
      <c r="D29" s="86">
        <v>3.7</v>
      </c>
      <c r="E29" s="86">
        <v>2</v>
      </c>
      <c r="F29" s="86">
        <v>2.5</v>
      </c>
      <c r="G29" s="86">
        <v>3</v>
      </c>
      <c r="H29" s="86">
        <v>3.5</v>
      </c>
      <c r="I29" s="86">
        <v>4</v>
      </c>
      <c r="J29" s="86">
        <v>3.7</v>
      </c>
      <c r="K29" s="86">
        <v>2</v>
      </c>
      <c r="L29" s="86">
        <v>2.5</v>
      </c>
      <c r="M29" s="86">
        <v>3</v>
      </c>
      <c r="N29" s="86">
        <v>3.5</v>
      </c>
      <c r="O29" s="86">
        <v>4</v>
      </c>
    </row>
    <row r="30" spans="2:15">
      <c r="C30" s="37" t="s">
        <v>132</v>
      </c>
      <c r="D30" s="86">
        <v>4</v>
      </c>
      <c r="E30" s="86">
        <v>3.5</v>
      </c>
      <c r="F30" s="86">
        <v>3</v>
      </c>
      <c r="G30" s="86">
        <v>2.5</v>
      </c>
      <c r="H30" s="86">
        <v>2</v>
      </c>
      <c r="I30" s="86">
        <v>3.7</v>
      </c>
      <c r="J30" s="86">
        <v>4</v>
      </c>
      <c r="K30" s="86">
        <v>3.5</v>
      </c>
      <c r="L30" s="86">
        <v>3</v>
      </c>
      <c r="M30" s="86">
        <v>2.5</v>
      </c>
      <c r="N30" s="86">
        <v>2</v>
      </c>
      <c r="O30" s="86">
        <v>3.7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6">
        <v>4</v>
      </c>
      <c r="E33" s="86">
        <v>3.5</v>
      </c>
      <c r="F33" s="86">
        <v>3</v>
      </c>
      <c r="G33" s="86">
        <v>2.5</v>
      </c>
      <c r="H33" s="86">
        <v>2</v>
      </c>
      <c r="I33" s="86">
        <v>3.7</v>
      </c>
      <c r="J33" s="86">
        <v>4</v>
      </c>
      <c r="K33" s="86">
        <v>3.5</v>
      </c>
      <c r="L33" s="86">
        <v>3</v>
      </c>
      <c r="M33" s="86">
        <v>2.5</v>
      </c>
      <c r="N33" s="86">
        <v>2</v>
      </c>
      <c r="O33" s="86">
        <v>3.7</v>
      </c>
    </row>
    <row r="34" spans="3:15">
      <c r="C34" s="36" t="s">
        <v>127</v>
      </c>
      <c r="D34" s="86">
        <v>3.7</v>
      </c>
      <c r="E34" s="86">
        <v>2</v>
      </c>
      <c r="F34" s="86">
        <v>2.5</v>
      </c>
      <c r="G34" s="86">
        <v>3</v>
      </c>
      <c r="H34" s="86">
        <v>3.5</v>
      </c>
      <c r="I34" s="86">
        <v>4</v>
      </c>
      <c r="J34" s="86">
        <v>3.7</v>
      </c>
      <c r="K34" s="86">
        <v>2</v>
      </c>
      <c r="L34" s="86">
        <v>2.5</v>
      </c>
      <c r="M34" s="86">
        <v>3</v>
      </c>
      <c r="N34" s="86">
        <v>3.5</v>
      </c>
      <c r="O34" s="86">
        <v>4</v>
      </c>
    </row>
    <row r="35" spans="3:15">
      <c r="C35" s="36" t="s">
        <v>128</v>
      </c>
      <c r="D35" s="86">
        <v>4</v>
      </c>
      <c r="E35" s="86">
        <v>3.5</v>
      </c>
      <c r="F35" s="86">
        <v>3</v>
      </c>
      <c r="G35" s="86">
        <v>2.5</v>
      </c>
      <c r="H35" s="86">
        <v>2</v>
      </c>
      <c r="I35" s="86">
        <v>3.7</v>
      </c>
      <c r="J35" s="86">
        <v>4</v>
      </c>
      <c r="K35" s="86">
        <v>3.5</v>
      </c>
      <c r="L35" s="86">
        <v>3</v>
      </c>
      <c r="M35" s="86">
        <v>2.5</v>
      </c>
      <c r="N35" s="86">
        <v>2</v>
      </c>
      <c r="O35" s="86">
        <v>3.7</v>
      </c>
    </row>
    <row r="36" spans="3:15">
      <c r="C36" s="36" t="s">
        <v>129</v>
      </c>
      <c r="D36" s="86">
        <v>3.7</v>
      </c>
      <c r="E36" s="86">
        <v>2</v>
      </c>
      <c r="F36" s="86">
        <v>2.5</v>
      </c>
      <c r="G36" s="86">
        <v>3</v>
      </c>
      <c r="H36" s="86">
        <v>3.5</v>
      </c>
      <c r="I36" s="86">
        <v>4</v>
      </c>
      <c r="J36" s="86">
        <v>3.7</v>
      </c>
      <c r="K36" s="86">
        <v>2</v>
      </c>
      <c r="L36" s="86">
        <v>2.5</v>
      </c>
      <c r="M36" s="86">
        <v>3</v>
      </c>
      <c r="N36" s="86">
        <v>3.5</v>
      </c>
      <c r="O36" s="86">
        <v>4</v>
      </c>
    </row>
    <row r="37" spans="3:15">
      <c r="C37" s="36" t="s">
        <v>130</v>
      </c>
      <c r="D37" s="86">
        <v>4</v>
      </c>
      <c r="E37" s="86">
        <v>3.5</v>
      </c>
      <c r="F37" s="86">
        <v>3</v>
      </c>
      <c r="G37" s="86">
        <v>2.5</v>
      </c>
      <c r="H37" s="86">
        <v>2</v>
      </c>
      <c r="I37" s="86">
        <v>3.7</v>
      </c>
      <c r="J37" s="86">
        <v>4</v>
      </c>
      <c r="K37" s="86">
        <v>3.5</v>
      </c>
      <c r="L37" s="86">
        <v>3</v>
      </c>
      <c r="M37" s="86">
        <v>2.5</v>
      </c>
      <c r="N37" s="86">
        <v>2</v>
      </c>
      <c r="O37" s="86">
        <v>3.7</v>
      </c>
    </row>
    <row r="38" spans="3:15">
      <c r="C38" s="36" t="s">
        <v>131</v>
      </c>
      <c r="D38" s="86">
        <v>3.7</v>
      </c>
      <c r="E38" s="86">
        <v>2</v>
      </c>
      <c r="F38" s="86">
        <v>2.5</v>
      </c>
      <c r="G38" s="86">
        <v>3</v>
      </c>
      <c r="H38" s="86">
        <v>3.5</v>
      </c>
      <c r="I38" s="86">
        <v>4</v>
      </c>
      <c r="J38" s="86">
        <v>3.7</v>
      </c>
      <c r="K38" s="86">
        <v>2</v>
      </c>
      <c r="L38" s="86">
        <v>2.5</v>
      </c>
      <c r="M38" s="86">
        <v>3</v>
      </c>
      <c r="N38" s="86">
        <v>3.5</v>
      </c>
      <c r="O38" s="86">
        <v>4</v>
      </c>
    </row>
    <row r="39" spans="3:15">
      <c r="C39" s="37" t="s">
        <v>132</v>
      </c>
      <c r="D39" s="86">
        <v>4</v>
      </c>
      <c r="E39" s="86">
        <v>3.5</v>
      </c>
      <c r="F39" s="86">
        <v>3</v>
      </c>
      <c r="G39" s="86">
        <v>2.5</v>
      </c>
      <c r="H39" s="86">
        <v>2</v>
      </c>
      <c r="I39" s="86">
        <v>3.7</v>
      </c>
      <c r="J39" s="86">
        <v>4</v>
      </c>
      <c r="K39" s="86">
        <v>3.5</v>
      </c>
      <c r="L39" s="86">
        <v>3</v>
      </c>
      <c r="M39" s="86">
        <v>2.5</v>
      </c>
      <c r="N39" s="86">
        <v>2</v>
      </c>
      <c r="O39" s="86">
        <v>3.7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96" customWidth="1"/>
    <col min="2" max="6" width="8.83203125" style="96"/>
    <col min="7" max="7" width="2.6640625" style="96" customWidth="1"/>
    <col min="8" max="8" width="11.1640625" style="96" customWidth="1"/>
    <col min="9" max="10" width="8.83203125" style="96"/>
    <col min="11" max="12" width="4.6640625" style="96" customWidth="1"/>
    <col min="13" max="17" width="8.83203125" style="96"/>
    <col min="18" max="18" width="2.6640625" style="96" customWidth="1"/>
    <col min="19" max="19" width="14.6640625" style="96" customWidth="1"/>
    <col min="20" max="20" width="16.6640625" style="96" customWidth="1"/>
    <col min="21" max="21" width="4.6640625" style="96" customWidth="1"/>
    <col min="22" max="16384" width="8.83203125" style="96"/>
  </cols>
  <sheetData>
    <row r="1" spans="1:20">
      <c r="A1" s="175"/>
    </row>
    <row r="2" spans="1:20" ht="15">
      <c r="C2" s="203" t="s">
        <v>165</v>
      </c>
      <c r="D2" s="203"/>
      <c r="E2" s="203"/>
      <c r="F2" s="203"/>
      <c r="G2" s="203"/>
      <c r="H2" s="203"/>
    </row>
    <row r="3" spans="1:20" ht="15">
      <c r="C3" s="176" t="s">
        <v>412</v>
      </c>
      <c r="D3" s="176"/>
      <c r="E3" s="176"/>
      <c r="F3" s="176"/>
      <c r="G3" s="176"/>
    </row>
    <row r="5" spans="1:20" ht="15">
      <c r="A5" s="177" t="s">
        <v>351</v>
      </c>
      <c r="B5" s="178"/>
      <c r="G5" s="179"/>
      <c r="L5" s="177" t="s">
        <v>352</v>
      </c>
      <c r="M5" s="178"/>
      <c r="R5" s="179"/>
    </row>
    <row r="6" spans="1:20">
      <c r="A6" s="180" t="s">
        <v>353</v>
      </c>
      <c r="B6" s="178"/>
      <c r="G6" s="181"/>
      <c r="H6" s="106"/>
      <c r="L6" s="180" t="s">
        <v>354</v>
      </c>
      <c r="M6" s="178"/>
      <c r="S6" s="121"/>
    </row>
    <row r="7" spans="1:20">
      <c r="A7" s="178"/>
      <c r="B7" s="178" t="s">
        <v>355</v>
      </c>
      <c r="G7" s="181"/>
      <c r="H7" s="182">
        <f>SUM(ORA!$D$116:$O$116)</f>
        <v>36201</v>
      </c>
      <c r="L7" s="178"/>
      <c r="M7" s="178" t="s">
        <v>355</v>
      </c>
      <c r="S7" s="183">
        <f>SUM(ORA!$D$127:$O$127)</f>
        <v>196708000</v>
      </c>
    </row>
    <row r="8" spans="1:20">
      <c r="A8" s="178"/>
      <c r="B8" s="178" t="s">
        <v>356</v>
      </c>
      <c r="G8" s="181"/>
      <c r="H8" s="184">
        <f>SUM(POJ!$D$116:$O$116)</f>
        <v>60275</v>
      </c>
      <c r="L8" s="178"/>
      <c r="M8" s="178" t="s">
        <v>356</v>
      </c>
      <c r="S8" s="185">
        <f>SUM(POJ!$D$127:$O$127)</f>
        <v>374030800</v>
      </c>
    </row>
    <row r="9" spans="1:20">
      <c r="A9" s="178"/>
      <c r="B9" s="178" t="s">
        <v>357</v>
      </c>
      <c r="G9" s="181"/>
      <c r="H9" s="184">
        <f>SUM(ROJ!$D$116:$O$116)</f>
        <v>31088.0968374441</v>
      </c>
      <c r="L9" s="178"/>
      <c r="M9" s="178" t="s">
        <v>357</v>
      </c>
      <c r="S9" s="185">
        <f>SUM(ROJ!$D$127:$O$127)</f>
        <v>175452499.37400264</v>
      </c>
    </row>
    <row r="10" spans="1:20">
      <c r="A10" s="178"/>
      <c r="B10" s="178" t="s">
        <v>358</v>
      </c>
      <c r="G10" s="181"/>
      <c r="H10" s="186">
        <f>SUM(FCOJ!$D$116:$O$116)</f>
        <v>31307.67478462603</v>
      </c>
      <c r="L10" s="178"/>
      <c r="M10" s="178" t="s">
        <v>358</v>
      </c>
      <c r="S10" s="187">
        <f>SUM(FCOJ!$D$127:$O$127)</f>
        <v>170291758.17105094</v>
      </c>
    </row>
    <row r="11" spans="1:20">
      <c r="A11" s="178"/>
      <c r="B11" s="178"/>
      <c r="G11" s="181"/>
      <c r="M11" s="178" t="s">
        <v>359</v>
      </c>
      <c r="T11" s="188">
        <f>SUM($S$7:$S$10)</f>
        <v>916483057.5450536</v>
      </c>
    </row>
    <row r="12" spans="1:20">
      <c r="A12" s="180" t="s">
        <v>360</v>
      </c>
      <c r="B12" s="178"/>
      <c r="G12" s="181"/>
    </row>
    <row r="13" spans="1:20">
      <c r="A13" s="178"/>
      <c r="B13" s="178" t="s">
        <v>361</v>
      </c>
      <c r="G13" s="181"/>
      <c r="H13" s="189">
        <f>SUM(grove!$C$48:$AX$53)</f>
        <v>516307.75030407164</v>
      </c>
      <c r="L13" s="180" t="s">
        <v>362</v>
      </c>
      <c r="M13" s="178"/>
    </row>
    <row r="14" spans="1:20">
      <c r="A14" s="178"/>
      <c r="B14" s="178" t="s">
        <v>363</v>
      </c>
      <c r="G14" s="181"/>
      <c r="H14" s="182">
        <f>raw_materials!$P$30</f>
        <v>0</v>
      </c>
      <c r="L14" s="178"/>
      <c r="M14" s="178" t="s">
        <v>364</v>
      </c>
      <c r="S14" s="183">
        <f>SUM(grove!$C$58:$AX$63)</f>
        <v>767536669.19380903</v>
      </c>
    </row>
    <row r="15" spans="1:20">
      <c r="A15" s="178"/>
      <c r="B15" s="178" t="s">
        <v>365</v>
      </c>
      <c r="G15" s="181"/>
      <c r="H15" s="186">
        <f>raw_materials!$P$36</f>
        <v>0</v>
      </c>
      <c r="L15" s="178"/>
      <c r="M15" s="178" t="s">
        <v>366</v>
      </c>
      <c r="S15" s="185">
        <f>(raw_materials!D30*raw_materials!E30+raw_materials!F30*raw_materials!G30+raw_materials!H30*raw_materials!I30+raw_materials!J30*raw_materials!K30+raw_materials!L30*raw_materials!M30)*2000</f>
        <v>0</v>
      </c>
    </row>
    <row r="16" spans="1:20">
      <c r="A16" s="178"/>
      <c r="B16" s="178" t="s">
        <v>367</v>
      </c>
      <c r="G16" s="181"/>
      <c r="H16" s="190">
        <v>124928.05000000006</v>
      </c>
      <c r="L16" s="178"/>
      <c r="M16" s="178" t="s">
        <v>368</v>
      </c>
      <c r="S16" s="185">
        <f>(raw_materials!D36*raw_materials!E36+raw_materials!F36*raw_materials!G36+raw_materials!H36*raw_materials!I36+raw_materials!J36*raw_materials!K36+raw_materials!L36*raw_materials!M36)*2000</f>
        <v>0</v>
      </c>
    </row>
    <row r="17" spans="1:21">
      <c r="A17" s="178"/>
      <c r="B17" s="178" t="s">
        <v>369</v>
      </c>
      <c r="G17" s="181"/>
      <c r="H17" s="191">
        <v>67268.950000000041</v>
      </c>
      <c r="L17" s="178"/>
      <c r="M17" s="178" t="s">
        <v>370</v>
      </c>
      <c r="S17" s="185">
        <v>164332192.10443282</v>
      </c>
    </row>
    <row r="18" spans="1:21">
      <c r="A18" s="178"/>
      <c r="B18" s="178" t="s">
        <v>371</v>
      </c>
      <c r="G18" s="181"/>
      <c r="H18" s="192">
        <v>32031.577615632876</v>
      </c>
      <c r="L18" s="178"/>
      <c r="M18" s="178" t="s">
        <v>372</v>
      </c>
      <c r="S18" s="187">
        <v>0</v>
      </c>
    </row>
    <row r="19" spans="1:21">
      <c r="A19" s="178"/>
      <c r="B19" s="178" t="s">
        <v>373</v>
      </c>
      <c r="G19" s="181"/>
      <c r="H19" s="191">
        <v>77012.107661157948</v>
      </c>
      <c r="L19" s="178"/>
      <c r="M19" s="178" t="s">
        <v>374</v>
      </c>
      <c r="S19" s="193" t="s">
        <v>375</v>
      </c>
      <c r="T19" s="194">
        <f>SUM($S$14:$S$18)</f>
        <v>931868861.29824185</v>
      </c>
      <c r="U19" s="96" t="s">
        <v>376</v>
      </c>
    </row>
    <row r="20" spans="1:21">
      <c r="A20" s="178"/>
      <c r="B20" s="178" t="s">
        <v>377</v>
      </c>
      <c r="G20" s="181"/>
      <c r="H20" s="186">
        <v>233254.34264291363</v>
      </c>
      <c r="L20" s="178"/>
      <c r="M20" s="178"/>
    </row>
    <row r="21" spans="1:21">
      <c r="A21" s="178"/>
      <c r="B21" s="178"/>
      <c r="G21" s="181"/>
      <c r="L21" s="180" t="s">
        <v>378</v>
      </c>
      <c r="M21" s="178"/>
      <c r="S21" s="121"/>
    </row>
    <row r="22" spans="1:21">
      <c r="A22" s="180" t="s">
        <v>379</v>
      </c>
      <c r="B22" s="178"/>
      <c r="G22" s="181"/>
      <c r="L22" s="178"/>
      <c r="M22" s="178" t="s">
        <v>380</v>
      </c>
      <c r="S22" s="185">
        <v>249856100</v>
      </c>
    </row>
    <row r="23" spans="1:21">
      <c r="A23" s="178"/>
      <c r="B23" s="178" t="s">
        <v>381</v>
      </c>
      <c r="G23" s="181"/>
      <c r="H23" s="182">
        <f>SUM(raw_materials!$O$31:$O$35)</f>
        <v>0</v>
      </c>
      <c r="L23" s="178"/>
      <c r="M23" s="178" t="s">
        <v>382</v>
      </c>
      <c r="S23" s="185">
        <v>67268950</v>
      </c>
    </row>
    <row r="24" spans="1:21">
      <c r="A24" s="178"/>
      <c r="B24" s="178" t="s">
        <v>383</v>
      </c>
      <c r="G24" s="181"/>
      <c r="H24" s="186">
        <f>SUM(raw_materials!$O$37:$O$41)</f>
        <v>0</v>
      </c>
      <c r="L24" s="178"/>
      <c r="M24" s="178" t="s">
        <v>384</v>
      </c>
      <c r="S24" s="187">
        <v>20820525.450161368</v>
      </c>
    </row>
    <row r="25" spans="1:21">
      <c r="A25" s="178"/>
      <c r="B25" s="178"/>
      <c r="G25" s="181"/>
      <c r="L25" s="178"/>
      <c r="M25" s="178" t="s">
        <v>385</v>
      </c>
      <c r="S25" s="193" t="s">
        <v>375</v>
      </c>
      <c r="T25" s="194">
        <f>SUM($S$22:$S$24)</f>
        <v>337945575.45016134</v>
      </c>
      <c r="U25" s="96" t="s">
        <v>376</v>
      </c>
    </row>
    <row r="26" spans="1:21">
      <c r="A26" s="180" t="s">
        <v>386</v>
      </c>
      <c r="B26" s="178"/>
      <c r="G26" s="181"/>
      <c r="L26" s="178"/>
      <c r="M26" s="178"/>
    </row>
    <row r="27" spans="1:21">
      <c r="A27" s="178"/>
      <c r="B27" s="178" t="s">
        <v>387</v>
      </c>
      <c r="G27" s="181"/>
      <c r="H27" s="182">
        <f>SUMIF(facilities!$C$6:$C$15,"&gt;0",facilities!$C$6:$C$15)</f>
        <v>0</v>
      </c>
      <c r="L27" s="180" t="s">
        <v>388</v>
      </c>
      <c r="M27" s="178"/>
    </row>
    <row r="28" spans="1:21">
      <c r="A28" s="178"/>
      <c r="B28" s="178" t="s">
        <v>389</v>
      </c>
      <c r="G28" s="181"/>
      <c r="H28" s="184">
        <f>SUMIF(facilities!$C$36:$C$106,"&gt;0",facilities!$C$36:$C$106)</f>
        <v>0</v>
      </c>
      <c r="L28" s="178"/>
      <c r="M28" s="178" t="s">
        <v>390</v>
      </c>
      <c r="S28" s="183">
        <v>73855476</v>
      </c>
    </row>
    <row r="29" spans="1:21">
      <c r="A29" s="178"/>
      <c r="B29" s="178" t="s">
        <v>391</v>
      </c>
      <c r="G29" s="181"/>
      <c r="H29" s="184">
        <f>SUMIF(facilities!$C$6:$C$15,"&lt;0",facilities!$C$6:$C$15)</f>
        <v>0</v>
      </c>
      <c r="L29" s="178"/>
      <c r="M29" s="178" t="s">
        <v>392</v>
      </c>
      <c r="S29" s="185">
        <v>77226662.877000019</v>
      </c>
    </row>
    <row r="30" spans="1:21">
      <c r="A30" s="178"/>
      <c r="B30" s="178" t="s">
        <v>393</v>
      </c>
      <c r="G30" s="181"/>
      <c r="H30" s="186">
        <f>SUMIF(facilities!$C$36:$C$106,"&lt;0",facilities!$C$36:$C$106)</f>
        <v>0</v>
      </c>
      <c r="L30" s="178"/>
      <c r="M30" s="178" t="s">
        <v>394</v>
      </c>
      <c r="S30" s="185">
        <v>102392980.66627407</v>
      </c>
    </row>
    <row r="31" spans="1:21">
      <c r="L31" s="178"/>
      <c r="M31" s="178" t="s">
        <v>395</v>
      </c>
      <c r="S31" s="187">
        <f>SUM(ORA!D138:O138)+SUM(POJ!D138:O138)+SUM(ROJ!D138:O138)+SUM(FCOJ!D138:O138)</f>
        <v>141177996.83133674</v>
      </c>
    </row>
    <row r="32" spans="1:21">
      <c r="A32" s="180" t="s">
        <v>396</v>
      </c>
      <c r="B32" s="178"/>
      <c r="G32" s="181"/>
      <c r="L32" s="178"/>
      <c r="M32" s="178" t="s">
        <v>397</v>
      </c>
      <c r="S32" s="109" t="s">
        <v>375</v>
      </c>
      <c r="T32" s="194">
        <f>SUM($S$28:$S$31)</f>
        <v>394653116.37461084</v>
      </c>
      <c r="U32" s="96" t="s">
        <v>376</v>
      </c>
    </row>
    <row r="33" spans="1:21">
      <c r="A33" s="178"/>
      <c r="B33" s="178" t="s">
        <v>398</v>
      </c>
      <c r="G33" s="181"/>
      <c r="H33" s="182">
        <f>COUNTIF(facilities!$H$6:$H$15,"=new")</f>
        <v>0</v>
      </c>
      <c r="M33" s="178"/>
    </row>
    <row r="34" spans="1:21">
      <c r="A34" s="178"/>
      <c r="B34" s="178" t="s">
        <v>399</v>
      </c>
      <c r="G34" s="181"/>
      <c r="H34" s="184">
        <f>COUNTIF(facilities!$H$36:$H$106,"=new")</f>
        <v>0</v>
      </c>
      <c r="L34" s="180" t="s">
        <v>400</v>
      </c>
      <c r="M34" s="178"/>
    </row>
    <row r="35" spans="1:21">
      <c r="B35" s="178" t="s">
        <v>18</v>
      </c>
      <c r="H35" s="186">
        <f>SUMIF(facilities!$C$21:$C$30,"&gt;0",facilities!$C$21:$C$30)</f>
        <v>0</v>
      </c>
      <c r="L35" s="178"/>
      <c r="M35" s="178" t="s">
        <v>401</v>
      </c>
      <c r="S35" s="183">
        <v>35085000</v>
      </c>
    </row>
    <row r="36" spans="1:21">
      <c r="L36" s="178"/>
      <c r="M36" s="178" t="s">
        <v>402</v>
      </c>
      <c r="S36" s="185">
        <f>H33*12000000-H38*70/100*12000000</f>
        <v>0</v>
      </c>
    </row>
    <row r="37" spans="1:21">
      <c r="A37" s="180" t="s">
        <v>403</v>
      </c>
      <c r="L37" s="178"/>
      <c r="M37" s="178" t="s">
        <v>404</v>
      </c>
      <c r="S37" s="185">
        <f>H27*8000+H29*70/100*8000</f>
        <v>0</v>
      </c>
    </row>
    <row r="38" spans="1:21">
      <c r="B38" s="178" t="s">
        <v>398</v>
      </c>
      <c r="H38" s="182">
        <f>COUNTIF(facilities!$H$6:$H$15,"=sold")</f>
        <v>0</v>
      </c>
      <c r="L38" s="178"/>
      <c r="M38" s="178" t="s">
        <v>405</v>
      </c>
      <c r="S38" s="185">
        <v>80650000</v>
      </c>
    </row>
    <row r="39" spans="1:21">
      <c r="B39" s="178" t="s">
        <v>399</v>
      </c>
      <c r="H39" s="184">
        <f>COUNTIF(facilities!$H$36:$H$106,"=sold")</f>
        <v>0</v>
      </c>
      <c r="L39" s="178"/>
      <c r="M39" s="178" t="s">
        <v>406</v>
      </c>
      <c r="S39" s="185">
        <f>H34*9000000-H39*80/100*9000000</f>
        <v>0</v>
      </c>
    </row>
    <row r="40" spans="1:21">
      <c r="B40" s="178" t="s">
        <v>18</v>
      </c>
      <c r="H40" s="186">
        <f>-SUMIF(facilities!$C$21:$C$30,"&lt;0",facilities!$C$21:$C$30)</f>
        <v>0</v>
      </c>
      <c r="L40" s="178"/>
      <c r="M40" s="178" t="s">
        <v>407</v>
      </c>
      <c r="S40" s="185">
        <f>H28*6000+H30*80/100*6000</f>
        <v>0</v>
      </c>
    </row>
    <row r="41" spans="1:21">
      <c r="L41" s="178"/>
      <c r="M41" s="178" t="s">
        <v>408</v>
      </c>
      <c r="S41" s="185">
        <v>22290</v>
      </c>
    </row>
    <row r="42" spans="1:21">
      <c r="L42" s="178"/>
      <c r="M42" s="178" t="s">
        <v>409</v>
      </c>
      <c r="S42" s="187">
        <f>H35*100000-H40*60/100*100000</f>
        <v>0</v>
      </c>
    </row>
    <row r="43" spans="1:21">
      <c r="L43" s="178"/>
      <c r="M43" s="178" t="s">
        <v>410</v>
      </c>
      <c r="S43" s="173" t="s">
        <v>375</v>
      </c>
      <c r="T43" s="194">
        <f>SUM($S$35:$S$42)</f>
        <v>115757290</v>
      </c>
      <c r="U43" s="96" t="s">
        <v>376</v>
      </c>
    </row>
    <row r="44" spans="1:21">
      <c r="L44" s="178"/>
      <c r="S44" s="106"/>
    </row>
    <row r="45" spans="1:21" ht="13" thickBot="1">
      <c r="L45" s="195" t="s">
        <v>411</v>
      </c>
      <c r="M45" s="178"/>
      <c r="T45" s="196">
        <f>$T$11-$T$19-$T$25-$T$32-$T$43</f>
        <v>-863741785.57796049</v>
      </c>
    </row>
    <row r="46" spans="1:21" ht="13" thickTop="1">
      <c r="M46" s="178"/>
    </row>
    <row r="316" spans="1:1">
      <c r="A316" s="175"/>
    </row>
    <row r="317" spans="1:1">
      <c r="A317" s="175"/>
    </row>
    <row r="318" spans="1:1">
      <c r="A318" s="175"/>
    </row>
    <row r="319" spans="1:1">
      <c r="A319" s="175"/>
    </row>
    <row r="320" spans="1:1">
      <c r="A320" s="175"/>
    </row>
    <row r="321" spans="1:1">
      <c r="A321" s="175"/>
    </row>
    <row r="322" spans="1:1">
      <c r="A322" s="175"/>
    </row>
    <row r="323" spans="1:1">
      <c r="A323" s="175"/>
    </row>
    <row r="325" spans="1:1">
      <c r="A325" s="175"/>
    </row>
    <row r="326" spans="1:1">
      <c r="A326" s="175"/>
    </row>
    <row r="327" spans="1:1">
      <c r="A327" s="175"/>
    </row>
    <row r="328" spans="1:1">
      <c r="A328" s="175"/>
    </row>
    <row r="329" spans="1:1">
      <c r="A329" s="175"/>
    </row>
    <row r="330" spans="1:1">
      <c r="A330" s="175"/>
    </row>
    <row r="331" spans="1:1">
      <c r="A331" s="175"/>
    </row>
    <row r="332" spans="1:1">
      <c r="A332" s="175"/>
    </row>
    <row r="334" spans="1:1">
      <c r="A334" s="175"/>
    </row>
    <row r="335" spans="1:1">
      <c r="A335" s="175"/>
    </row>
    <row r="336" spans="1:1">
      <c r="A336" s="175"/>
    </row>
    <row r="337" spans="1:1">
      <c r="A337" s="175"/>
    </row>
    <row r="338" spans="1:1">
      <c r="A338" s="175"/>
    </row>
    <row r="339" spans="1:1">
      <c r="A339" s="175"/>
    </row>
    <row r="340" spans="1:1">
      <c r="A340" s="175"/>
    </row>
    <row r="341" spans="1:1">
      <c r="A341" s="175"/>
    </row>
    <row r="343" spans="1:1">
      <c r="A343" s="175"/>
    </row>
    <row r="344" spans="1:1">
      <c r="A344" s="175"/>
    </row>
    <row r="345" spans="1:1">
      <c r="A345" s="175"/>
    </row>
    <row r="346" spans="1:1">
      <c r="A346" s="175"/>
    </row>
    <row r="347" spans="1:1">
      <c r="A347" s="175"/>
    </row>
    <row r="348" spans="1:1">
      <c r="A348" s="175"/>
    </row>
    <row r="349" spans="1:1">
      <c r="A349" s="175"/>
    </row>
    <row r="350" spans="1:1">
      <c r="A350" s="175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96" customWidth="1"/>
    <col min="2" max="2" width="15.6640625" style="96" customWidth="1"/>
    <col min="3" max="16384" width="8.83203125" style="96"/>
  </cols>
  <sheetData>
    <row r="2" spans="2:14">
      <c r="B2" s="98" t="s">
        <v>312</v>
      </c>
    </row>
    <row r="3" spans="2:14">
      <c r="B3" s="99" t="s">
        <v>313</v>
      </c>
    </row>
    <row r="4" spans="2:14">
      <c r="B4" s="166" t="s">
        <v>91</v>
      </c>
      <c r="C4" s="166" t="s">
        <v>92</v>
      </c>
      <c r="D4" s="166" t="s">
        <v>93</v>
      </c>
      <c r="E4" s="166" t="s">
        <v>94</v>
      </c>
      <c r="F4" s="166" t="s">
        <v>95</v>
      </c>
      <c r="G4" s="166" t="s">
        <v>96</v>
      </c>
      <c r="H4" s="166" t="s">
        <v>97</v>
      </c>
      <c r="I4" s="166" t="s">
        <v>98</v>
      </c>
      <c r="J4" s="166" t="s">
        <v>99</v>
      </c>
      <c r="K4" s="166" t="s">
        <v>100</v>
      </c>
      <c r="L4" s="166" t="s">
        <v>101</v>
      </c>
      <c r="M4" s="166" t="s">
        <v>102</v>
      </c>
      <c r="N4" s="166" t="s">
        <v>103</v>
      </c>
    </row>
    <row r="5" spans="2:14">
      <c r="B5" s="167" t="s">
        <v>104</v>
      </c>
      <c r="C5" s="96">
        <v>0.88275303217222678</v>
      </c>
      <c r="D5" s="96">
        <v>0.77035236962994946</v>
      </c>
      <c r="E5" s="96">
        <v>0.65650672488651463</v>
      </c>
      <c r="F5" s="96">
        <v>0.77228862484839256</v>
      </c>
      <c r="G5" s="96">
        <v>0.90788126533333957</v>
      </c>
      <c r="H5" s="96">
        <v>0.52759847168678509</v>
      </c>
      <c r="I5" s="96">
        <v>0.68416985132659791</v>
      </c>
      <c r="J5" s="96">
        <v>0.70353119981061152</v>
      </c>
      <c r="K5" s="96">
        <v>0.69318457940636913</v>
      </c>
      <c r="L5" s="96">
        <v>0.50196191605844465</v>
      </c>
      <c r="M5" s="96">
        <v>0.69137824627772992</v>
      </c>
      <c r="N5" s="96">
        <v>0.67066663596381204</v>
      </c>
    </row>
    <row r="6" spans="2:14">
      <c r="B6" s="167" t="s">
        <v>105</v>
      </c>
      <c r="C6" s="96">
        <v>0.71729329187412838</v>
      </c>
      <c r="D6" s="96">
        <v>0.71247525181501248</v>
      </c>
      <c r="E6" s="96">
        <v>0.71664968139548868</v>
      </c>
      <c r="F6" s="96">
        <v>0.77918498797180635</v>
      </c>
      <c r="G6" s="96">
        <v>0.86874060074397341</v>
      </c>
      <c r="H6" s="96">
        <v>0.66921319437415105</v>
      </c>
      <c r="I6" s="96">
        <v>0.63259474109480862</v>
      </c>
      <c r="J6" s="96">
        <v>0.72256633139855087</v>
      </c>
      <c r="K6" s="96">
        <v>0.68966891252590712</v>
      </c>
      <c r="L6" s="96">
        <v>0.73735927978279592</v>
      </c>
      <c r="M6" s="96">
        <v>0.65908811994740735</v>
      </c>
      <c r="N6" s="96">
        <v>0.65057562034256966</v>
      </c>
    </row>
    <row r="7" spans="2:14">
      <c r="B7" s="167" t="s">
        <v>106</v>
      </c>
      <c r="C7" s="96">
        <v>0.77037955798017321</v>
      </c>
      <c r="D7" s="96">
        <v>0.72443279587287746</v>
      </c>
      <c r="E7" s="96">
        <v>0.77581845924703807</v>
      </c>
      <c r="F7" s="96">
        <v>0.77085988080829904</v>
      </c>
      <c r="G7" s="96">
        <v>0.7922420818332675</v>
      </c>
      <c r="H7" s="96">
        <v>0.72738984401965245</v>
      </c>
      <c r="I7" s="96">
        <v>0.74133143895843501</v>
      </c>
      <c r="J7" s="96">
        <v>0.68709328895212851</v>
      </c>
      <c r="K7" s="96">
        <v>0.69893347354776802</v>
      </c>
      <c r="L7" s="96">
        <v>0.70932656555914153</v>
      </c>
      <c r="M7" s="96">
        <v>0.74200844353872664</v>
      </c>
      <c r="N7" s="96">
        <v>0.97092480040221052</v>
      </c>
    </row>
    <row r="8" spans="2:14">
      <c r="B8" s="167" t="s">
        <v>107</v>
      </c>
      <c r="C8" s="96">
        <v>0.77911688721251049</v>
      </c>
      <c r="D8" s="96">
        <v>0.74195216638285544</v>
      </c>
      <c r="E8" s="96">
        <v>0.72035964256298912</v>
      </c>
      <c r="F8" s="96">
        <v>0.68654485608206184</v>
      </c>
      <c r="G8" s="96">
        <v>0.68728120406727</v>
      </c>
      <c r="H8" s="96">
        <v>0.75435991683108972</v>
      </c>
      <c r="I8" s="96">
        <v>0.71877411269178293</v>
      </c>
      <c r="J8" s="96">
        <v>0.75050554397142932</v>
      </c>
      <c r="K8" s="96">
        <v>0.70414351592233704</v>
      </c>
      <c r="L8" s="96">
        <v>0.85982113733646537</v>
      </c>
      <c r="M8" s="96">
        <v>0.7066792787586027</v>
      </c>
      <c r="N8" s="96">
        <v>0.66227539006583636</v>
      </c>
    </row>
    <row r="9" spans="2:14">
      <c r="B9" s="167" t="s">
        <v>108</v>
      </c>
      <c r="C9" s="96">
        <v>2.1041044867038727</v>
      </c>
      <c r="D9" s="96">
        <v>2.0800833320617675</v>
      </c>
      <c r="E9" s="96">
        <v>2.0430586612224579</v>
      </c>
      <c r="F9" s="96">
        <v>2.0751470780372618</v>
      </c>
      <c r="G9" s="96">
        <v>2.034588614702225</v>
      </c>
      <c r="H9" s="96">
        <v>2.0328936433792113</v>
      </c>
      <c r="I9" s="96">
        <v>2.0768396413326262</v>
      </c>
      <c r="J9" s="96">
        <v>2.0221683955192566</v>
      </c>
      <c r="K9" s="96">
        <v>2.0734318888187411</v>
      </c>
      <c r="L9" s="96">
        <v>2.1016421413421633</v>
      </c>
      <c r="M9" s="96">
        <v>2.0397591865062714</v>
      </c>
      <c r="N9" s="96">
        <v>2.0509146428108216</v>
      </c>
    </row>
    <row r="10" spans="2:14">
      <c r="B10" s="167" t="s">
        <v>109</v>
      </c>
      <c r="C10" s="96">
        <v>0.64967849850654602</v>
      </c>
      <c r="D10" s="96">
        <v>0.64044625759124763</v>
      </c>
      <c r="E10" s="96">
        <v>0.68571500182151801</v>
      </c>
      <c r="F10" s="96">
        <v>0.69094270467758179</v>
      </c>
      <c r="G10" s="96">
        <v>0.67090778946876528</v>
      </c>
      <c r="H10" s="96">
        <v>0.68781795501708987</v>
      </c>
      <c r="I10" s="96">
        <v>0.63542119860649116</v>
      </c>
      <c r="J10" s="96">
        <v>0.69136024713516242</v>
      </c>
      <c r="K10" s="96">
        <v>0.64604676365852354</v>
      </c>
      <c r="L10" s="96">
        <v>0.65822622776031492</v>
      </c>
      <c r="M10" s="96">
        <v>0.66172079443931586</v>
      </c>
      <c r="N10" s="96">
        <v>0.62488821744918821</v>
      </c>
    </row>
    <row r="11" spans="2:14">
      <c r="B11" s="168"/>
      <c r="C11" s="97"/>
      <c r="D11" s="97"/>
      <c r="E11" s="97"/>
      <c r="F11" s="97"/>
      <c r="G11" s="97"/>
    </row>
    <row r="12" spans="2:14">
      <c r="B12" s="100" t="s">
        <v>314</v>
      </c>
      <c r="C12" s="97"/>
      <c r="D12" s="97"/>
      <c r="E12" s="97"/>
      <c r="F12" s="97"/>
      <c r="G12" s="97"/>
    </row>
    <row r="13" spans="2:14">
      <c r="B13" s="167" t="s">
        <v>315</v>
      </c>
      <c r="C13" s="167" t="s">
        <v>92</v>
      </c>
      <c r="D13" s="167" t="s">
        <v>93</v>
      </c>
      <c r="E13" s="166" t="s">
        <v>94</v>
      </c>
      <c r="F13" s="166" t="s">
        <v>95</v>
      </c>
      <c r="G13" s="166" t="s">
        <v>96</v>
      </c>
      <c r="H13" s="166" t="s">
        <v>97</v>
      </c>
      <c r="I13" s="166" t="s">
        <v>98</v>
      </c>
      <c r="J13" s="166" t="s">
        <v>99</v>
      </c>
      <c r="K13" s="166" t="s">
        <v>100</v>
      </c>
      <c r="L13" s="166" t="s">
        <v>101</v>
      </c>
      <c r="M13" s="166" t="s">
        <v>102</v>
      </c>
      <c r="N13" s="166" t="s">
        <v>103</v>
      </c>
    </row>
    <row r="14" spans="2:14">
      <c r="B14" s="166" t="s">
        <v>316</v>
      </c>
      <c r="C14" s="97">
        <v>0.35990603858784803</v>
      </c>
      <c r="D14" s="97">
        <v>0.36124196431200883</v>
      </c>
      <c r="E14" s="97">
        <v>0.36257413098528429</v>
      </c>
      <c r="F14" s="97">
        <v>0.36389879013407139</v>
      </c>
      <c r="G14" s="97">
        <v>0.36521221440956914</v>
      </c>
      <c r="H14" s="96">
        <v>0.36651070807585734</v>
      </c>
      <c r="I14" s="96">
        <v>0.36779061740902175</v>
      </c>
      <c r="J14" s="96">
        <v>0.36904834097806594</v>
      </c>
      <c r="K14" s="96">
        <v>0.37028033977867986</v>
      </c>
      <c r="L14" s="96">
        <v>0.37148314719135123</v>
      </c>
      <c r="M14" s="96">
        <v>0.37265337873579968</v>
      </c>
      <c r="N14" s="96">
        <v>0.37378774159428568</v>
      </c>
    </row>
    <row r="15" spans="2:14">
      <c r="B15" s="166" t="s">
        <v>317</v>
      </c>
      <c r="C15" s="96">
        <v>1.1872999200077634</v>
      </c>
      <c r="D15" s="96">
        <v>1.1904478537447702</v>
      </c>
      <c r="E15" s="96">
        <v>1.1935869297714365</v>
      </c>
      <c r="F15" s="96">
        <v>1.1967083153014</v>
      </c>
      <c r="G15" s="96">
        <v>1.1998032273261239</v>
      </c>
      <c r="H15" s="96">
        <v>1.2028629573286778</v>
      </c>
      <c r="I15" s="96">
        <v>1.2058788957879132</v>
      </c>
      <c r="J15" s="96">
        <v>1.2088425564040823</v>
      </c>
      <c r="K15" s="96">
        <v>1.2117455999777365</v>
      </c>
      <c r="L15" s="96">
        <v>1.2145798578747082</v>
      </c>
      <c r="M15" s="96">
        <v>1.2173373550111548</v>
      </c>
      <c r="N15" s="96">
        <v>1.220010332293989</v>
      </c>
    </row>
    <row r="16" spans="2:14">
      <c r="B16" s="97"/>
    </row>
    <row r="17" spans="2:14">
      <c r="B17" s="99" t="s">
        <v>318</v>
      </c>
    </row>
    <row r="18" spans="2:14">
      <c r="B18" s="95" t="s">
        <v>91</v>
      </c>
      <c r="C18" s="95" t="s">
        <v>92</v>
      </c>
      <c r="D18" s="95" t="s">
        <v>93</v>
      </c>
      <c r="E18" s="95" t="s">
        <v>94</v>
      </c>
      <c r="F18" s="95" t="s">
        <v>95</v>
      </c>
      <c r="G18" s="95" t="s">
        <v>96</v>
      </c>
      <c r="H18" s="95" t="s">
        <v>97</v>
      </c>
      <c r="I18" s="95" t="s">
        <v>98</v>
      </c>
      <c r="J18" s="95" t="s">
        <v>99</v>
      </c>
      <c r="K18" s="95" t="s">
        <v>100</v>
      </c>
      <c r="L18" s="95" t="s">
        <v>101</v>
      </c>
      <c r="M18" s="95" t="s">
        <v>102</v>
      </c>
      <c r="N18" s="95" t="s">
        <v>103</v>
      </c>
    </row>
    <row r="19" spans="2:14">
      <c r="B19" s="169" t="s">
        <v>104</v>
      </c>
      <c r="C19" s="96">
        <f>C5</f>
        <v>0.88275303217222678</v>
      </c>
      <c r="D19" s="96">
        <f t="shared" ref="D19:N20" si="0">D5</f>
        <v>0.77035236962994946</v>
      </c>
      <c r="E19" s="96">
        <f t="shared" si="0"/>
        <v>0.65650672488651463</v>
      </c>
      <c r="F19" s="96">
        <f t="shared" si="0"/>
        <v>0.77228862484839256</v>
      </c>
      <c r="G19" s="96">
        <f t="shared" si="0"/>
        <v>0.90788126533333957</v>
      </c>
      <c r="H19" s="96">
        <f t="shared" si="0"/>
        <v>0.52759847168678509</v>
      </c>
      <c r="I19" s="96">
        <f t="shared" si="0"/>
        <v>0.68416985132659791</v>
      </c>
      <c r="J19" s="96">
        <f t="shared" si="0"/>
        <v>0.70353119981061152</v>
      </c>
      <c r="K19" s="96">
        <f t="shared" si="0"/>
        <v>0.69318457940636913</v>
      </c>
      <c r="L19" s="96">
        <f t="shared" si="0"/>
        <v>0.50196191605844465</v>
      </c>
      <c r="M19" s="96">
        <f t="shared" si="0"/>
        <v>0.69137824627772992</v>
      </c>
      <c r="N19" s="96">
        <f t="shared" si="0"/>
        <v>0.67066663596381204</v>
      </c>
    </row>
    <row r="20" spans="2:14">
      <c r="B20" s="169" t="s">
        <v>105</v>
      </c>
      <c r="C20" s="96">
        <f>C6</f>
        <v>0.71729329187412838</v>
      </c>
      <c r="D20" s="96">
        <f t="shared" si="0"/>
        <v>0.71247525181501248</v>
      </c>
      <c r="E20" s="96">
        <f t="shared" si="0"/>
        <v>0.71664968139548868</v>
      </c>
      <c r="F20" s="96">
        <f t="shared" si="0"/>
        <v>0.77918498797180635</v>
      </c>
      <c r="G20" s="96">
        <f t="shared" si="0"/>
        <v>0.86874060074397341</v>
      </c>
      <c r="H20" s="96">
        <f t="shared" si="0"/>
        <v>0.66921319437415105</v>
      </c>
      <c r="I20" s="96">
        <f t="shared" si="0"/>
        <v>0.63259474109480862</v>
      </c>
      <c r="J20" s="96">
        <f t="shared" si="0"/>
        <v>0.72256633139855087</v>
      </c>
      <c r="K20" s="96">
        <f t="shared" si="0"/>
        <v>0.68966891252590712</v>
      </c>
      <c r="L20" s="96">
        <f t="shared" si="0"/>
        <v>0.73735927978279592</v>
      </c>
      <c r="M20" s="96">
        <f t="shared" si="0"/>
        <v>0.65908811994740735</v>
      </c>
      <c r="N20" s="96">
        <f t="shared" si="0"/>
        <v>0.65057562034256966</v>
      </c>
    </row>
    <row r="21" spans="2:14">
      <c r="B21" s="169" t="s">
        <v>106</v>
      </c>
      <c r="C21" s="96">
        <f t="shared" ref="C21:N22" si="1">C7</f>
        <v>0.77037955798017321</v>
      </c>
      <c r="D21" s="96">
        <f t="shared" si="1"/>
        <v>0.72443279587287746</v>
      </c>
      <c r="E21" s="96">
        <f t="shared" si="1"/>
        <v>0.77581845924703807</v>
      </c>
      <c r="F21" s="96">
        <f t="shared" si="1"/>
        <v>0.77085988080829904</v>
      </c>
      <c r="G21" s="96">
        <f t="shared" si="1"/>
        <v>0.7922420818332675</v>
      </c>
      <c r="H21" s="96">
        <f t="shared" si="1"/>
        <v>0.72738984401965245</v>
      </c>
      <c r="I21" s="96">
        <f t="shared" si="1"/>
        <v>0.74133143895843501</v>
      </c>
      <c r="J21" s="96">
        <f t="shared" si="1"/>
        <v>0.68709328895212851</v>
      </c>
      <c r="K21" s="96">
        <f t="shared" si="1"/>
        <v>0.69893347354776802</v>
      </c>
      <c r="L21" s="96">
        <f t="shared" si="1"/>
        <v>0.70932656555914153</v>
      </c>
      <c r="M21" s="96">
        <f t="shared" si="1"/>
        <v>0.74200844353872664</v>
      </c>
      <c r="N21" s="96">
        <f t="shared" si="1"/>
        <v>0.97092480040221052</v>
      </c>
    </row>
    <row r="22" spans="2:14">
      <c r="B22" s="169" t="s">
        <v>107</v>
      </c>
      <c r="C22" s="96">
        <f t="shared" si="1"/>
        <v>0.77911688721251049</v>
      </c>
      <c r="D22" s="96">
        <f t="shared" si="1"/>
        <v>0.74195216638285544</v>
      </c>
      <c r="E22" s="96">
        <f t="shared" si="1"/>
        <v>0.72035964256298912</v>
      </c>
      <c r="F22" s="96">
        <f t="shared" si="1"/>
        <v>0.68654485608206184</v>
      </c>
      <c r="G22" s="96">
        <f t="shared" si="1"/>
        <v>0.68728120406727</v>
      </c>
      <c r="H22" s="96">
        <f t="shared" si="1"/>
        <v>0.75435991683108972</v>
      </c>
      <c r="I22" s="96">
        <f t="shared" si="1"/>
        <v>0.71877411269178293</v>
      </c>
      <c r="J22" s="96">
        <f t="shared" si="1"/>
        <v>0.75050554397142932</v>
      </c>
      <c r="K22" s="96">
        <f t="shared" si="1"/>
        <v>0.70414351592233704</v>
      </c>
      <c r="L22" s="96">
        <f t="shared" si="1"/>
        <v>0.85982113733646537</v>
      </c>
      <c r="M22" s="96">
        <f t="shared" si="1"/>
        <v>0.7066792787586027</v>
      </c>
      <c r="N22" s="96">
        <f t="shared" si="1"/>
        <v>0.66227539006583636</v>
      </c>
    </row>
    <row r="23" spans="2:14">
      <c r="B23" s="169" t="s">
        <v>108</v>
      </c>
      <c r="C23" s="96">
        <f>C9*C14</f>
        <v>0.75727991058450816</v>
      </c>
      <c r="D23" s="96">
        <f t="shared" ref="D23:N24" si="2">D9*D14</f>
        <v>0.75141338880666142</v>
      </c>
      <c r="E23" s="96">
        <f t="shared" si="2"/>
        <v>0.74076021864469099</v>
      </c>
      <c r="F23" s="96">
        <f t="shared" si="2"/>
        <v>0.75514351104801303</v>
      </c>
      <c r="G23" s="96">
        <f t="shared" si="2"/>
        <v>0.74305661338789719</v>
      </c>
      <c r="H23" s="96">
        <f t="shared" si="2"/>
        <v>0.74507728867782419</v>
      </c>
      <c r="I23" s="96">
        <f t="shared" si="2"/>
        <v>0.76384213394525791</v>
      </c>
      <c r="J23" s="96">
        <f t="shared" si="2"/>
        <v>0.74627789154465918</v>
      </c>
      <c r="K23" s="96">
        <f t="shared" si="2"/>
        <v>0.76775106429975337</v>
      </c>
      <c r="L23" s="96">
        <f t="shared" si="2"/>
        <v>0.78072463693575744</v>
      </c>
      <c r="M23" s="96">
        <f t="shared" si="2"/>
        <v>0.76012315265894825</v>
      </c>
      <c r="N23" s="96">
        <f t="shared" si="2"/>
        <v>0.76660675253890809</v>
      </c>
    </row>
    <row r="24" spans="2:14">
      <c r="B24" s="169" t="s">
        <v>109</v>
      </c>
      <c r="C24" s="96">
        <f>C10*C15</f>
        <v>0.77136322930758594</v>
      </c>
      <c r="D24" s="96">
        <f t="shared" si="2"/>
        <v>0.76241787278837103</v>
      </c>
      <c r="E24" s="96">
        <f t="shared" si="2"/>
        <v>0.8184604637223607</v>
      </c>
      <c r="F24" s="96">
        <f t="shared" si="2"/>
        <v>0.82685688008450164</v>
      </c>
      <c r="G24" s="96">
        <f t="shared" si="2"/>
        <v>0.80495733104286027</v>
      </c>
      <c r="H24" s="96">
        <f t="shared" si="2"/>
        <v>0.82735073947562021</v>
      </c>
      <c r="I24" s="96">
        <f t="shared" si="2"/>
        <v>0.76624101333582784</v>
      </c>
      <c r="J24" s="96">
        <f t="shared" si="2"/>
        <v>0.83574568854302789</v>
      </c>
      <c r="K24" s="96">
        <f t="shared" si="2"/>
        <v>0.78284432324307252</v>
      </c>
      <c r="L24" s="96">
        <f t="shared" si="2"/>
        <v>0.79946831816252861</v>
      </c>
      <c r="M24" s="96">
        <f t="shared" si="2"/>
        <v>0.80553744165863683</v>
      </c>
      <c r="N24" s="96">
        <f t="shared" si="2"/>
        <v>0.76237008181678256</v>
      </c>
    </row>
    <row r="25" spans="2:14">
      <c r="B25" s="168"/>
    </row>
    <row r="26" spans="2:14">
      <c r="B26" s="100" t="s">
        <v>319</v>
      </c>
    </row>
    <row r="27" spans="2:14">
      <c r="B27" s="95" t="s">
        <v>320</v>
      </c>
      <c r="C27" s="95" t="s">
        <v>92</v>
      </c>
      <c r="D27" s="95" t="s">
        <v>93</v>
      </c>
      <c r="E27" s="95" t="s">
        <v>94</v>
      </c>
      <c r="F27" s="95" t="s">
        <v>95</v>
      </c>
      <c r="G27" s="95" t="s">
        <v>96</v>
      </c>
      <c r="H27" s="95" t="s">
        <v>97</v>
      </c>
      <c r="I27" s="95" t="s">
        <v>98</v>
      </c>
      <c r="J27" s="95" t="s">
        <v>99</v>
      </c>
      <c r="K27" s="95" t="s">
        <v>100</v>
      </c>
      <c r="L27" s="95" t="s">
        <v>101</v>
      </c>
      <c r="M27" s="95" t="s">
        <v>102</v>
      </c>
      <c r="N27" s="95" t="s">
        <v>103</v>
      </c>
    </row>
    <row r="28" spans="2:14">
      <c r="B28" s="95" t="s">
        <v>104</v>
      </c>
      <c r="C28" s="96">
        <f>IF(C19&lt;=raw_materials!$D17,raw_materials!$C17,IF(C19&lt;=raw_materials!$F17,raw_materials!$E17,IF(C19&lt;=raw_materials!$H17,raw_materials!$G17,0)))</f>
        <v>1</v>
      </c>
      <c r="D28" s="96">
        <f>IF(D19&lt;=raw_materials!$D17,raw_materials!$C17,IF(D19&lt;=raw_materials!$F17,raw_materials!$E17,IF(D19&lt;=raw_materials!$H17,raw_materials!$G17,0)))</f>
        <v>1</v>
      </c>
      <c r="E28" s="96">
        <f>IF(E19&lt;=raw_materials!$D17,raw_materials!$C17,IF(E19&lt;=raw_materials!$F17,raw_materials!$E17,IF(E19&lt;=raw_materials!$H17,raw_materials!$G17,0)))</f>
        <v>1</v>
      </c>
      <c r="F28" s="96">
        <f>IF(F19&lt;=raw_materials!$D17,raw_materials!$C17,IF(F19&lt;=raw_materials!$F17,raw_materials!$E17,IF(F19&lt;=raw_materials!$H17,raw_materials!$G17,0)))</f>
        <v>1</v>
      </c>
      <c r="G28" s="96">
        <f>IF(G19&lt;=raw_materials!$D17,raw_materials!$C17,IF(G19&lt;=raw_materials!$F17,raw_materials!$E17,IF(G19&lt;=raw_materials!$H17,raw_materials!$G17,0)))</f>
        <v>1</v>
      </c>
      <c r="H28" s="96">
        <f>IF(H19&lt;=raw_materials!$D17,raw_materials!$C17,IF(H19&lt;=raw_materials!$F17,raw_materials!$E17,IF(H19&lt;=raw_materials!$H17,raw_materials!$G17,0)))</f>
        <v>1</v>
      </c>
      <c r="I28" s="96">
        <f>IF(I19&lt;=raw_materials!$D17,raw_materials!$C17,IF(I19&lt;=raw_materials!$F17,raw_materials!$E17,IF(I19&lt;=raw_materials!$H17,raw_materials!$G17,0)))</f>
        <v>1</v>
      </c>
      <c r="J28" s="96">
        <f>IF(J19&lt;=raw_materials!$D17,raw_materials!$C17,IF(J19&lt;=raw_materials!$F17,raw_materials!$E17,IF(J19&lt;=raw_materials!$H17,raw_materials!$G17,0)))</f>
        <v>1</v>
      </c>
      <c r="K28" s="96">
        <f>IF(K19&lt;=raw_materials!$D17,raw_materials!$C17,IF(K19&lt;=raw_materials!$F17,raw_materials!$E17,IF(K19&lt;=raw_materials!$H17,raw_materials!$G17,0)))</f>
        <v>1</v>
      </c>
      <c r="L28" s="96">
        <f>IF(L19&lt;=raw_materials!$D17,raw_materials!$C17,IF(L19&lt;=raw_materials!$F17,raw_materials!$E17,IF(L19&lt;=raw_materials!$H17,raw_materials!$G17,0)))</f>
        <v>1</v>
      </c>
      <c r="M28" s="96">
        <f>IF(M19&lt;=raw_materials!$D17,raw_materials!$C17,IF(M19&lt;=raw_materials!$F17,raw_materials!$E17,IF(M19&lt;=raw_materials!$H17,raw_materials!$G17,0)))</f>
        <v>1</v>
      </c>
      <c r="N28" s="96">
        <f>IF(N19&lt;=raw_materials!$D17,raw_materials!$C17,IF(N19&lt;=raw_materials!$F17,raw_materials!$E17,IF(N19&lt;=raw_materials!$H17,raw_materials!$G17,0)))</f>
        <v>1</v>
      </c>
    </row>
    <row r="29" spans="2:14">
      <c r="B29" s="95" t="s">
        <v>105</v>
      </c>
      <c r="C29" s="96">
        <f>IF(C20&lt;=raw_materials!$D18,raw_materials!$C18,IF(C20&lt;=raw_materials!$F18,raw_materials!$E18,IF(C20&lt;=raw_materials!$H18,raw_materials!$G18,0)))</f>
        <v>1</v>
      </c>
      <c r="D29" s="96">
        <f>IF(D20&lt;=raw_materials!$D18,raw_materials!$C18,IF(D20&lt;=raw_materials!$F18,raw_materials!$E18,IF(D20&lt;=raw_materials!$H18,raw_materials!$G18,0)))</f>
        <v>1</v>
      </c>
      <c r="E29" s="96">
        <f>IF(E20&lt;=raw_materials!$D18,raw_materials!$C18,IF(E20&lt;=raw_materials!$F18,raw_materials!$E18,IF(E20&lt;=raw_materials!$H18,raw_materials!$G18,0)))</f>
        <v>1</v>
      </c>
      <c r="F29" s="96">
        <f>IF(F20&lt;=raw_materials!$D18,raw_materials!$C18,IF(F20&lt;=raw_materials!$F18,raw_materials!$E18,IF(F20&lt;=raw_materials!$H18,raw_materials!$G18,0)))</f>
        <v>1</v>
      </c>
      <c r="G29" s="96">
        <f>IF(G20&lt;=raw_materials!$D18,raw_materials!$C18,IF(G20&lt;=raw_materials!$F18,raw_materials!$E18,IF(G20&lt;=raw_materials!$H18,raw_materials!$G18,0)))</f>
        <v>1</v>
      </c>
      <c r="H29" s="96">
        <f>IF(H20&lt;=raw_materials!$D18,raw_materials!$C18,IF(H20&lt;=raw_materials!$F18,raw_materials!$E18,IF(H20&lt;=raw_materials!$H18,raw_materials!$G18,0)))</f>
        <v>1</v>
      </c>
      <c r="I29" s="96">
        <f>IF(I20&lt;=raw_materials!$D18,raw_materials!$C18,IF(I20&lt;=raw_materials!$F18,raw_materials!$E18,IF(I20&lt;=raw_materials!$H18,raw_materials!$G18,0)))</f>
        <v>1</v>
      </c>
      <c r="J29" s="96">
        <f>IF(J20&lt;=raw_materials!$D18,raw_materials!$C18,IF(J20&lt;=raw_materials!$F18,raw_materials!$E18,IF(J20&lt;=raw_materials!$H18,raw_materials!$G18,0)))</f>
        <v>1</v>
      </c>
      <c r="K29" s="96">
        <f>IF(K20&lt;=raw_materials!$D18,raw_materials!$C18,IF(K20&lt;=raw_materials!$F18,raw_materials!$E18,IF(K20&lt;=raw_materials!$H18,raw_materials!$G18,0)))</f>
        <v>1</v>
      </c>
      <c r="L29" s="96">
        <f>IF(L20&lt;=raw_materials!$D18,raw_materials!$C18,IF(L20&lt;=raw_materials!$F18,raw_materials!$E18,IF(L20&lt;=raw_materials!$H18,raw_materials!$G18,0)))</f>
        <v>1</v>
      </c>
      <c r="M29" s="96">
        <f>IF(M20&lt;=raw_materials!$D18,raw_materials!$C18,IF(M20&lt;=raw_materials!$F18,raw_materials!$E18,IF(M20&lt;=raw_materials!$H18,raw_materials!$G18,0)))</f>
        <v>1</v>
      </c>
      <c r="N29" s="96">
        <f>IF(N20&lt;=raw_materials!$D18,raw_materials!$C18,IF(N20&lt;=raw_materials!$F18,raw_materials!$E18,IF(N20&lt;=raw_materials!$H18,raw_materials!$G18,0)))</f>
        <v>1</v>
      </c>
    </row>
    <row r="30" spans="2:14">
      <c r="B30" s="95" t="s">
        <v>106</v>
      </c>
      <c r="C30" s="96">
        <f>IF(C21&lt;=raw_materials!$D19,raw_materials!$C19,IF(C21&lt;=raw_materials!$F19,raw_materials!$E19,IF(C21&lt;=raw_materials!$H19,raw_materials!$G19,0)))</f>
        <v>1</v>
      </c>
      <c r="D30" s="96">
        <f>IF(D21&lt;=raw_materials!$D19,raw_materials!$C19,IF(D21&lt;=raw_materials!$F19,raw_materials!$E19,IF(D21&lt;=raw_materials!$H19,raw_materials!$G19,0)))</f>
        <v>1</v>
      </c>
      <c r="E30" s="96">
        <f>IF(E21&lt;=raw_materials!$D19,raw_materials!$C19,IF(E21&lt;=raw_materials!$F19,raw_materials!$E19,IF(E21&lt;=raw_materials!$H19,raw_materials!$G19,0)))</f>
        <v>1</v>
      </c>
      <c r="F30" s="96">
        <f>IF(F21&lt;=raw_materials!$D19,raw_materials!$C19,IF(F21&lt;=raw_materials!$F19,raw_materials!$E19,IF(F21&lt;=raw_materials!$H19,raw_materials!$G19,0)))</f>
        <v>1</v>
      </c>
      <c r="G30" s="96">
        <f>IF(G21&lt;=raw_materials!$D19,raw_materials!$C19,IF(G21&lt;=raw_materials!$F19,raw_materials!$E19,IF(G21&lt;=raw_materials!$H19,raw_materials!$G19,0)))</f>
        <v>1</v>
      </c>
      <c r="H30" s="96">
        <f>IF(H21&lt;=raw_materials!$D19,raw_materials!$C19,IF(H21&lt;=raw_materials!$F19,raw_materials!$E19,IF(H21&lt;=raw_materials!$H19,raw_materials!$G19,0)))</f>
        <v>1</v>
      </c>
      <c r="I30" s="96">
        <f>IF(I21&lt;=raw_materials!$D19,raw_materials!$C19,IF(I21&lt;=raw_materials!$F19,raw_materials!$E19,IF(I21&lt;=raw_materials!$H19,raw_materials!$G19,0)))</f>
        <v>1</v>
      </c>
      <c r="J30" s="96">
        <f>IF(J21&lt;=raw_materials!$D19,raw_materials!$C19,IF(J21&lt;=raw_materials!$F19,raw_materials!$E19,IF(J21&lt;=raw_materials!$H19,raw_materials!$G19,0)))</f>
        <v>1</v>
      </c>
      <c r="K30" s="96">
        <f>IF(K21&lt;=raw_materials!$D19,raw_materials!$C19,IF(K21&lt;=raw_materials!$F19,raw_materials!$E19,IF(K21&lt;=raw_materials!$H19,raw_materials!$G19,0)))</f>
        <v>1</v>
      </c>
      <c r="L30" s="96">
        <f>IF(L21&lt;=raw_materials!$D19,raw_materials!$C19,IF(L21&lt;=raw_materials!$F19,raw_materials!$E19,IF(L21&lt;=raw_materials!$H19,raw_materials!$G19,0)))</f>
        <v>1</v>
      </c>
      <c r="M30" s="96">
        <f>IF(M21&lt;=raw_materials!$D19,raw_materials!$C19,IF(M21&lt;=raw_materials!$F19,raw_materials!$E19,IF(M21&lt;=raw_materials!$H19,raw_materials!$G19,0)))</f>
        <v>1</v>
      </c>
      <c r="N30" s="96">
        <f>IF(N21&lt;=raw_materials!$D19,raw_materials!$C19,IF(N21&lt;=raw_materials!$F19,raw_materials!$E19,IF(N21&lt;=raw_materials!$H19,raw_materials!$G19,0)))</f>
        <v>1</v>
      </c>
    </row>
    <row r="31" spans="2:14">
      <c r="B31" s="95" t="s">
        <v>107</v>
      </c>
      <c r="C31" s="96">
        <f>IF(C22&lt;=raw_materials!$D20,raw_materials!$C20,IF(C22&lt;=raw_materials!$F20,raw_materials!$E20,IF(C22&lt;=raw_materials!$H20,raw_materials!$G20,0)))</f>
        <v>1</v>
      </c>
      <c r="D31" s="96">
        <f>IF(D22&lt;=raw_materials!$D20,raw_materials!$C20,IF(D22&lt;=raw_materials!$F20,raw_materials!$E20,IF(D22&lt;=raw_materials!$H20,raw_materials!$G20,0)))</f>
        <v>1</v>
      </c>
      <c r="E31" s="96">
        <f>IF(E22&lt;=raw_materials!$D20,raw_materials!$C20,IF(E22&lt;=raw_materials!$F20,raw_materials!$E20,IF(E22&lt;=raw_materials!$H20,raw_materials!$G20,0)))</f>
        <v>1</v>
      </c>
      <c r="F31" s="96">
        <f>IF(F22&lt;=raw_materials!$D20,raw_materials!$C20,IF(F22&lt;=raw_materials!$F20,raw_materials!$E20,IF(F22&lt;=raw_materials!$H20,raw_materials!$G20,0)))</f>
        <v>1</v>
      </c>
      <c r="G31" s="96">
        <f>IF(G22&lt;=raw_materials!$D20,raw_materials!$C20,IF(G22&lt;=raw_materials!$F20,raw_materials!$E20,IF(G22&lt;=raw_materials!$H20,raw_materials!$G20,0)))</f>
        <v>1</v>
      </c>
      <c r="H31" s="96">
        <f>IF(H22&lt;=raw_materials!$D20,raw_materials!$C20,IF(H22&lt;=raw_materials!$F20,raw_materials!$E20,IF(H22&lt;=raw_materials!$H20,raw_materials!$G20,0)))</f>
        <v>1</v>
      </c>
      <c r="I31" s="96">
        <f>IF(I22&lt;=raw_materials!$D20,raw_materials!$C20,IF(I22&lt;=raw_materials!$F20,raw_materials!$E20,IF(I22&lt;=raw_materials!$H20,raw_materials!$G20,0)))</f>
        <v>1</v>
      </c>
      <c r="J31" s="96">
        <f>IF(J22&lt;=raw_materials!$D20,raw_materials!$C20,IF(J22&lt;=raw_materials!$F20,raw_materials!$E20,IF(J22&lt;=raw_materials!$H20,raw_materials!$G20,0)))</f>
        <v>1</v>
      </c>
      <c r="K31" s="96">
        <f>IF(K22&lt;=raw_materials!$D20,raw_materials!$C20,IF(K22&lt;=raw_materials!$F20,raw_materials!$E20,IF(K22&lt;=raw_materials!$H20,raw_materials!$G20,0)))</f>
        <v>1</v>
      </c>
      <c r="L31" s="96">
        <f>IF(L22&lt;=raw_materials!$D20,raw_materials!$C20,IF(L22&lt;=raw_materials!$F20,raw_materials!$E20,IF(L22&lt;=raw_materials!$H20,raw_materials!$G20,0)))</f>
        <v>1</v>
      </c>
      <c r="M31" s="96">
        <f>IF(M22&lt;=raw_materials!$D20,raw_materials!$C20,IF(M22&lt;=raw_materials!$F20,raw_materials!$E20,IF(M22&lt;=raw_materials!$H20,raw_materials!$G20,0)))</f>
        <v>1</v>
      </c>
      <c r="N31" s="96">
        <f>IF(N22&lt;=raw_materials!$D20,raw_materials!$C20,IF(N22&lt;=raw_materials!$F20,raw_materials!$E20,IF(N22&lt;=raw_materials!$H20,raw_materials!$G20,0)))</f>
        <v>1</v>
      </c>
    </row>
    <row r="32" spans="2:14">
      <c r="B32" s="95" t="s">
        <v>108</v>
      </c>
      <c r="C32" s="96">
        <f>IF(C23&lt;=raw_materials!$D21,raw_materials!$C21,IF(C23&lt;=raw_materials!$F21,raw_materials!$E21,IF(C23&lt;=raw_materials!$H21,raw_materials!$G21,0)))</f>
        <v>1</v>
      </c>
      <c r="D32" s="96">
        <f>IF(D23&lt;=raw_materials!$D21,raw_materials!$C21,IF(D23&lt;=raw_materials!$F21,raw_materials!$E21,IF(D23&lt;=raw_materials!$H21,raw_materials!$G21,0)))</f>
        <v>1</v>
      </c>
      <c r="E32" s="96">
        <f>IF(E23&lt;=raw_materials!$D21,raw_materials!$C21,IF(E23&lt;=raw_materials!$F21,raw_materials!$E21,IF(E23&lt;=raw_materials!$H21,raw_materials!$G21,0)))</f>
        <v>1</v>
      </c>
      <c r="F32" s="96">
        <f>IF(F23&lt;=raw_materials!$D21,raw_materials!$C21,IF(F23&lt;=raw_materials!$F21,raw_materials!$E21,IF(F23&lt;=raw_materials!$H21,raw_materials!$G21,0)))</f>
        <v>1</v>
      </c>
      <c r="G32" s="96">
        <f>IF(G23&lt;=raw_materials!$D21,raw_materials!$C21,IF(G23&lt;=raw_materials!$F21,raw_materials!$E21,IF(G23&lt;=raw_materials!$H21,raw_materials!$G21,0)))</f>
        <v>1</v>
      </c>
      <c r="H32" s="96">
        <f>IF(H23&lt;=raw_materials!$D21,raw_materials!$C21,IF(H23&lt;=raw_materials!$F21,raw_materials!$E21,IF(H23&lt;=raw_materials!$H21,raw_materials!$G21,0)))</f>
        <v>1</v>
      </c>
      <c r="I32" s="96">
        <f>IF(I23&lt;=raw_materials!$D21,raw_materials!$C21,IF(I23&lt;=raw_materials!$F21,raw_materials!$E21,IF(I23&lt;=raw_materials!$H21,raw_materials!$G21,0)))</f>
        <v>1</v>
      </c>
      <c r="J32" s="96">
        <f>IF(J23&lt;=raw_materials!$D21,raw_materials!$C21,IF(J23&lt;=raw_materials!$F21,raw_materials!$E21,IF(J23&lt;=raw_materials!$H21,raw_materials!$G21,0)))</f>
        <v>1</v>
      </c>
      <c r="K32" s="96">
        <f>IF(K23&lt;=raw_materials!$D21,raw_materials!$C21,IF(K23&lt;=raw_materials!$F21,raw_materials!$E21,IF(K23&lt;=raw_materials!$H21,raw_materials!$G21,0)))</f>
        <v>1</v>
      </c>
      <c r="L32" s="96">
        <f>IF(L23&lt;=raw_materials!$D21,raw_materials!$C21,IF(L23&lt;=raw_materials!$F21,raw_materials!$E21,IF(L23&lt;=raw_materials!$H21,raw_materials!$G21,0)))</f>
        <v>1</v>
      </c>
      <c r="M32" s="96">
        <f>IF(M23&lt;=raw_materials!$D21,raw_materials!$C21,IF(M23&lt;=raw_materials!$F21,raw_materials!$E21,IF(M23&lt;=raw_materials!$H21,raw_materials!$G21,0)))</f>
        <v>1</v>
      </c>
      <c r="N32" s="96">
        <f>IF(N23&lt;=raw_materials!$D21,raw_materials!$C21,IF(N23&lt;=raw_materials!$F21,raw_materials!$E21,IF(N23&lt;=raw_materials!$H21,raw_materials!$G21,0)))</f>
        <v>1</v>
      </c>
    </row>
    <row r="33" spans="2:50">
      <c r="B33" s="95" t="s">
        <v>109</v>
      </c>
      <c r="C33" s="96">
        <f>IF(C24&lt;=raw_materials!$D22,raw_materials!$C22,IF(C24&lt;=raw_materials!$F22,raw_materials!$E22,IF(C24&lt;=raw_materials!$H22,raw_materials!$G22,0)))</f>
        <v>1</v>
      </c>
      <c r="D33" s="96">
        <f>IF(D24&lt;=raw_materials!$D22,raw_materials!$C22,IF(D24&lt;=raw_materials!$F22,raw_materials!$E22,IF(D24&lt;=raw_materials!$H22,raw_materials!$G22,0)))</f>
        <v>1</v>
      </c>
      <c r="E33" s="96">
        <f>IF(E24&lt;=raw_materials!$D22,raw_materials!$C22,IF(E24&lt;=raw_materials!$F22,raw_materials!$E22,IF(E24&lt;=raw_materials!$H22,raw_materials!$G22,0)))</f>
        <v>1</v>
      </c>
      <c r="F33" s="96">
        <f>IF(F24&lt;=raw_materials!$D22,raw_materials!$C22,IF(F24&lt;=raw_materials!$F22,raw_materials!$E22,IF(F24&lt;=raw_materials!$H22,raw_materials!$G22,0)))</f>
        <v>1</v>
      </c>
      <c r="G33" s="96">
        <f>IF(G24&lt;=raw_materials!$D22,raw_materials!$C22,IF(G24&lt;=raw_materials!$F22,raw_materials!$E22,IF(G24&lt;=raw_materials!$H22,raw_materials!$G22,0)))</f>
        <v>1</v>
      </c>
      <c r="H33" s="96">
        <f>IF(H24&lt;=raw_materials!$D22,raw_materials!$C22,IF(H24&lt;=raw_materials!$F22,raw_materials!$E22,IF(H24&lt;=raw_materials!$H22,raw_materials!$G22,0)))</f>
        <v>1</v>
      </c>
      <c r="I33" s="96">
        <f>IF(I24&lt;=raw_materials!$D22,raw_materials!$C22,IF(I24&lt;=raw_materials!$F22,raw_materials!$E22,IF(I24&lt;=raw_materials!$H22,raw_materials!$G22,0)))</f>
        <v>1</v>
      </c>
      <c r="J33" s="96">
        <f>IF(J24&lt;=raw_materials!$D22,raw_materials!$C22,IF(J24&lt;=raw_materials!$F22,raw_materials!$E22,IF(J24&lt;=raw_materials!$H22,raw_materials!$G22,0)))</f>
        <v>1</v>
      </c>
      <c r="K33" s="96">
        <f>IF(K24&lt;=raw_materials!$D22,raw_materials!$C22,IF(K24&lt;=raw_materials!$F22,raw_materials!$E22,IF(K24&lt;=raw_materials!$H22,raw_materials!$G22,0)))</f>
        <v>1</v>
      </c>
      <c r="L33" s="96">
        <f>IF(L24&lt;=raw_materials!$D22,raw_materials!$C22,IF(L24&lt;=raw_materials!$F22,raw_materials!$E22,IF(L24&lt;=raw_materials!$H22,raw_materials!$G22,0)))</f>
        <v>1</v>
      </c>
      <c r="M33" s="96">
        <f>IF(M24&lt;=raw_materials!$D22,raw_materials!$C22,IF(M24&lt;=raw_materials!$F22,raw_materials!$E22,IF(M24&lt;=raw_materials!$H22,raw_materials!$G22,0)))</f>
        <v>1</v>
      </c>
      <c r="N33" s="96">
        <f>IF(N24&lt;=raw_materials!$D22,raw_materials!$C22,IF(N24&lt;=raw_materials!$F22,raw_materials!$E22,IF(N24&lt;=raw_materials!$H22,raw_materials!$G22,0)))</f>
        <v>1</v>
      </c>
    </row>
    <row r="35" spans="2:50">
      <c r="B35" s="99" t="s">
        <v>321</v>
      </c>
    </row>
    <row r="36" spans="2:50">
      <c r="B36" s="166" t="s">
        <v>273</v>
      </c>
      <c r="C36" s="166" t="s">
        <v>92</v>
      </c>
      <c r="D36" s="97"/>
      <c r="E36" s="97"/>
      <c r="F36" s="97"/>
      <c r="G36" s="166" t="s">
        <v>93</v>
      </c>
      <c r="H36" s="97"/>
      <c r="I36" s="97"/>
      <c r="J36" s="97"/>
      <c r="K36" s="166" t="s">
        <v>94</v>
      </c>
      <c r="L36" s="97"/>
      <c r="M36" s="97"/>
      <c r="N36" s="97"/>
      <c r="O36" s="166" t="s">
        <v>95</v>
      </c>
      <c r="P36" s="97"/>
      <c r="Q36" s="97"/>
      <c r="R36" s="97"/>
      <c r="S36" s="166" t="s">
        <v>96</v>
      </c>
      <c r="T36" s="97"/>
      <c r="U36" s="97"/>
      <c r="V36" s="97"/>
      <c r="W36" s="166" t="s">
        <v>97</v>
      </c>
      <c r="X36" s="97"/>
      <c r="Y36" s="97"/>
      <c r="Z36" s="97"/>
      <c r="AA36" s="166" t="s">
        <v>98</v>
      </c>
      <c r="AB36" s="97"/>
      <c r="AC36" s="97"/>
      <c r="AD36" s="97"/>
      <c r="AE36" s="166" t="s">
        <v>99</v>
      </c>
      <c r="AF36" s="97"/>
      <c r="AG36" s="97"/>
      <c r="AH36" s="97"/>
      <c r="AI36" s="166" t="s">
        <v>100</v>
      </c>
      <c r="AJ36" s="97"/>
      <c r="AK36" s="97"/>
      <c r="AL36" s="97"/>
      <c r="AM36" s="166" t="s">
        <v>101</v>
      </c>
      <c r="AN36" s="97"/>
      <c r="AO36" s="97"/>
      <c r="AP36" s="97"/>
      <c r="AQ36" s="166" t="s">
        <v>102</v>
      </c>
      <c r="AR36" s="97"/>
      <c r="AS36" s="97"/>
      <c r="AT36" s="97"/>
      <c r="AU36" s="166" t="s">
        <v>103</v>
      </c>
      <c r="AV36" s="97"/>
      <c r="AW36" s="97"/>
      <c r="AX36" s="97"/>
    </row>
    <row r="37" spans="2:50">
      <c r="B37" s="166" t="s">
        <v>322</v>
      </c>
      <c r="C37" s="166">
        <v>1</v>
      </c>
      <c r="D37" s="166">
        <v>2</v>
      </c>
      <c r="E37" s="166">
        <v>3</v>
      </c>
      <c r="F37" s="166">
        <v>4</v>
      </c>
      <c r="G37" s="166">
        <v>1</v>
      </c>
      <c r="H37" s="166">
        <v>2</v>
      </c>
      <c r="I37" s="166">
        <v>3</v>
      </c>
      <c r="J37" s="166">
        <v>4</v>
      </c>
      <c r="K37" s="166">
        <v>1</v>
      </c>
      <c r="L37" s="166">
        <v>2</v>
      </c>
      <c r="M37" s="166">
        <v>3</v>
      </c>
      <c r="N37" s="166">
        <v>4</v>
      </c>
      <c r="O37" s="166">
        <v>1</v>
      </c>
      <c r="P37" s="166">
        <v>2</v>
      </c>
      <c r="Q37" s="166">
        <v>3</v>
      </c>
      <c r="R37" s="166">
        <v>4</v>
      </c>
      <c r="S37" s="166">
        <v>1</v>
      </c>
      <c r="T37" s="166">
        <v>2</v>
      </c>
      <c r="U37" s="166">
        <v>3</v>
      </c>
      <c r="V37" s="166">
        <v>4</v>
      </c>
      <c r="W37" s="166">
        <v>1</v>
      </c>
      <c r="X37" s="166">
        <v>2</v>
      </c>
      <c r="Y37" s="166">
        <v>3</v>
      </c>
      <c r="Z37" s="166">
        <v>4</v>
      </c>
      <c r="AA37" s="166">
        <v>1</v>
      </c>
      <c r="AB37" s="166">
        <v>2</v>
      </c>
      <c r="AC37" s="166">
        <v>3</v>
      </c>
      <c r="AD37" s="166">
        <v>4</v>
      </c>
      <c r="AE37" s="166">
        <v>1</v>
      </c>
      <c r="AF37" s="166">
        <v>2</v>
      </c>
      <c r="AG37" s="166">
        <v>3</v>
      </c>
      <c r="AH37" s="166">
        <v>4</v>
      </c>
      <c r="AI37" s="166">
        <v>1</v>
      </c>
      <c r="AJ37" s="166">
        <v>2</v>
      </c>
      <c r="AK37" s="166">
        <v>3</v>
      </c>
      <c r="AL37" s="166">
        <v>4</v>
      </c>
      <c r="AM37" s="166">
        <v>1</v>
      </c>
      <c r="AN37" s="166">
        <v>2</v>
      </c>
      <c r="AO37" s="166">
        <v>3</v>
      </c>
      <c r="AP37" s="166">
        <v>4</v>
      </c>
      <c r="AQ37" s="166">
        <v>1</v>
      </c>
      <c r="AR37" s="166">
        <v>2</v>
      </c>
      <c r="AS37" s="166">
        <v>3</v>
      </c>
      <c r="AT37" s="166">
        <v>4</v>
      </c>
      <c r="AU37" s="166">
        <v>1</v>
      </c>
      <c r="AV37" s="166">
        <v>2</v>
      </c>
      <c r="AW37" s="166">
        <v>3</v>
      </c>
      <c r="AX37" s="166">
        <v>4</v>
      </c>
    </row>
    <row r="38" spans="2:50">
      <c r="B38" s="166" t="s">
        <v>104</v>
      </c>
      <c r="C38" s="96">
        <v>10021.961005604602</v>
      </c>
      <c r="D38" s="96">
        <v>2510.9816752626243</v>
      </c>
      <c r="E38" s="96">
        <v>25164.733912812586</v>
      </c>
      <c r="F38" s="96">
        <v>25219.64518704552</v>
      </c>
      <c r="G38" s="96">
        <v>17692.179235395437</v>
      </c>
      <c r="H38" s="96">
        <v>17730.590384044619</v>
      </c>
      <c r="I38" s="96">
        <v>10153.702233522454</v>
      </c>
      <c r="J38" s="96">
        <v>25439.055203174696</v>
      </c>
      <c r="K38" s="96">
        <v>25493.804885647136</v>
      </c>
      <c r="L38" s="96">
        <v>25548.495829201689</v>
      </c>
      <c r="M38" s="96">
        <v>25603.119238151201</v>
      </c>
      <c r="N38" s="96">
        <v>25657.666324691218</v>
      </c>
      <c r="O38" s="96">
        <v>25712.128310447646</v>
      </c>
      <c r="P38" s="96">
        <v>18036.547499616488</v>
      </c>
      <c r="Q38" s="96">
        <v>18074.53334578146</v>
      </c>
      <c r="R38" s="96">
        <v>18112.441237243656</v>
      </c>
      <c r="S38" s="96">
        <v>25928.950094808049</v>
      </c>
      <c r="T38" s="96">
        <v>10393.142135723308</v>
      </c>
      <c r="U38" s="96">
        <v>10414.649238940299</v>
      </c>
      <c r="V38" s="96">
        <v>2609.0244699806753</v>
      </c>
      <c r="W38" s="96">
        <v>26143.711499307632</v>
      </c>
      <c r="X38" s="96">
        <v>26197.014871775551</v>
      </c>
      <c r="Y38" s="96">
        <v>26250.146217950878</v>
      </c>
      <c r="Z38" s="96">
        <v>26303.096964916222</v>
      </c>
      <c r="AA38" s="96">
        <v>26355.858567616488</v>
      </c>
      <c r="AB38" s="96">
        <v>26408.422510375025</v>
      </c>
      <c r="AC38" s="96">
        <v>26460.780308405316</v>
      </c>
      <c r="AD38" s="96">
        <v>26512.923509318131</v>
      </c>
      <c r="AE38" s="96">
        <v>26564.8436946238</v>
      </c>
      <c r="AF38" s="96">
        <v>26616.532481229282</v>
      </c>
      <c r="AG38" s="96">
        <v>26667.981522929855</v>
      </c>
      <c r="AH38" s="96">
        <v>18703.427758326601</v>
      </c>
      <c r="AI38" s="96">
        <v>26770.127180149142</v>
      </c>
      <c r="AJ38" s="96">
        <v>26820.807301044035</v>
      </c>
      <c r="AK38" s="96">
        <v>26871.21469072756</v>
      </c>
      <c r="AL38" s="96">
        <v>26921.341209603564</v>
      </c>
      <c r="AM38" s="96">
        <v>26971.178763785614</v>
      </c>
      <c r="AN38" s="96">
        <v>27020.719306543244</v>
      </c>
      <c r="AO38" s="96">
        <v>27069.954839740756</v>
      </c>
      <c r="AP38" s="96">
        <v>27118.877415268147</v>
      </c>
      <c r="AQ38" s="96">
        <v>19017.235395524818</v>
      </c>
      <c r="AR38" s="96">
        <v>19051.02651167112</v>
      </c>
      <c r="AS38" s="96">
        <v>27263.688694937566</v>
      </c>
      <c r="AT38" s="96">
        <v>27311.281008823513</v>
      </c>
      <c r="AU38" s="96">
        <v>27358.521424379818</v>
      </c>
      <c r="AV38" s="96">
        <v>27405.40232323145</v>
      </c>
      <c r="AW38" s="96">
        <v>27451.916146805794</v>
      </c>
      <c r="AX38" s="96">
        <v>27498.055397691911</v>
      </c>
    </row>
    <row r="39" spans="2:50">
      <c r="B39" s="166" t="s">
        <v>105</v>
      </c>
      <c r="C39" s="96">
        <v>15032.941508406904</v>
      </c>
      <c r="D39" s="96">
        <v>15065.890051575743</v>
      </c>
      <c r="E39" s="96">
        <v>15098.84034768755</v>
      </c>
      <c r="F39" s="96">
        <v>15131.787112227312</v>
      </c>
      <c r="G39" s="96">
        <v>15164.725058910377</v>
      </c>
      <c r="H39" s="96">
        <v>15197.648900609674</v>
      </c>
      <c r="I39" s="96">
        <v>15230.553350283679</v>
      </c>
      <c r="J39" s="96">
        <v>15263.433121904818</v>
      </c>
      <c r="K39" s="96">
        <v>15296.282931388283</v>
      </c>
      <c r="L39" s="96">
        <v>15329.097497521014</v>
      </c>
      <c r="M39" s="96">
        <v>15361.87154289072</v>
      </c>
      <c r="N39" s="96">
        <v>15394.599794814729</v>
      </c>
      <c r="O39" s="96">
        <v>15427.276986268587</v>
      </c>
      <c r="P39" s="96">
        <v>15459.897856814132</v>
      </c>
      <c r="Q39" s="96">
        <v>15492.457153526968</v>
      </c>
      <c r="R39" s="96">
        <v>1552.4949631923137</v>
      </c>
      <c r="S39" s="96">
        <v>1555.7370056884831</v>
      </c>
      <c r="T39" s="96">
        <v>15589.713203584963</v>
      </c>
      <c r="U39" s="96">
        <v>10935.381700887314</v>
      </c>
      <c r="V39" s="96">
        <v>15654.14681988405</v>
      </c>
      <c r="W39" s="96">
        <v>15686.226899584581</v>
      </c>
      <c r="X39" s="96">
        <v>15718.208923065331</v>
      </c>
      <c r="Y39" s="96">
        <v>15750.087730770527</v>
      </c>
      <c r="Z39" s="96">
        <v>15781.858178949733</v>
      </c>
      <c r="AA39" s="96">
        <v>15813.515140569893</v>
      </c>
      <c r="AB39" s="96">
        <v>15845.053506225015</v>
      </c>
      <c r="AC39" s="96">
        <v>15876.468185043188</v>
      </c>
      <c r="AD39" s="96">
        <v>15907.754105590879</v>
      </c>
      <c r="AE39" s="96">
        <v>15938.90621677428</v>
      </c>
      <c r="AF39" s="96">
        <v>15969.919488737569</v>
      </c>
      <c r="AG39" s="96">
        <v>16000.788913757913</v>
      </c>
      <c r="AH39" s="96">
        <v>16031.509507137089</v>
      </c>
      <c r="AI39" s="96">
        <v>16062.076308089485</v>
      </c>
      <c r="AJ39" s="96">
        <v>16092.48438062642</v>
      </c>
      <c r="AK39" s="96">
        <v>16122.728814436536</v>
      </c>
      <c r="AL39" s="96">
        <v>16152.80472576214</v>
      </c>
      <c r="AM39" s="96">
        <v>16182.707258271368</v>
      </c>
      <c r="AN39" s="96">
        <v>11348.702108748161</v>
      </c>
      <c r="AO39" s="96">
        <v>11369.381032691117</v>
      </c>
      <c r="AP39" s="96">
        <v>16271.326449160888</v>
      </c>
      <c r="AQ39" s="96">
        <v>16300.487481878417</v>
      </c>
      <c r="AR39" s="96">
        <v>16329.451295718105</v>
      </c>
      <c r="AS39" s="96">
        <v>16358.213216962538</v>
      </c>
      <c r="AT39" s="96">
        <v>16386.768605294106</v>
      </c>
      <c r="AU39" s="96">
        <v>16415.112854627889</v>
      </c>
      <c r="AV39" s="96">
        <v>11510.268975757208</v>
      </c>
      <c r="AW39" s="96">
        <v>16471.149688083475</v>
      </c>
      <c r="AX39" s="96">
        <v>16498.833238615145</v>
      </c>
    </row>
    <row r="40" spans="2:50">
      <c r="B40" s="166" t="s">
        <v>106</v>
      </c>
      <c r="C40" s="96">
        <v>5010.9805028023011</v>
      </c>
      <c r="D40" s="96">
        <v>5021.9633505252477</v>
      </c>
      <c r="E40" s="96">
        <v>5032.946782562517</v>
      </c>
      <c r="F40" s="96">
        <v>5043.9290374091042</v>
      </c>
      <c r="G40" s="96">
        <v>5054.9083529701256</v>
      </c>
      <c r="H40" s="96">
        <v>5065.8829668698918</v>
      </c>
      <c r="I40" s="96">
        <v>5076.851116761226</v>
      </c>
      <c r="J40" s="96">
        <v>3561.4677284444574</v>
      </c>
      <c r="K40" s="96">
        <v>2039.5043908517712</v>
      </c>
      <c r="L40" s="96">
        <v>5109.6991658403376</v>
      </c>
      <c r="M40" s="96">
        <v>5120.6238476302397</v>
      </c>
      <c r="N40" s="96">
        <v>5131.5332649382435</v>
      </c>
      <c r="O40" s="96">
        <v>3599.6979634626705</v>
      </c>
      <c r="P40" s="96">
        <v>5153.2992856047113</v>
      </c>
      <c r="Q40" s="96">
        <v>5164.1523845089887</v>
      </c>
      <c r="R40" s="96">
        <v>5174.9832106410449</v>
      </c>
      <c r="S40" s="96">
        <v>5185.7900189616103</v>
      </c>
      <c r="T40" s="96">
        <v>3637.5997475031577</v>
      </c>
      <c r="U40" s="96">
        <v>3645.1272336291045</v>
      </c>
      <c r="V40" s="96">
        <v>3652.6342579729449</v>
      </c>
      <c r="W40" s="96">
        <v>5228.7422998615266</v>
      </c>
      <c r="X40" s="96">
        <v>5239.40297435511</v>
      </c>
      <c r="Y40" s="96">
        <v>5250.0292435901756</v>
      </c>
      <c r="Z40" s="96">
        <v>5260.6193929832443</v>
      </c>
      <c r="AA40" s="96">
        <v>5271.1717135232975</v>
      </c>
      <c r="AB40" s="96">
        <v>5281.6845020750052</v>
      </c>
      <c r="AC40" s="96">
        <v>5292.156061681063</v>
      </c>
      <c r="AD40" s="96">
        <v>5302.5847018636268</v>
      </c>
      <c r="AE40" s="96">
        <v>5312.9687389247601</v>
      </c>
      <c r="AF40" s="96">
        <v>5323.3064962458566</v>
      </c>
      <c r="AG40" s="96">
        <v>5333.5963045859717</v>
      </c>
      <c r="AH40" s="96">
        <v>5343.8365023790293</v>
      </c>
      <c r="AI40" s="96">
        <v>5354.0254360298286</v>
      </c>
      <c r="AJ40" s="96">
        <v>5364.1614602088066</v>
      </c>
      <c r="AK40" s="96">
        <v>5374.2429381455113</v>
      </c>
      <c r="AL40" s="96">
        <v>5384.2682419207131</v>
      </c>
      <c r="AM40" s="96">
        <v>5394.2357527571221</v>
      </c>
      <c r="AN40" s="96">
        <v>5404.1438613086484</v>
      </c>
      <c r="AO40" s="96">
        <v>5413.9909679481507</v>
      </c>
      <c r="AP40" s="96">
        <v>5423.7754830536296</v>
      </c>
      <c r="AQ40" s="96">
        <v>5433.4958272928061</v>
      </c>
      <c r="AR40" s="96">
        <v>5443.150431906035</v>
      </c>
      <c r="AS40" s="96">
        <v>5452.7377389875128</v>
      </c>
      <c r="AT40" s="96">
        <v>3823.5793412352914</v>
      </c>
      <c r="AU40" s="96">
        <v>2188.6817139503855</v>
      </c>
      <c r="AV40" s="96">
        <v>2192.4321858585163</v>
      </c>
      <c r="AW40" s="96">
        <v>3843.2682605528112</v>
      </c>
      <c r="AX40" s="96">
        <v>3849.7277556768672</v>
      </c>
    </row>
    <row r="41" spans="2:50">
      <c r="B41" s="166" t="s">
        <v>107</v>
      </c>
      <c r="C41" s="96">
        <v>3006.5883016813805</v>
      </c>
      <c r="D41" s="96">
        <v>3013.1780103151486</v>
      </c>
      <c r="E41" s="96">
        <v>1207.907227815004</v>
      </c>
      <c r="F41" s="96">
        <v>3026.3574224454624</v>
      </c>
      <c r="G41" s="96">
        <v>3032.9450117820752</v>
      </c>
      <c r="H41" s="96">
        <v>3039.5297801219349</v>
      </c>
      <c r="I41" s="96">
        <v>3046.1106700567357</v>
      </c>
      <c r="J41" s="96">
        <v>3052.6866243809636</v>
      </c>
      <c r="K41" s="96">
        <v>3059.2565862776564</v>
      </c>
      <c r="L41" s="96">
        <v>3065.8194995042027</v>
      </c>
      <c r="M41" s="96">
        <v>3072.3743085781439</v>
      </c>
      <c r="N41" s="96">
        <v>3078.9199589629461</v>
      </c>
      <c r="O41" s="96">
        <v>3085.4553972537178</v>
      </c>
      <c r="P41" s="96">
        <v>3091.9795713628264</v>
      </c>
      <c r="Q41" s="96">
        <v>3098.4914307053937</v>
      </c>
      <c r="R41" s="96">
        <v>3104.9899263846269</v>
      </c>
      <c r="S41" s="96">
        <v>3111.4740113769658</v>
      </c>
      <c r="T41" s="96">
        <v>3117.9426407169926</v>
      </c>
      <c r="U41" s="96">
        <v>3124.3947716820899</v>
      </c>
      <c r="V41" s="96">
        <v>3130.8293639768099</v>
      </c>
      <c r="W41" s="96">
        <v>2196.071765941841</v>
      </c>
      <c r="X41" s="96">
        <v>3143.6417846130662</v>
      </c>
      <c r="Y41" s="96">
        <v>3150.0175461541053</v>
      </c>
      <c r="Z41" s="96">
        <v>3156.3716357899466</v>
      </c>
      <c r="AA41" s="96">
        <v>3162.7030281139782</v>
      </c>
      <c r="AB41" s="96">
        <v>3169.010701245003</v>
      </c>
      <c r="AC41" s="96">
        <v>3175.2936370086377</v>
      </c>
      <c r="AD41" s="96">
        <v>3181.5508211181759</v>
      </c>
      <c r="AE41" s="96">
        <v>3187.7812433548561</v>
      </c>
      <c r="AF41" s="96">
        <v>3193.9838977475138</v>
      </c>
      <c r="AG41" s="96">
        <v>2240.1104479261076</v>
      </c>
      <c r="AH41" s="96">
        <v>3206.3019014274178</v>
      </c>
      <c r="AI41" s="96">
        <v>3212.4152616178967</v>
      </c>
      <c r="AJ41" s="96">
        <v>3218.496876125284</v>
      </c>
      <c r="AK41" s="96">
        <v>3224.5457628873069</v>
      </c>
      <c r="AL41" s="96">
        <v>2261.3926616066992</v>
      </c>
      <c r="AM41" s="96">
        <v>1294.6165806617096</v>
      </c>
      <c r="AN41" s="96">
        <v>1296.9945267140758</v>
      </c>
      <c r="AO41" s="96">
        <v>3248.3945807688906</v>
      </c>
      <c r="AP41" s="96">
        <v>3254.2652898321776</v>
      </c>
      <c r="AQ41" s="96">
        <v>3260.0974963756835</v>
      </c>
      <c r="AR41" s="96">
        <v>3265.8902591436208</v>
      </c>
      <c r="AS41" s="96">
        <v>3271.6426433925076</v>
      </c>
      <c r="AT41" s="96">
        <v>3277.3537210588215</v>
      </c>
      <c r="AU41" s="96">
        <v>3283.0225709255783</v>
      </c>
      <c r="AV41" s="96">
        <v>3288.648278787774</v>
      </c>
      <c r="AW41" s="96">
        <v>3294.2299376166952</v>
      </c>
      <c r="AX41" s="96">
        <v>3299.7666477230291</v>
      </c>
    </row>
    <row r="42" spans="2:50">
      <c r="B42" s="166" t="s">
        <v>108</v>
      </c>
      <c r="C42" s="96">
        <v>10000000</v>
      </c>
      <c r="D42" s="96">
        <v>10000000</v>
      </c>
      <c r="E42" s="96">
        <v>10000000</v>
      </c>
      <c r="F42" s="96">
        <v>10000000</v>
      </c>
      <c r="G42" s="96">
        <v>10000000</v>
      </c>
      <c r="H42" s="96">
        <v>10000000</v>
      </c>
      <c r="I42" s="96">
        <v>10000000</v>
      </c>
      <c r="J42" s="96">
        <v>10000000</v>
      </c>
      <c r="K42" s="96">
        <v>10000000</v>
      </c>
      <c r="L42" s="96">
        <v>10000000</v>
      </c>
      <c r="M42" s="96">
        <v>10000000</v>
      </c>
      <c r="N42" s="96">
        <v>10000000</v>
      </c>
      <c r="O42" s="96">
        <v>10000000</v>
      </c>
      <c r="P42" s="96">
        <v>10000000</v>
      </c>
      <c r="Q42" s="96">
        <v>10000000</v>
      </c>
      <c r="R42" s="96">
        <v>10000000</v>
      </c>
      <c r="S42" s="96">
        <v>10000000</v>
      </c>
      <c r="T42" s="96">
        <v>10000000</v>
      </c>
      <c r="U42" s="96">
        <v>10000000</v>
      </c>
      <c r="V42" s="96">
        <v>10000000</v>
      </c>
      <c r="W42" s="96">
        <v>10000000</v>
      </c>
      <c r="X42" s="96">
        <v>10000000</v>
      </c>
      <c r="Y42" s="96">
        <v>10000000</v>
      </c>
      <c r="Z42" s="96">
        <v>10000000</v>
      </c>
      <c r="AA42" s="96">
        <v>10000000</v>
      </c>
      <c r="AB42" s="96">
        <v>10000000</v>
      </c>
      <c r="AC42" s="96">
        <v>10000000</v>
      </c>
      <c r="AD42" s="96">
        <v>10000000</v>
      </c>
      <c r="AE42" s="96">
        <v>10000000</v>
      </c>
      <c r="AF42" s="96">
        <v>10000000</v>
      </c>
      <c r="AG42" s="96">
        <v>10000000</v>
      </c>
      <c r="AH42" s="96">
        <v>10000000</v>
      </c>
      <c r="AI42" s="96">
        <v>10000000</v>
      </c>
      <c r="AJ42" s="96">
        <v>10000000</v>
      </c>
      <c r="AK42" s="96">
        <v>10000000</v>
      </c>
      <c r="AL42" s="96">
        <v>10000000</v>
      </c>
      <c r="AM42" s="96">
        <v>10000000</v>
      </c>
      <c r="AN42" s="96">
        <v>10000000</v>
      </c>
      <c r="AO42" s="96">
        <v>10000000</v>
      </c>
      <c r="AP42" s="96">
        <v>10000000</v>
      </c>
      <c r="AQ42" s="96">
        <v>10000000</v>
      </c>
      <c r="AR42" s="96">
        <v>10000000</v>
      </c>
      <c r="AS42" s="96">
        <v>10000000</v>
      </c>
      <c r="AT42" s="96">
        <v>10000000</v>
      </c>
      <c r="AU42" s="96">
        <v>10000000</v>
      </c>
      <c r="AV42" s="96">
        <v>10000000</v>
      </c>
      <c r="AW42" s="96">
        <v>10000000</v>
      </c>
      <c r="AX42" s="96">
        <v>10000000</v>
      </c>
    </row>
    <row r="43" spans="2:50">
      <c r="B43" s="166" t="s">
        <v>109</v>
      </c>
      <c r="C43" s="96">
        <v>10000000</v>
      </c>
      <c r="D43" s="96">
        <v>10000000</v>
      </c>
      <c r="E43" s="96">
        <v>10000000</v>
      </c>
      <c r="F43" s="96">
        <v>10000000</v>
      </c>
      <c r="G43" s="96">
        <v>10000000</v>
      </c>
      <c r="H43" s="96">
        <v>10000000</v>
      </c>
      <c r="I43" s="96">
        <v>10000000</v>
      </c>
      <c r="J43" s="96">
        <v>10000000</v>
      </c>
      <c r="K43" s="96">
        <v>10000000</v>
      </c>
      <c r="L43" s="96">
        <v>10000000</v>
      </c>
      <c r="M43" s="96">
        <v>10000000</v>
      </c>
      <c r="N43" s="96">
        <v>10000000</v>
      </c>
      <c r="O43" s="96">
        <v>10000000</v>
      </c>
      <c r="P43" s="96">
        <v>10000000</v>
      </c>
      <c r="Q43" s="96">
        <v>10000000</v>
      </c>
      <c r="R43" s="96">
        <v>10000000</v>
      </c>
      <c r="S43" s="96">
        <v>10000000</v>
      </c>
      <c r="T43" s="96">
        <v>10000000</v>
      </c>
      <c r="U43" s="96">
        <v>10000000</v>
      </c>
      <c r="V43" s="96">
        <v>10000000</v>
      </c>
      <c r="W43" s="96">
        <v>10000000</v>
      </c>
      <c r="X43" s="96">
        <v>10000000</v>
      </c>
      <c r="Y43" s="96">
        <v>10000000</v>
      </c>
      <c r="Z43" s="96">
        <v>10000000</v>
      </c>
      <c r="AA43" s="96">
        <v>10000000</v>
      </c>
      <c r="AB43" s="96">
        <v>10000000</v>
      </c>
      <c r="AC43" s="96">
        <v>10000000</v>
      </c>
      <c r="AD43" s="96">
        <v>10000000</v>
      </c>
      <c r="AE43" s="96">
        <v>10000000</v>
      </c>
      <c r="AF43" s="96">
        <v>10000000</v>
      </c>
      <c r="AG43" s="96">
        <v>10000000</v>
      </c>
      <c r="AH43" s="96">
        <v>10000000</v>
      </c>
      <c r="AI43" s="96">
        <v>10000000</v>
      </c>
      <c r="AJ43" s="96">
        <v>10000000</v>
      </c>
      <c r="AK43" s="96">
        <v>10000000</v>
      </c>
      <c r="AL43" s="96">
        <v>10000000</v>
      </c>
      <c r="AM43" s="96">
        <v>10000000</v>
      </c>
      <c r="AN43" s="96">
        <v>10000000</v>
      </c>
      <c r="AO43" s="96">
        <v>10000000</v>
      </c>
      <c r="AP43" s="96">
        <v>10000000</v>
      </c>
      <c r="AQ43" s="96">
        <v>10000000</v>
      </c>
      <c r="AR43" s="96">
        <v>10000000</v>
      </c>
      <c r="AS43" s="96">
        <v>10000000</v>
      </c>
      <c r="AT43" s="96">
        <v>10000000</v>
      </c>
      <c r="AU43" s="96">
        <v>10000000</v>
      </c>
      <c r="AV43" s="96">
        <v>10000000</v>
      </c>
      <c r="AW43" s="96">
        <v>10000000</v>
      </c>
      <c r="AX43" s="96">
        <v>10000000</v>
      </c>
    </row>
    <row r="45" spans="2:50">
      <c r="B45" s="99" t="s">
        <v>323</v>
      </c>
    </row>
    <row r="46" spans="2:50">
      <c r="B46" s="95" t="s">
        <v>273</v>
      </c>
      <c r="C46" s="95" t="s">
        <v>92</v>
      </c>
      <c r="D46" s="97"/>
      <c r="E46" s="97"/>
      <c r="F46" s="97"/>
      <c r="G46" s="95" t="s">
        <v>93</v>
      </c>
      <c r="H46" s="97"/>
      <c r="I46" s="97"/>
      <c r="J46" s="97"/>
      <c r="K46" s="95" t="s">
        <v>94</v>
      </c>
      <c r="L46" s="97"/>
      <c r="M46" s="97"/>
      <c r="N46" s="97"/>
      <c r="O46" s="95" t="s">
        <v>95</v>
      </c>
      <c r="P46" s="97"/>
      <c r="Q46" s="97"/>
      <c r="R46" s="97"/>
      <c r="S46" s="95" t="s">
        <v>96</v>
      </c>
      <c r="T46" s="97"/>
      <c r="U46" s="97"/>
      <c r="V46" s="97"/>
      <c r="W46" s="95" t="s">
        <v>97</v>
      </c>
      <c r="X46" s="97"/>
      <c r="Y46" s="97"/>
      <c r="Z46" s="97"/>
      <c r="AA46" s="95" t="s">
        <v>98</v>
      </c>
      <c r="AB46" s="97"/>
      <c r="AC46" s="97"/>
      <c r="AD46" s="97"/>
      <c r="AE46" s="95" t="s">
        <v>99</v>
      </c>
      <c r="AF46" s="97"/>
      <c r="AG46" s="97"/>
      <c r="AH46" s="97"/>
      <c r="AI46" s="95" t="s">
        <v>100</v>
      </c>
      <c r="AJ46" s="97"/>
      <c r="AK46" s="97"/>
      <c r="AL46" s="97"/>
      <c r="AM46" s="95" t="s">
        <v>101</v>
      </c>
      <c r="AN46" s="97"/>
      <c r="AO46" s="97"/>
      <c r="AP46" s="97"/>
      <c r="AQ46" s="95" t="s">
        <v>102</v>
      </c>
      <c r="AR46" s="97"/>
      <c r="AS46" s="97"/>
      <c r="AT46" s="97"/>
      <c r="AU46" s="95" t="s">
        <v>103</v>
      </c>
      <c r="AV46" s="97"/>
      <c r="AW46" s="97"/>
    </row>
    <row r="47" spans="2:50">
      <c r="B47" s="95" t="s">
        <v>324</v>
      </c>
      <c r="C47" s="95">
        <v>1</v>
      </c>
      <c r="D47" s="95">
        <v>2</v>
      </c>
      <c r="E47" s="95">
        <v>3</v>
      </c>
      <c r="F47" s="95">
        <v>4</v>
      </c>
      <c r="G47" s="95">
        <v>1</v>
      </c>
      <c r="H47" s="95">
        <v>2</v>
      </c>
      <c r="I47" s="95">
        <v>3</v>
      </c>
      <c r="J47" s="95">
        <v>4</v>
      </c>
      <c r="K47" s="95">
        <v>1</v>
      </c>
      <c r="L47" s="95">
        <v>2</v>
      </c>
      <c r="M47" s="95">
        <v>3</v>
      </c>
      <c r="N47" s="95">
        <v>4</v>
      </c>
      <c r="O47" s="95">
        <v>1</v>
      </c>
      <c r="P47" s="95">
        <v>2</v>
      </c>
      <c r="Q47" s="95">
        <v>3</v>
      </c>
      <c r="R47" s="95">
        <v>4</v>
      </c>
      <c r="S47" s="95">
        <v>1</v>
      </c>
      <c r="T47" s="95">
        <v>2</v>
      </c>
      <c r="U47" s="95">
        <v>3</v>
      </c>
      <c r="V47" s="95">
        <v>4</v>
      </c>
      <c r="W47" s="95">
        <v>1</v>
      </c>
      <c r="X47" s="95">
        <v>2</v>
      </c>
      <c r="Y47" s="95">
        <v>3</v>
      </c>
      <c r="Z47" s="95">
        <v>4</v>
      </c>
      <c r="AA47" s="95">
        <v>1</v>
      </c>
      <c r="AB47" s="95">
        <v>2</v>
      </c>
      <c r="AC47" s="95">
        <v>3</v>
      </c>
      <c r="AD47" s="95">
        <v>4</v>
      </c>
      <c r="AE47" s="95">
        <v>1</v>
      </c>
      <c r="AF47" s="95">
        <v>2</v>
      </c>
      <c r="AG47" s="95">
        <v>3</v>
      </c>
      <c r="AH47" s="95">
        <v>4</v>
      </c>
      <c r="AI47" s="95">
        <v>1</v>
      </c>
      <c r="AJ47" s="95">
        <v>2</v>
      </c>
      <c r="AK47" s="95">
        <v>3</v>
      </c>
      <c r="AL47" s="95">
        <v>4</v>
      </c>
      <c r="AM47" s="95">
        <v>1</v>
      </c>
      <c r="AN47" s="95">
        <v>2</v>
      </c>
      <c r="AO47" s="95">
        <v>3</v>
      </c>
      <c r="AP47" s="95">
        <v>4</v>
      </c>
      <c r="AQ47" s="95">
        <v>1</v>
      </c>
      <c r="AR47" s="95">
        <v>2</v>
      </c>
      <c r="AS47" s="95">
        <v>3</v>
      </c>
      <c r="AT47" s="95">
        <v>4</v>
      </c>
      <c r="AU47" s="95">
        <v>1</v>
      </c>
      <c r="AV47" s="95">
        <v>2</v>
      </c>
      <c r="AW47" s="95">
        <v>3</v>
      </c>
      <c r="AX47" s="95">
        <v>4</v>
      </c>
    </row>
    <row r="48" spans="2:50">
      <c r="B48" s="95" t="s">
        <v>104</v>
      </c>
      <c r="C48" s="96">
        <v>1800</v>
      </c>
      <c r="D48" s="96">
        <v>1800</v>
      </c>
      <c r="E48" s="96">
        <v>1800</v>
      </c>
      <c r="F48" s="96">
        <v>1800</v>
      </c>
      <c r="G48" s="96">
        <v>1800</v>
      </c>
      <c r="H48" s="96">
        <v>1800</v>
      </c>
      <c r="I48" s="96">
        <v>1800</v>
      </c>
      <c r="J48" s="96">
        <v>1800</v>
      </c>
      <c r="K48" s="96">
        <v>1800</v>
      </c>
      <c r="L48" s="96">
        <v>1800</v>
      </c>
      <c r="M48" s="96">
        <v>1800</v>
      </c>
      <c r="N48" s="96">
        <v>1800</v>
      </c>
      <c r="O48" s="96">
        <v>1800</v>
      </c>
      <c r="P48" s="96">
        <v>1800</v>
      </c>
      <c r="Q48" s="96">
        <v>1800</v>
      </c>
      <c r="R48" s="96">
        <v>1800</v>
      </c>
      <c r="S48" s="96">
        <v>1800</v>
      </c>
      <c r="T48" s="96">
        <v>1800</v>
      </c>
      <c r="U48" s="96">
        <v>1800</v>
      </c>
      <c r="V48" s="96">
        <v>1800</v>
      </c>
      <c r="W48" s="96">
        <v>1800</v>
      </c>
      <c r="X48" s="96">
        <v>1800</v>
      </c>
      <c r="Y48" s="96">
        <v>1800</v>
      </c>
      <c r="Z48" s="96">
        <v>1800</v>
      </c>
      <c r="AA48" s="96">
        <v>1800</v>
      </c>
      <c r="AB48" s="96">
        <v>1800</v>
      </c>
      <c r="AC48" s="96">
        <v>1800</v>
      </c>
      <c r="AD48" s="96">
        <v>1800</v>
      </c>
      <c r="AE48" s="96">
        <v>1800</v>
      </c>
      <c r="AF48" s="96">
        <v>1800</v>
      </c>
      <c r="AG48" s="96">
        <v>1800</v>
      </c>
      <c r="AH48" s="96">
        <v>1800</v>
      </c>
      <c r="AI48" s="96">
        <v>1800</v>
      </c>
      <c r="AJ48" s="96">
        <v>1800</v>
      </c>
      <c r="AK48" s="96">
        <v>1800</v>
      </c>
      <c r="AL48" s="96">
        <v>1800</v>
      </c>
      <c r="AM48" s="96">
        <v>1800</v>
      </c>
      <c r="AN48" s="96">
        <v>1800</v>
      </c>
      <c r="AO48" s="96">
        <v>1800</v>
      </c>
      <c r="AP48" s="96">
        <v>1800</v>
      </c>
      <c r="AQ48" s="96">
        <v>1800</v>
      </c>
      <c r="AR48" s="96">
        <v>1800</v>
      </c>
      <c r="AS48" s="96">
        <v>1800</v>
      </c>
      <c r="AT48" s="96">
        <v>1800</v>
      </c>
      <c r="AU48" s="96">
        <v>1800</v>
      </c>
      <c r="AV48" s="96">
        <v>1800</v>
      </c>
      <c r="AW48" s="96">
        <v>1800</v>
      </c>
      <c r="AX48" s="96">
        <v>1800</v>
      </c>
    </row>
    <row r="49" spans="2:51">
      <c r="B49" s="95" t="s">
        <v>105</v>
      </c>
      <c r="C49" s="96">
        <v>1800</v>
      </c>
      <c r="D49" s="96">
        <v>1800</v>
      </c>
      <c r="E49" s="96">
        <v>1800</v>
      </c>
      <c r="F49" s="96">
        <v>1800</v>
      </c>
      <c r="G49" s="96">
        <v>1800</v>
      </c>
      <c r="H49" s="96">
        <v>1800</v>
      </c>
      <c r="I49" s="96">
        <v>1800</v>
      </c>
      <c r="J49" s="96">
        <v>1800</v>
      </c>
      <c r="K49" s="96">
        <v>1800</v>
      </c>
      <c r="L49" s="96">
        <v>1800</v>
      </c>
      <c r="M49" s="96">
        <v>1800</v>
      </c>
      <c r="N49" s="96">
        <v>1800</v>
      </c>
      <c r="O49" s="96">
        <v>1800</v>
      </c>
      <c r="P49" s="96">
        <v>1800</v>
      </c>
      <c r="Q49" s="96">
        <v>1800</v>
      </c>
      <c r="R49" s="96">
        <v>1552.4949631923137</v>
      </c>
      <c r="S49" s="96">
        <v>1555.7370056884831</v>
      </c>
      <c r="T49" s="96">
        <v>1800</v>
      </c>
      <c r="U49" s="96">
        <v>1800</v>
      </c>
      <c r="V49" s="96">
        <v>1800</v>
      </c>
      <c r="W49" s="96">
        <v>1800</v>
      </c>
      <c r="X49" s="96">
        <v>1800</v>
      </c>
      <c r="Y49" s="96">
        <v>1800</v>
      </c>
      <c r="Z49" s="96">
        <v>1800</v>
      </c>
      <c r="AA49" s="96">
        <v>1800</v>
      </c>
      <c r="AB49" s="96">
        <v>1800</v>
      </c>
      <c r="AC49" s="96">
        <v>1800</v>
      </c>
      <c r="AD49" s="96">
        <v>1800</v>
      </c>
      <c r="AE49" s="96">
        <v>1800</v>
      </c>
      <c r="AF49" s="96">
        <v>1800</v>
      </c>
      <c r="AG49" s="96">
        <v>1800</v>
      </c>
      <c r="AH49" s="96">
        <v>1800</v>
      </c>
      <c r="AI49" s="96">
        <v>1800</v>
      </c>
      <c r="AJ49" s="96">
        <v>1800</v>
      </c>
      <c r="AK49" s="96">
        <v>1800</v>
      </c>
      <c r="AL49" s="96">
        <v>1800</v>
      </c>
      <c r="AM49" s="96">
        <v>1800</v>
      </c>
      <c r="AN49" s="96">
        <v>1800</v>
      </c>
      <c r="AO49" s="96">
        <v>1800</v>
      </c>
      <c r="AP49" s="96">
        <v>1800</v>
      </c>
      <c r="AQ49" s="96">
        <v>1800</v>
      </c>
      <c r="AR49" s="96">
        <v>1800</v>
      </c>
      <c r="AS49" s="96">
        <v>1800</v>
      </c>
      <c r="AT49" s="96">
        <v>1800</v>
      </c>
      <c r="AU49" s="96">
        <v>1800</v>
      </c>
      <c r="AV49" s="96">
        <v>1800</v>
      </c>
      <c r="AW49" s="96">
        <v>1800</v>
      </c>
      <c r="AX49" s="96">
        <v>1800</v>
      </c>
    </row>
    <row r="50" spans="2:51">
      <c r="B50" s="95" t="s">
        <v>106</v>
      </c>
      <c r="C50" s="96">
        <v>1800</v>
      </c>
      <c r="D50" s="96">
        <v>1800</v>
      </c>
      <c r="E50" s="96">
        <v>1800</v>
      </c>
      <c r="F50" s="96">
        <v>1800</v>
      </c>
      <c r="G50" s="96">
        <v>1800</v>
      </c>
      <c r="H50" s="96">
        <v>1800</v>
      </c>
      <c r="I50" s="96">
        <v>1800</v>
      </c>
      <c r="J50" s="96">
        <v>1800</v>
      </c>
      <c r="K50" s="96">
        <v>1800</v>
      </c>
      <c r="L50" s="96">
        <v>1800</v>
      </c>
      <c r="M50" s="96">
        <v>1800</v>
      </c>
      <c r="N50" s="96">
        <v>1800</v>
      </c>
      <c r="O50" s="96">
        <v>1800</v>
      </c>
      <c r="P50" s="96">
        <v>1800</v>
      </c>
      <c r="Q50" s="96">
        <v>1800</v>
      </c>
      <c r="R50" s="96">
        <v>1800</v>
      </c>
      <c r="S50" s="96">
        <v>1800</v>
      </c>
      <c r="T50" s="96">
        <v>1800</v>
      </c>
      <c r="U50" s="96">
        <v>1800</v>
      </c>
      <c r="V50" s="96">
        <v>1800</v>
      </c>
      <c r="W50" s="96">
        <v>1800</v>
      </c>
      <c r="X50" s="96">
        <v>1800</v>
      </c>
      <c r="Y50" s="96">
        <v>1800</v>
      </c>
      <c r="Z50" s="96">
        <v>1800</v>
      </c>
      <c r="AA50" s="96">
        <v>1800</v>
      </c>
      <c r="AB50" s="96">
        <v>1800</v>
      </c>
      <c r="AC50" s="96">
        <v>1800</v>
      </c>
      <c r="AD50" s="96">
        <v>1800</v>
      </c>
      <c r="AE50" s="96">
        <v>1800</v>
      </c>
      <c r="AF50" s="96">
        <v>1800</v>
      </c>
      <c r="AG50" s="96">
        <v>1800</v>
      </c>
      <c r="AH50" s="96">
        <v>1800</v>
      </c>
      <c r="AI50" s="96">
        <v>1800</v>
      </c>
      <c r="AJ50" s="96">
        <v>1800</v>
      </c>
      <c r="AK50" s="96">
        <v>1800</v>
      </c>
      <c r="AL50" s="96">
        <v>1800</v>
      </c>
      <c r="AM50" s="96">
        <v>1800</v>
      </c>
      <c r="AN50" s="96">
        <v>1800</v>
      </c>
      <c r="AO50" s="96">
        <v>1800</v>
      </c>
      <c r="AP50" s="96">
        <v>1800</v>
      </c>
      <c r="AQ50" s="96">
        <v>1800</v>
      </c>
      <c r="AR50" s="96">
        <v>1800</v>
      </c>
      <c r="AS50" s="96">
        <v>1800</v>
      </c>
      <c r="AT50" s="96">
        <v>1800</v>
      </c>
      <c r="AU50" s="96">
        <v>1800</v>
      </c>
      <c r="AV50" s="96">
        <v>1800</v>
      </c>
      <c r="AW50" s="96">
        <v>1800</v>
      </c>
      <c r="AX50" s="96">
        <v>1800</v>
      </c>
      <c r="AY50" s="108"/>
    </row>
    <row r="51" spans="2:51">
      <c r="B51" s="95" t="s">
        <v>107</v>
      </c>
      <c r="C51" s="96">
        <v>1800</v>
      </c>
      <c r="D51" s="96">
        <v>1800</v>
      </c>
      <c r="E51" s="96">
        <v>1207.907227815004</v>
      </c>
      <c r="F51" s="96">
        <v>1800</v>
      </c>
      <c r="G51" s="96">
        <v>1800</v>
      </c>
      <c r="H51" s="96">
        <v>1800</v>
      </c>
      <c r="I51" s="96">
        <v>1800</v>
      </c>
      <c r="J51" s="96">
        <v>1800</v>
      </c>
      <c r="K51" s="96">
        <v>1800</v>
      </c>
      <c r="L51" s="96">
        <v>1800</v>
      </c>
      <c r="M51" s="96">
        <v>1800</v>
      </c>
      <c r="N51" s="96">
        <v>1800</v>
      </c>
      <c r="O51" s="96">
        <v>1800</v>
      </c>
      <c r="P51" s="96">
        <v>1800</v>
      </c>
      <c r="Q51" s="96">
        <v>1800</v>
      </c>
      <c r="R51" s="96">
        <v>1800</v>
      </c>
      <c r="S51" s="96">
        <v>1800</v>
      </c>
      <c r="T51" s="96">
        <v>1800</v>
      </c>
      <c r="U51" s="96">
        <v>1800</v>
      </c>
      <c r="V51" s="96">
        <v>1800</v>
      </c>
      <c r="W51" s="96">
        <v>1800</v>
      </c>
      <c r="X51" s="96">
        <v>1800</v>
      </c>
      <c r="Y51" s="96">
        <v>1800</v>
      </c>
      <c r="Z51" s="96">
        <v>1800</v>
      </c>
      <c r="AA51" s="96">
        <v>1800</v>
      </c>
      <c r="AB51" s="96">
        <v>1800</v>
      </c>
      <c r="AC51" s="96">
        <v>1800</v>
      </c>
      <c r="AD51" s="96">
        <v>1800</v>
      </c>
      <c r="AE51" s="96">
        <v>1800</v>
      </c>
      <c r="AF51" s="96">
        <v>1800</v>
      </c>
      <c r="AG51" s="96">
        <v>1800</v>
      </c>
      <c r="AH51" s="96">
        <v>1800</v>
      </c>
      <c r="AI51" s="96">
        <v>1800</v>
      </c>
      <c r="AJ51" s="96">
        <v>1800</v>
      </c>
      <c r="AK51" s="96">
        <v>1800</v>
      </c>
      <c r="AL51" s="96">
        <v>1800</v>
      </c>
      <c r="AM51" s="96">
        <v>1294.6165806617096</v>
      </c>
      <c r="AN51" s="96">
        <v>1296.9945267140758</v>
      </c>
      <c r="AO51" s="96">
        <v>1800</v>
      </c>
      <c r="AP51" s="96">
        <v>1800</v>
      </c>
      <c r="AQ51" s="96">
        <v>1800</v>
      </c>
      <c r="AR51" s="96">
        <v>1800</v>
      </c>
      <c r="AS51" s="96">
        <v>1800</v>
      </c>
      <c r="AT51" s="96">
        <v>1800</v>
      </c>
      <c r="AU51" s="96">
        <v>1800</v>
      </c>
      <c r="AV51" s="96">
        <v>1800</v>
      </c>
      <c r="AW51" s="96">
        <v>1800</v>
      </c>
      <c r="AX51" s="96">
        <v>1800</v>
      </c>
      <c r="AY51" s="107"/>
    </row>
    <row r="52" spans="2:51">
      <c r="B52" s="95" t="s">
        <v>108</v>
      </c>
      <c r="C52" s="96">
        <v>1800</v>
      </c>
      <c r="D52" s="96">
        <v>1800</v>
      </c>
      <c r="E52" s="96">
        <v>1800</v>
      </c>
      <c r="F52" s="96">
        <v>1800</v>
      </c>
      <c r="G52" s="96">
        <v>1800</v>
      </c>
      <c r="H52" s="96">
        <v>1800</v>
      </c>
      <c r="I52" s="96">
        <v>1800</v>
      </c>
      <c r="J52" s="96">
        <v>1800</v>
      </c>
      <c r="K52" s="96">
        <v>1800</v>
      </c>
      <c r="L52" s="96">
        <v>1800</v>
      </c>
      <c r="M52" s="96">
        <v>1800</v>
      </c>
      <c r="N52" s="96">
        <v>1800</v>
      </c>
      <c r="O52" s="96">
        <v>1800</v>
      </c>
      <c r="P52" s="96">
        <v>1800</v>
      </c>
      <c r="Q52" s="96">
        <v>1800</v>
      </c>
      <c r="R52" s="96">
        <v>1800</v>
      </c>
      <c r="S52" s="96">
        <v>1800</v>
      </c>
      <c r="T52" s="96">
        <v>1800</v>
      </c>
      <c r="U52" s="96">
        <v>1800</v>
      </c>
      <c r="V52" s="96">
        <v>1800</v>
      </c>
      <c r="W52" s="96">
        <v>1800</v>
      </c>
      <c r="X52" s="96">
        <v>1800</v>
      </c>
      <c r="Y52" s="96">
        <v>1800</v>
      </c>
      <c r="Z52" s="96">
        <v>1800</v>
      </c>
      <c r="AA52" s="96">
        <v>1800</v>
      </c>
      <c r="AB52" s="96">
        <v>1800</v>
      </c>
      <c r="AC52" s="96">
        <v>1800</v>
      </c>
      <c r="AD52" s="96">
        <v>1800</v>
      </c>
      <c r="AE52" s="96">
        <v>1800</v>
      </c>
      <c r="AF52" s="96">
        <v>1800</v>
      </c>
      <c r="AG52" s="96">
        <v>1800</v>
      </c>
      <c r="AH52" s="96">
        <v>1800</v>
      </c>
      <c r="AI52" s="96">
        <v>1800</v>
      </c>
      <c r="AJ52" s="96">
        <v>1800</v>
      </c>
      <c r="AK52" s="96">
        <v>1800</v>
      </c>
      <c r="AL52" s="96">
        <v>1800</v>
      </c>
      <c r="AM52" s="96">
        <v>1800</v>
      </c>
      <c r="AN52" s="96">
        <v>1800</v>
      </c>
      <c r="AO52" s="96">
        <v>1800</v>
      </c>
      <c r="AP52" s="96">
        <v>1800</v>
      </c>
      <c r="AQ52" s="96">
        <v>1800</v>
      </c>
      <c r="AR52" s="96">
        <v>1800</v>
      </c>
      <c r="AS52" s="96">
        <v>1800</v>
      </c>
      <c r="AT52" s="96">
        <v>1800</v>
      </c>
      <c r="AU52" s="96">
        <v>1800</v>
      </c>
      <c r="AV52" s="96">
        <v>1800</v>
      </c>
      <c r="AW52" s="96">
        <v>1800</v>
      </c>
      <c r="AX52" s="96">
        <v>1800</v>
      </c>
    </row>
    <row r="53" spans="2:51">
      <c r="B53" s="95" t="s">
        <v>109</v>
      </c>
      <c r="C53" s="96">
        <v>1800</v>
      </c>
      <c r="D53" s="96">
        <v>1800</v>
      </c>
      <c r="E53" s="96">
        <v>1800</v>
      </c>
      <c r="F53" s="96">
        <v>1800</v>
      </c>
      <c r="G53" s="96">
        <v>1800</v>
      </c>
      <c r="H53" s="96">
        <v>1800</v>
      </c>
      <c r="I53" s="96">
        <v>1800</v>
      </c>
      <c r="J53" s="96">
        <v>1800</v>
      </c>
      <c r="K53" s="96">
        <v>1800</v>
      </c>
      <c r="L53" s="96">
        <v>1800</v>
      </c>
      <c r="M53" s="96">
        <v>1800</v>
      </c>
      <c r="N53" s="96">
        <v>1800</v>
      </c>
      <c r="O53" s="96">
        <v>1800</v>
      </c>
      <c r="P53" s="96">
        <v>1800</v>
      </c>
      <c r="Q53" s="96">
        <v>1800</v>
      </c>
      <c r="R53" s="96">
        <v>1800</v>
      </c>
      <c r="S53" s="96">
        <v>1800</v>
      </c>
      <c r="T53" s="96">
        <v>1800</v>
      </c>
      <c r="U53" s="96">
        <v>1800</v>
      </c>
      <c r="V53" s="96">
        <v>1800</v>
      </c>
      <c r="W53" s="96">
        <v>1800</v>
      </c>
      <c r="X53" s="96">
        <v>1800</v>
      </c>
      <c r="Y53" s="96">
        <v>1800</v>
      </c>
      <c r="Z53" s="96">
        <v>1800</v>
      </c>
      <c r="AA53" s="96">
        <v>1800</v>
      </c>
      <c r="AB53" s="96">
        <v>1800</v>
      </c>
      <c r="AC53" s="96">
        <v>1800</v>
      </c>
      <c r="AD53" s="96">
        <v>1800</v>
      </c>
      <c r="AE53" s="96">
        <v>1800</v>
      </c>
      <c r="AF53" s="96">
        <v>1800</v>
      </c>
      <c r="AG53" s="96">
        <v>1800</v>
      </c>
      <c r="AH53" s="96">
        <v>1800</v>
      </c>
      <c r="AI53" s="96">
        <v>1800</v>
      </c>
      <c r="AJ53" s="96">
        <v>1800</v>
      </c>
      <c r="AK53" s="96">
        <v>1800</v>
      </c>
      <c r="AL53" s="96">
        <v>1800</v>
      </c>
      <c r="AM53" s="96">
        <v>1800</v>
      </c>
      <c r="AN53" s="96">
        <v>1800</v>
      </c>
      <c r="AO53" s="96">
        <v>1800</v>
      </c>
      <c r="AP53" s="96">
        <v>1800</v>
      </c>
      <c r="AQ53" s="96">
        <v>1800</v>
      </c>
      <c r="AR53" s="96">
        <v>1800</v>
      </c>
      <c r="AS53" s="96">
        <v>1800</v>
      </c>
      <c r="AT53" s="96">
        <v>1800</v>
      </c>
      <c r="AU53" s="96">
        <v>1800</v>
      </c>
      <c r="AV53" s="96">
        <v>1800</v>
      </c>
      <c r="AW53" s="96">
        <v>1800</v>
      </c>
      <c r="AX53" s="96">
        <v>1800</v>
      </c>
    </row>
    <row r="55" spans="2:51">
      <c r="B55" s="170" t="s">
        <v>325</v>
      </c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  <c r="AV55" s="171"/>
      <c r="AW55" s="171"/>
      <c r="AX55" s="171"/>
    </row>
    <row r="56" spans="2:51">
      <c r="B56" s="101" t="s">
        <v>273</v>
      </c>
      <c r="C56" s="101" t="s">
        <v>92</v>
      </c>
      <c r="D56" s="97"/>
      <c r="E56" s="97"/>
      <c r="F56" s="97"/>
      <c r="G56" s="101" t="s">
        <v>93</v>
      </c>
      <c r="H56" s="97"/>
      <c r="I56" s="97"/>
      <c r="J56" s="97"/>
      <c r="K56" s="101" t="s">
        <v>94</v>
      </c>
      <c r="L56" s="97"/>
      <c r="M56" s="97"/>
      <c r="N56" s="97"/>
      <c r="O56" s="101" t="s">
        <v>95</v>
      </c>
      <c r="P56" s="97"/>
      <c r="Q56" s="97"/>
      <c r="R56" s="97"/>
      <c r="S56" s="101" t="s">
        <v>96</v>
      </c>
      <c r="T56" s="97"/>
      <c r="U56" s="97"/>
      <c r="V56" s="97"/>
      <c r="W56" s="101" t="s">
        <v>97</v>
      </c>
      <c r="X56" s="97"/>
      <c r="Y56" s="97"/>
      <c r="Z56" s="97"/>
      <c r="AA56" s="101" t="s">
        <v>98</v>
      </c>
      <c r="AB56" s="97"/>
      <c r="AC56" s="97"/>
      <c r="AD56" s="97"/>
      <c r="AE56" s="101" t="s">
        <v>99</v>
      </c>
      <c r="AF56" s="97"/>
      <c r="AG56" s="97"/>
      <c r="AH56" s="97"/>
      <c r="AI56" s="101" t="s">
        <v>100</v>
      </c>
      <c r="AJ56" s="97"/>
      <c r="AK56" s="97"/>
      <c r="AL56" s="97"/>
      <c r="AM56" s="101" t="s">
        <v>101</v>
      </c>
      <c r="AN56" s="97"/>
      <c r="AO56" s="97"/>
      <c r="AP56" s="97"/>
      <c r="AQ56" s="101" t="s">
        <v>102</v>
      </c>
      <c r="AR56" s="97"/>
      <c r="AS56" s="97"/>
      <c r="AT56" s="97"/>
      <c r="AU56" s="101" t="s">
        <v>103</v>
      </c>
      <c r="AV56" s="97"/>
      <c r="AW56" s="97"/>
    </row>
    <row r="57" spans="2:51">
      <c r="B57" s="101" t="s">
        <v>324</v>
      </c>
      <c r="C57" s="101">
        <v>1</v>
      </c>
      <c r="D57" s="101">
        <v>2</v>
      </c>
      <c r="E57" s="101">
        <v>3</v>
      </c>
      <c r="F57" s="101">
        <v>4</v>
      </c>
      <c r="G57" s="101">
        <v>1</v>
      </c>
      <c r="H57" s="101">
        <v>2</v>
      </c>
      <c r="I57" s="101">
        <v>3</v>
      </c>
      <c r="J57" s="101">
        <v>4</v>
      </c>
      <c r="K57" s="101">
        <v>1</v>
      </c>
      <c r="L57" s="101">
        <v>2</v>
      </c>
      <c r="M57" s="101">
        <v>3</v>
      </c>
      <c r="N57" s="101">
        <v>4</v>
      </c>
      <c r="O57" s="101">
        <v>1</v>
      </c>
      <c r="P57" s="101">
        <v>2</v>
      </c>
      <c r="Q57" s="101">
        <v>3</v>
      </c>
      <c r="R57" s="101">
        <v>4</v>
      </c>
      <c r="S57" s="101">
        <v>1</v>
      </c>
      <c r="T57" s="101">
        <v>2</v>
      </c>
      <c r="U57" s="101">
        <v>3</v>
      </c>
      <c r="V57" s="101">
        <v>4</v>
      </c>
      <c r="W57" s="101">
        <v>1</v>
      </c>
      <c r="X57" s="101">
        <v>2</v>
      </c>
      <c r="Y57" s="101">
        <v>3</v>
      </c>
      <c r="Z57" s="101">
        <v>4</v>
      </c>
      <c r="AA57" s="101">
        <v>1</v>
      </c>
      <c r="AB57" s="101">
        <v>2</v>
      </c>
      <c r="AC57" s="101">
        <v>3</v>
      </c>
      <c r="AD57" s="101">
        <v>4</v>
      </c>
      <c r="AE57" s="101">
        <v>1</v>
      </c>
      <c r="AF57" s="101">
        <v>2</v>
      </c>
      <c r="AG57" s="101">
        <v>3</v>
      </c>
      <c r="AH57" s="101">
        <v>4</v>
      </c>
      <c r="AI57" s="101">
        <v>1</v>
      </c>
      <c r="AJ57" s="101">
        <v>2</v>
      </c>
      <c r="AK57" s="101">
        <v>3</v>
      </c>
      <c r="AL57" s="101">
        <v>4</v>
      </c>
      <c r="AM57" s="101">
        <v>1</v>
      </c>
      <c r="AN57" s="101">
        <v>2</v>
      </c>
      <c r="AO57" s="101">
        <v>3</v>
      </c>
      <c r="AP57" s="101">
        <v>4</v>
      </c>
      <c r="AQ57" s="101">
        <v>1</v>
      </c>
      <c r="AR57" s="101">
        <v>2</v>
      </c>
      <c r="AS57" s="101">
        <v>3</v>
      </c>
      <c r="AT57" s="101">
        <v>4</v>
      </c>
      <c r="AU57" s="101">
        <v>1</v>
      </c>
      <c r="AV57" s="101">
        <v>2</v>
      </c>
      <c r="AW57" s="101">
        <v>3</v>
      </c>
      <c r="AX57" s="101">
        <v>4</v>
      </c>
    </row>
    <row r="58" spans="2:51">
      <c r="B58" s="101" t="s">
        <v>104</v>
      </c>
      <c r="C58" s="96">
        <v>3177910.9158200161</v>
      </c>
      <c r="D58" s="96">
        <v>3177910.9158200161</v>
      </c>
      <c r="E58" s="96">
        <v>3177910.9158200161</v>
      </c>
      <c r="F58" s="96">
        <v>3177910.9158200161</v>
      </c>
      <c r="G58" s="96">
        <v>2773268.5306678182</v>
      </c>
      <c r="H58" s="96">
        <v>2773268.5306678182</v>
      </c>
      <c r="I58" s="96">
        <v>2773268.5306678182</v>
      </c>
      <c r="J58" s="96">
        <v>2773268.5306678182</v>
      </c>
      <c r="K58" s="96">
        <v>2363424.209591453</v>
      </c>
      <c r="L58" s="96">
        <v>2363424.209591453</v>
      </c>
      <c r="M58" s="96">
        <v>2363424.209591453</v>
      </c>
      <c r="N58" s="96">
        <v>2363424.209591453</v>
      </c>
      <c r="O58" s="96">
        <v>2780239.0494542131</v>
      </c>
      <c r="P58" s="96">
        <v>2780239.0494542131</v>
      </c>
      <c r="Q58" s="96">
        <v>2780239.0494542131</v>
      </c>
      <c r="R58" s="96">
        <v>2780239.0494542131</v>
      </c>
      <c r="S58" s="96">
        <v>3268372.5552000222</v>
      </c>
      <c r="T58" s="96">
        <v>3268372.5552000222</v>
      </c>
      <c r="U58" s="96">
        <v>3268372.5552000222</v>
      </c>
      <c r="V58" s="96">
        <v>3268372.5552000222</v>
      </c>
      <c r="W58" s="96">
        <v>1899354.4980724263</v>
      </c>
      <c r="X58" s="96">
        <v>1899354.4980724263</v>
      </c>
      <c r="Y58" s="96">
        <v>1899354.4980724263</v>
      </c>
      <c r="Z58" s="96">
        <v>1899354.4980724263</v>
      </c>
      <c r="AA58" s="96">
        <v>2463011.4647757523</v>
      </c>
      <c r="AB58" s="96">
        <v>2463011.4647757523</v>
      </c>
      <c r="AC58" s="96">
        <v>2463011.4647757523</v>
      </c>
      <c r="AD58" s="96">
        <v>2463011.4647757523</v>
      </c>
      <c r="AE58" s="96">
        <v>2532712.3193182014</v>
      </c>
      <c r="AF58" s="96">
        <v>2532712.3193182014</v>
      </c>
      <c r="AG58" s="96">
        <v>2532712.3193182014</v>
      </c>
      <c r="AH58" s="96">
        <v>2532712.3193182014</v>
      </c>
      <c r="AI58" s="96">
        <v>2495464.4858629289</v>
      </c>
      <c r="AJ58" s="96">
        <v>2495464.4858629289</v>
      </c>
      <c r="AK58" s="96">
        <v>2495464.4858629289</v>
      </c>
      <c r="AL58" s="96">
        <v>2495464.4858629289</v>
      </c>
      <c r="AM58" s="96">
        <v>1807062.8978104007</v>
      </c>
      <c r="AN58" s="96">
        <v>1807062.8978104007</v>
      </c>
      <c r="AO58" s="96">
        <v>1807062.8978104007</v>
      </c>
      <c r="AP58" s="96">
        <v>1807062.8978104007</v>
      </c>
      <c r="AQ58" s="96">
        <v>2488961.6865998278</v>
      </c>
      <c r="AR58" s="96">
        <v>2488961.6865998278</v>
      </c>
      <c r="AS58" s="96">
        <v>2488961.6865998278</v>
      </c>
      <c r="AT58" s="96">
        <v>2488961.6865998278</v>
      </c>
      <c r="AU58" s="96">
        <v>2414399.8894697232</v>
      </c>
      <c r="AV58" s="96">
        <v>2414399.8894697232</v>
      </c>
      <c r="AW58" s="96">
        <v>2414399.8894697232</v>
      </c>
      <c r="AX58" s="96">
        <v>2414399.8894697232</v>
      </c>
    </row>
    <row r="59" spans="2:51">
      <c r="B59" s="101" t="s">
        <v>105</v>
      </c>
      <c r="C59" s="96">
        <v>2582255.8507468621</v>
      </c>
      <c r="D59" s="96">
        <v>2582255.8507468621</v>
      </c>
      <c r="E59" s="96">
        <v>2582255.8507468621</v>
      </c>
      <c r="F59" s="96">
        <v>2582255.8507468621</v>
      </c>
      <c r="G59" s="96">
        <v>2564910.906534045</v>
      </c>
      <c r="H59" s="96">
        <v>2564910.906534045</v>
      </c>
      <c r="I59" s="96">
        <v>2564910.906534045</v>
      </c>
      <c r="J59" s="96">
        <v>2564910.906534045</v>
      </c>
      <c r="K59" s="96">
        <v>2579938.8530237591</v>
      </c>
      <c r="L59" s="96">
        <v>2579938.8530237591</v>
      </c>
      <c r="M59" s="96">
        <v>2579938.8530237591</v>
      </c>
      <c r="N59" s="96">
        <v>2579938.8530237591</v>
      </c>
      <c r="O59" s="96">
        <v>2805065.9566985029</v>
      </c>
      <c r="P59" s="96">
        <v>2805065.9566985029</v>
      </c>
      <c r="Q59" s="96">
        <v>2805065.9566985029</v>
      </c>
      <c r="R59" s="96">
        <v>2419361.5384425856</v>
      </c>
      <c r="S59" s="96">
        <v>2703063.8018428865</v>
      </c>
      <c r="T59" s="96">
        <v>3127466.1626783046</v>
      </c>
      <c r="U59" s="96">
        <v>3127466.1626783046</v>
      </c>
      <c r="V59" s="96">
        <v>3127466.1626783046</v>
      </c>
      <c r="W59" s="96">
        <v>2409167.4997469434</v>
      </c>
      <c r="X59" s="96">
        <v>2409167.4997469434</v>
      </c>
      <c r="Y59" s="96">
        <v>2409167.4997469434</v>
      </c>
      <c r="Z59" s="96">
        <v>2409167.4997469434</v>
      </c>
      <c r="AA59" s="96">
        <v>2277341.0679413108</v>
      </c>
      <c r="AB59" s="96">
        <v>2277341.0679413108</v>
      </c>
      <c r="AC59" s="96">
        <v>2277341.0679413108</v>
      </c>
      <c r="AD59" s="96">
        <v>2277341.0679413108</v>
      </c>
      <c r="AE59" s="96">
        <v>2601238.7930347831</v>
      </c>
      <c r="AF59" s="96">
        <v>2601238.7930347831</v>
      </c>
      <c r="AG59" s="96">
        <v>2601238.7930347831</v>
      </c>
      <c r="AH59" s="96">
        <v>2601238.7930347831</v>
      </c>
      <c r="AI59" s="96">
        <v>2482808.0850932654</v>
      </c>
      <c r="AJ59" s="96">
        <v>2482808.0850932654</v>
      </c>
      <c r="AK59" s="96">
        <v>2482808.0850932654</v>
      </c>
      <c r="AL59" s="96">
        <v>2482808.0850932654</v>
      </c>
      <c r="AM59" s="96">
        <v>2654493.4072180656</v>
      </c>
      <c r="AN59" s="96">
        <v>2654493.4072180656</v>
      </c>
      <c r="AO59" s="96">
        <v>2654493.4072180656</v>
      </c>
      <c r="AP59" s="96">
        <v>2654493.4072180656</v>
      </c>
      <c r="AQ59" s="96">
        <v>2372717.2318106662</v>
      </c>
      <c r="AR59" s="96">
        <v>2372717.2318106662</v>
      </c>
      <c r="AS59" s="96">
        <v>2372717.2318106662</v>
      </c>
      <c r="AT59" s="96">
        <v>2372717.2318106662</v>
      </c>
      <c r="AU59" s="96">
        <v>2342072.2332332507</v>
      </c>
      <c r="AV59" s="96">
        <v>2342072.2332332507</v>
      </c>
      <c r="AW59" s="96">
        <v>2342072.2332332507</v>
      </c>
      <c r="AX59" s="96">
        <v>2342072.2332332507</v>
      </c>
    </row>
    <row r="60" spans="2:51">
      <c r="B60" s="101" t="s">
        <v>106</v>
      </c>
      <c r="C60" s="96">
        <v>2773366.4087286233</v>
      </c>
      <c r="D60" s="96">
        <v>2773366.4087286233</v>
      </c>
      <c r="E60" s="96">
        <v>2773366.4087286233</v>
      </c>
      <c r="F60" s="96">
        <v>2773366.4087286233</v>
      </c>
      <c r="G60" s="96">
        <v>2607958.0651423591</v>
      </c>
      <c r="H60" s="96">
        <v>2607958.0651423591</v>
      </c>
      <c r="I60" s="96">
        <v>2607958.0651423591</v>
      </c>
      <c r="J60" s="96">
        <v>2607958.0651423591</v>
      </c>
      <c r="K60" s="96">
        <v>2792946.453289337</v>
      </c>
      <c r="L60" s="96">
        <v>2792946.453289337</v>
      </c>
      <c r="M60" s="96">
        <v>2792946.453289337</v>
      </c>
      <c r="N60" s="96">
        <v>2792946.453289337</v>
      </c>
      <c r="O60" s="96">
        <v>2775095.5709098768</v>
      </c>
      <c r="P60" s="96">
        <v>2775095.5709098768</v>
      </c>
      <c r="Q60" s="96">
        <v>2775095.5709098768</v>
      </c>
      <c r="R60" s="96">
        <v>2775095.5709098768</v>
      </c>
      <c r="S60" s="96">
        <v>2852071.4945997628</v>
      </c>
      <c r="T60" s="96">
        <v>2852071.4945997628</v>
      </c>
      <c r="U60" s="96">
        <v>2852071.4945997628</v>
      </c>
      <c r="V60" s="96">
        <v>2852071.4945997628</v>
      </c>
      <c r="W60" s="96">
        <v>2618603.4384707487</v>
      </c>
      <c r="X60" s="96">
        <v>2618603.4384707487</v>
      </c>
      <c r="Y60" s="96">
        <v>2618603.4384707487</v>
      </c>
      <c r="Z60" s="96">
        <v>2618603.4384707487</v>
      </c>
      <c r="AA60" s="96">
        <v>2668793.1802503658</v>
      </c>
      <c r="AB60" s="96">
        <v>2668793.1802503658</v>
      </c>
      <c r="AC60" s="96">
        <v>2668793.1802503658</v>
      </c>
      <c r="AD60" s="96">
        <v>2668793.1802503658</v>
      </c>
      <c r="AE60" s="96">
        <v>2473535.8402276626</v>
      </c>
      <c r="AF60" s="96">
        <v>2473535.8402276626</v>
      </c>
      <c r="AG60" s="96">
        <v>2473535.8402276626</v>
      </c>
      <c r="AH60" s="96">
        <v>2473535.8402276626</v>
      </c>
      <c r="AI60" s="96">
        <v>2516160.5047719651</v>
      </c>
      <c r="AJ60" s="96">
        <v>2516160.5047719651</v>
      </c>
      <c r="AK60" s="96">
        <v>2516160.5047719651</v>
      </c>
      <c r="AL60" s="96">
        <v>2516160.5047719651</v>
      </c>
      <c r="AM60" s="96">
        <v>2553575.6360129095</v>
      </c>
      <c r="AN60" s="96">
        <v>2553575.6360129095</v>
      </c>
      <c r="AO60" s="96">
        <v>2553575.6360129095</v>
      </c>
      <c r="AP60" s="96">
        <v>2553575.6360129095</v>
      </c>
      <c r="AQ60" s="96">
        <v>2671230.3967394158</v>
      </c>
      <c r="AR60" s="96">
        <v>2671230.3967394158</v>
      </c>
      <c r="AS60" s="96">
        <v>2671230.3967394158</v>
      </c>
      <c r="AT60" s="96">
        <v>2671230.3967394158</v>
      </c>
      <c r="AU60" s="96">
        <v>3495329.2814479577</v>
      </c>
      <c r="AV60" s="96">
        <v>3495329.2814479577</v>
      </c>
      <c r="AW60" s="96">
        <v>3495329.2814479577</v>
      </c>
      <c r="AX60" s="96">
        <v>3495329.2814479577</v>
      </c>
    </row>
    <row r="61" spans="2:51">
      <c r="B61" s="101" t="s">
        <v>107</v>
      </c>
      <c r="C61" s="96">
        <v>2804820.7939650379</v>
      </c>
      <c r="D61" s="96">
        <v>2804820.7939650379</v>
      </c>
      <c r="E61" s="96">
        <v>1882201.8387534374</v>
      </c>
      <c r="F61" s="96">
        <v>2804820.7939650379</v>
      </c>
      <c r="G61" s="96">
        <v>2671027.7989782793</v>
      </c>
      <c r="H61" s="96">
        <v>2671027.7989782793</v>
      </c>
      <c r="I61" s="96">
        <v>2671027.7989782793</v>
      </c>
      <c r="J61" s="96">
        <v>2671027.7989782793</v>
      </c>
      <c r="K61" s="96">
        <v>2593294.7132267607</v>
      </c>
      <c r="L61" s="96">
        <v>2593294.7132267607</v>
      </c>
      <c r="M61" s="96">
        <v>2593294.7132267607</v>
      </c>
      <c r="N61" s="96">
        <v>2593294.7132267607</v>
      </c>
      <c r="O61" s="96">
        <v>2471561.4818954226</v>
      </c>
      <c r="P61" s="96">
        <v>2471561.4818954226</v>
      </c>
      <c r="Q61" s="96">
        <v>2471561.4818954226</v>
      </c>
      <c r="R61" s="96">
        <v>2471561.4818954226</v>
      </c>
      <c r="S61" s="96">
        <v>2474212.3346421723</v>
      </c>
      <c r="T61" s="96">
        <v>2474212.3346421723</v>
      </c>
      <c r="U61" s="96">
        <v>2474212.3346421723</v>
      </c>
      <c r="V61" s="96">
        <v>2474212.3346421723</v>
      </c>
      <c r="W61" s="96">
        <v>2715695.7005919232</v>
      </c>
      <c r="X61" s="96">
        <v>2715695.7005919232</v>
      </c>
      <c r="Y61" s="96">
        <v>2715695.7005919232</v>
      </c>
      <c r="Z61" s="96">
        <v>2715695.7005919232</v>
      </c>
      <c r="AA61" s="96">
        <v>2587586.8056904189</v>
      </c>
      <c r="AB61" s="96">
        <v>2587586.8056904189</v>
      </c>
      <c r="AC61" s="96">
        <v>2587586.8056904189</v>
      </c>
      <c r="AD61" s="96">
        <v>2587586.8056904189</v>
      </c>
      <c r="AE61" s="96">
        <v>2701819.9582971456</v>
      </c>
      <c r="AF61" s="96">
        <v>2701819.9582971456</v>
      </c>
      <c r="AG61" s="96">
        <v>2701819.9582971456</v>
      </c>
      <c r="AH61" s="96">
        <v>2701819.9582971456</v>
      </c>
      <c r="AI61" s="96">
        <v>2534916.6573204133</v>
      </c>
      <c r="AJ61" s="96">
        <v>2534916.6573204133</v>
      </c>
      <c r="AK61" s="96">
        <v>2534916.6573204133</v>
      </c>
      <c r="AL61" s="96">
        <v>2534916.6573204133</v>
      </c>
      <c r="AM61" s="96">
        <v>2226277.4015983939</v>
      </c>
      <c r="AN61" s="96">
        <v>2230366.6181569346</v>
      </c>
      <c r="AO61" s="96">
        <v>3095356.0944112753</v>
      </c>
      <c r="AP61" s="96">
        <v>3095356.0944112753</v>
      </c>
      <c r="AQ61" s="96">
        <v>2544045.4035309698</v>
      </c>
      <c r="AR61" s="96">
        <v>2544045.4035309698</v>
      </c>
      <c r="AS61" s="96">
        <v>2544045.4035309698</v>
      </c>
      <c r="AT61" s="96">
        <v>2544045.4035309698</v>
      </c>
      <c r="AU61" s="96">
        <v>2384191.404237011</v>
      </c>
      <c r="AV61" s="96">
        <v>2384191.404237011</v>
      </c>
      <c r="AW61" s="96">
        <v>2384191.404237011</v>
      </c>
      <c r="AX61" s="96">
        <v>2384191.404237011</v>
      </c>
    </row>
    <row r="62" spans="2:51">
      <c r="B62" s="101" t="s">
        <v>108</v>
      </c>
      <c r="C62" s="96">
        <v>2726207.6781042293</v>
      </c>
      <c r="D62" s="96">
        <v>2726207.6781042293</v>
      </c>
      <c r="E62" s="96">
        <v>2726207.6781042293</v>
      </c>
      <c r="F62" s="96">
        <v>2726207.6781042293</v>
      </c>
      <c r="G62" s="96">
        <v>2705088.1997039812</v>
      </c>
      <c r="H62" s="96">
        <v>2705088.1997039812</v>
      </c>
      <c r="I62" s="96">
        <v>2705088.1997039812</v>
      </c>
      <c r="J62" s="96">
        <v>2705088.1997039812</v>
      </c>
      <c r="K62" s="96">
        <v>2666736.7871208875</v>
      </c>
      <c r="L62" s="96">
        <v>2666736.7871208875</v>
      </c>
      <c r="M62" s="96">
        <v>2666736.7871208875</v>
      </c>
      <c r="N62" s="96">
        <v>2666736.7871208875</v>
      </c>
      <c r="O62" s="96">
        <v>2718516.6397728468</v>
      </c>
      <c r="P62" s="96">
        <v>2718516.6397728468</v>
      </c>
      <c r="Q62" s="96">
        <v>2718516.6397728468</v>
      </c>
      <c r="R62" s="96">
        <v>2718516.6397728468</v>
      </c>
      <c r="S62" s="96">
        <v>2675003.8081964301</v>
      </c>
      <c r="T62" s="96">
        <v>2675003.8081964301</v>
      </c>
      <c r="U62" s="96">
        <v>2675003.8081964301</v>
      </c>
      <c r="V62" s="96">
        <v>2675003.8081964301</v>
      </c>
      <c r="W62" s="96">
        <v>2682278.2392401672</v>
      </c>
      <c r="X62" s="96">
        <v>2682278.2392401672</v>
      </c>
      <c r="Y62" s="96">
        <v>2682278.2392401672</v>
      </c>
      <c r="Z62" s="96">
        <v>2682278.2392401672</v>
      </c>
      <c r="AA62" s="96">
        <v>2749831.6822029282</v>
      </c>
      <c r="AB62" s="96">
        <v>2749831.6822029282</v>
      </c>
      <c r="AC62" s="96">
        <v>2749831.6822029282</v>
      </c>
      <c r="AD62" s="96">
        <v>2749831.6822029282</v>
      </c>
      <c r="AE62" s="96">
        <v>2686600.4095607731</v>
      </c>
      <c r="AF62" s="96">
        <v>2686600.4095607731</v>
      </c>
      <c r="AG62" s="96">
        <v>2686600.4095607731</v>
      </c>
      <c r="AH62" s="96">
        <v>2686600.4095607731</v>
      </c>
      <c r="AI62" s="96">
        <v>2763903.8314791122</v>
      </c>
      <c r="AJ62" s="96">
        <v>2763903.8314791122</v>
      </c>
      <c r="AK62" s="96">
        <v>2763903.8314791122</v>
      </c>
      <c r="AL62" s="96">
        <v>2763903.8314791122</v>
      </c>
      <c r="AM62" s="96">
        <v>2810608.6929687266</v>
      </c>
      <c r="AN62" s="96">
        <v>2810608.6929687266</v>
      </c>
      <c r="AO62" s="96">
        <v>2810608.6929687266</v>
      </c>
      <c r="AP62" s="96">
        <v>2810608.6929687266</v>
      </c>
      <c r="AQ62" s="96">
        <v>2736443.3495722138</v>
      </c>
      <c r="AR62" s="96">
        <v>2736443.3495722138</v>
      </c>
      <c r="AS62" s="96">
        <v>2736443.3495722138</v>
      </c>
      <c r="AT62" s="96">
        <v>2736443.3495722138</v>
      </c>
      <c r="AU62" s="96">
        <v>2759784.3091400689</v>
      </c>
      <c r="AV62" s="96">
        <v>2759784.3091400689</v>
      </c>
      <c r="AW62" s="96">
        <v>2759784.3091400689</v>
      </c>
      <c r="AX62" s="96">
        <v>2759784.3091400689</v>
      </c>
    </row>
    <row r="63" spans="2:51">
      <c r="B63" s="101" t="s">
        <v>109</v>
      </c>
      <c r="C63" s="96">
        <v>2776907.6255073096</v>
      </c>
      <c r="D63" s="96">
        <v>2776907.6255073096</v>
      </c>
      <c r="E63" s="96">
        <v>2776907.6255073096</v>
      </c>
      <c r="F63" s="96">
        <v>2776907.6255073096</v>
      </c>
      <c r="G63" s="96">
        <v>2744704.3420381355</v>
      </c>
      <c r="H63" s="96">
        <v>2744704.3420381355</v>
      </c>
      <c r="I63" s="96">
        <v>2744704.3420381355</v>
      </c>
      <c r="J63" s="96">
        <v>2744704.3420381355</v>
      </c>
      <c r="K63" s="96">
        <v>2946457.6694004987</v>
      </c>
      <c r="L63" s="96">
        <v>2946457.6694004987</v>
      </c>
      <c r="M63" s="96">
        <v>2946457.6694004987</v>
      </c>
      <c r="N63" s="96">
        <v>2946457.6694004987</v>
      </c>
      <c r="O63" s="96">
        <v>2976684.768304206</v>
      </c>
      <c r="P63" s="96">
        <v>2976684.768304206</v>
      </c>
      <c r="Q63" s="96">
        <v>2976684.768304206</v>
      </c>
      <c r="R63" s="96">
        <v>2976684.768304206</v>
      </c>
      <c r="S63" s="96">
        <v>2897846.3917542966</v>
      </c>
      <c r="T63" s="96">
        <v>2897846.3917542966</v>
      </c>
      <c r="U63" s="96">
        <v>2897846.3917542966</v>
      </c>
      <c r="V63" s="96">
        <v>2897846.3917542966</v>
      </c>
      <c r="W63" s="96">
        <v>2978462.6621122328</v>
      </c>
      <c r="X63" s="96">
        <v>2978462.6621122328</v>
      </c>
      <c r="Y63" s="96">
        <v>2978462.6621122328</v>
      </c>
      <c r="Z63" s="96">
        <v>2978462.6621122328</v>
      </c>
      <c r="AA63" s="96">
        <v>2758467.6480089803</v>
      </c>
      <c r="AB63" s="96">
        <v>2758467.6480089803</v>
      </c>
      <c r="AC63" s="96">
        <v>2758467.6480089803</v>
      </c>
      <c r="AD63" s="96">
        <v>2758467.6480089803</v>
      </c>
      <c r="AE63" s="96">
        <v>3008684.4787549004</v>
      </c>
      <c r="AF63" s="96">
        <v>3008684.4787549004</v>
      </c>
      <c r="AG63" s="96">
        <v>3008684.4787549004</v>
      </c>
      <c r="AH63" s="96">
        <v>3008684.4787549004</v>
      </c>
      <c r="AI63" s="96">
        <v>2818239.5636750613</v>
      </c>
      <c r="AJ63" s="96">
        <v>2818239.5636750613</v>
      </c>
      <c r="AK63" s="96">
        <v>2818239.5636750613</v>
      </c>
      <c r="AL63" s="96">
        <v>2818239.5636750613</v>
      </c>
      <c r="AM63" s="96">
        <v>2878085.9453851031</v>
      </c>
      <c r="AN63" s="96">
        <v>2878085.9453851031</v>
      </c>
      <c r="AO63" s="96">
        <v>2878085.9453851031</v>
      </c>
      <c r="AP63" s="96">
        <v>2878085.9453851031</v>
      </c>
      <c r="AQ63" s="96">
        <v>2899934.7899710923</v>
      </c>
      <c r="AR63" s="96">
        <v>2899934.7899710923</v>
      </c>
      <c r="AS63" s="96">
        <v>2899934.7899710923</v>
      </c>
      <c r="AT63" s="96">
        <v>2899934.7899710923</v>
      </c>
      <c r="AU63" s="96">
        <v>2744532.2945404174</v>
      </c>
      <c r="AV63" s="96">
        <v>2744532.2945404174</v>
      </c>
      <c r="AW63" s="96">
        <v>2744532.2945404174</v>
      </c>
      <c r="AX63" s="96">
        <v>2744532.2945404174</v>
      </c>
    </row>
    <row r="64" spans="2:51">
      <c r="B64" s="97"/>
    </row>
    <row r="65" spans="1:14">
      <c r="B65" s="100" t="s">
        <v>326</v>
      </c>
    </row>
    <row r="66" spans="1:14">
      <c r="B66" s="95" t="s">
        <v>327</v>
      </c>
      <c r="C66" s="95" t="s">
        <v>92</v>
      </c>
      <c r="D66" s="95" t="s">
        <v>93</v>
      </c>
      <c r="E66" s="95" t="s">
        <v>94</v>
      </c>
      <c r="F66" s="95" t="s">
        <v>95</v>
      </c>
      <c r="G66" s="95" t="s">
        <v>96</v>
      </c>
      <c r="H66" s="95" t="s">
        <v>97</v>
      </c>
      <c r="I66" s="95" t="s">
        <v>98</v>
      </c>
      <c r="J66" s="95" t="s">
        <v>99</v>
      </c>
      <c r="K66" s="95" t="s">
        <v>100</v>
      </c>
      <c r="L66" s="95" t="s">
        <v>101</v>
      </c>
      <c r="M66" s="95" t="s">
        <v>102</v>
      </c>
      <c r="N66" s="95" t="s">
        <v>103</v>
      </c>
    </row>
    <row r="67" spans="1:14">
      <c r="B67" s="95" t="s">
        <v>328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</row>
    <row r="68" spans="1:14">
      <c r="B68" s="95" t="s">
        <v>329</v>
      </c>
      <c r="C68" s="96">
        <v>0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96">
        <v>0</v>
      </c>
      <c r="M68" s="96">
        <v>0</v>
      </c>
      <c r="N68" s="96">
        <v>0</v>
      </c>
    </row>
    <row r="70" spans="1:14">
      <c r="B70" s="100" t="s">
        <v>330</v>
      </c>
    </row>
    <row r="71" spans="1:14">
      <c r="A71" s="101" t="s">
        <v>121</v>
      </c>
      <c r="B71" s="101" t="s">
        <v>331</v>
      </c>
      <c r="C71" s="101" t="s">
        <v>22</v>
      </c>
      <c r="D71" s="101" t="s">
        <v>59</v>
      </c>
    </row>
    <row r="72" spans="1:14">
      <c r="A72" s="101" t="s">
        <v>104</v>
      </c>
      <c r="B72" s="101" t="s">
        <v>92</v>
      </c>
      <c r="C72" s="96">
        <v>0</v>
      </c>
      <c r="D72" s="96">
        <v>0</v>
      </c>
    </row>
    <row r="73" spans="1:14">
      <c r="B73" s="101" t="s">
        <v>93</v>
      </c>
      <c r="C73" s="96">
        <v>0</v>
      </c>
      <c r="D73" s="96">
        <v>0</v>
      </c>
    </row>
    <row r="74" spans="1:14">
      <c r="B74" s="101" t="s">
        <v>94</v>
      </c>
      <c r="C74" s="96">
        <v>0</v>
      </c>
      <c r="D74" s="96">
        <v>0</v>
      </c>
    </row>
    <row r="75" spans="1:14">
      <c r="B75" s="101" t="s">
        <v>95</v>
      </c>
      <c r="C75" s="96">
        <v>0</v>
      </c>
      <c r="D75" s="96">
        <v>0</v>
      </c>
    </row>
    <row r="76" spans="1:14">
      <c r="B76" s="101" t="s">
        <v>96</v>
      </c>
      <c r="C76" s="96">
        <v>0</v>
      </c>
      <c r="D76" s="96">
        <v>0</v>
      </c>
    </row>
    <row r="77" spans="1:14">
      <c r="B77" s="101" t="s">
        <v>97</v>
      </c>
      <c r="C77" s="96">
        <v>0</v>
      </c>
      <c r="D77" s="96">
        <v>0</v>
      </c>
    </row>
    <row r="78" spans="1:14">
      <c r="B78" s="101" t="s">
        <v>98</v>
      </c>
      <c r="C78" s="96">
        <v>0</v>
      </c>
      <c r="D78" s="96">
        <v>0</v>
      </c>
    </row>
    <row r="79" spans="1:14">
      <c r="B79" s="101" t="s">
        <v>99</v>
      </c>
      <c r="C79" s="96">
        <v>0</v>
      </c>
      <c r="D79" s="96">
        <v>0</v>
      </c>
    </row>
    <row r="80" spans="1:14">
      <c r="B80" s="101" t="s">
        <v>100</v>
      </c>
      <c r="C80" s="96">
        <v>0</v>
      </c>
      <c r="D80" s="96">
        <v>0</v>
      </c>
    </row>
    <row r="81" spans="2:50">
      <c r="B81" s="101" t="s">
        <v>101</v>
      </c>
      <c r="C81" s="96">
        <v>0</v>
      </c>
      <c r="D81" s="96">
        <v>0</v>
      </c>
    </row>
    <row r="82" spans="2:50">
      <c r="B82" s="101" t="s">
        <v>102</v>
      </c>
      <c r="C82" s="96">
        <v>0</v>
      </c>
      <c r="D82" s="96">
        <v>0</v>
      </c>
    </row>
    <row r="83" spans="2:50">
      <c r="B83" s="101" t="s">
        <v>103</v>
      </c>
      <c r="C83" s="96">
        <v>0</v>
      </c>
      <c r="D83" s="96">
        <v>0</v>
      </c>
    </row>
    <row r="85" spans="2:50">
      <c r="B85" s="99" t="s">
        <v>332</v>
      </c>
    </row>
    <row r="86" spans="2:50">
      <c r="B86" s="95" t="s">
        <v>273</v>
      </c>
      <c r="C86" s="95" t="s">
        <v>92</v>
      </c>
      <c r="D86" s="97"/>
      <c r="E86" s="97"/>
      <c r="F86" s="97"/>
      <c r="G86" s="95" t="s">
        <v>93</v>
      </c>
      <c r="H86" s="97"/>
      <c r="I86" s="97"/>
      <c r="J86" s="97"/>
      <c r="K86" s="95" t="s">
        <v>94</v>
      </c>
      <c r="L86" s="97"/>
      <c r="M86" s="97"/>
      <c r="N86" s="97"/>
      <c r="O86" s="95" t="s">
        <v>95</v>
      </c>
      <c r="P86" s="97"/>
      <c r="Q86" s="97"/>
      <c r="R86" s="97"/>
      <c r="S86" s="95" t="s">
        <v>96</v>
      </c>
      <c r="T86" s="97"/>
      <c r="U86" s="97"/>
      <c r="V86" s="97"/>
      <c r="W86" s="95" t="s">
        <v>97</v>
      </c>
      <c r="X86" s="97"/>
      <c r="Y86" s="97"/>
      <c r="Z86" s="97"/>
      <c r="AA86" s="95" t="s">
        <v>98</v>
      </c>
      <c r="AB86" s="97"/>
      <c r="AC86" s="97"/>
      <c r="AD86" s="97"/>
      <c r="AE86" s="95" t="s">
        <v>99</v>
      </c>
      <c r="AF86" s="97"/>
      <c r="AG86" s="97"/>
      <c r="AH86" s="97"/>
      <c r="AI86" s="95" t="s">
        <v>100</v>
      </c>
      <c r="AJ86" s="97"/>
      <c r="AK86" s="97"/>
      <c r="AL86" s="97"/>
      <c r="AM86" s="95" t="s">
        <v>101</v>
      </c>
      <c r="AN86" s="97"/>
      <c r="AO86" s="97"/>
      <c r="AP86" s="97"/>
      <c r="AQ86" s="95" t="s">
        <v>102</v>
      </c>
      <c r="AR86" s="97"/>
      <c r="AS86" s="97"/>
      <c r="AT86" s="97"/>
      <c r="AU86" s="95" t="s">
        <v>103</v>
      </c>
      <c r="AV86" s="97"/>
      <c r="AW86" s="97"/>
    </row>
    <row r="87" spans="2:50">
      <c r="B87" s="95" t="s">
        <v>333</v>
      </c>
      <c r="C87" s="95">
        <v>1</v>
      </c>
      <c r="D87" s="95">
        <v>2</v>
      </c>
      <c r="E87" s="95">
        <v>3</v>
      </c>
      <c r="F87" s="95">
        <v>4</v>
      </c>
      <c r="G87" s="95">
        <v>1</v>
      </c>
      <c r="H87" s="95">
        <v>2</v>
      </c>
      <c r="I87" s="95">
        <v>3</v>
      </c>
      <c r="J87" s="95">
        <v>4</v>
      </c>
      <c r="K87" s="95">
        <v>1</v>
      </c>
      <c r="L87" s="95">
        <v>2</v>
      </c>
      <c r="M87" s="95">
        <v>3</v>
      </c>
      <c r="N87" s="95">
        <v>4</v>
      </c>
      <c r="O87" s="95">
        <v>1</v>
      </c>
      <c r="P87" s="95">
        <v>2</v>
      </c>
      <c r="Q87" s="95">
        <v>3</v>
      </c>
      <c r="R87" s="95">
        <v>4</v>
      </c>
      <c r="S87" s="95">
        <v>1</v>
      </c>
      <c r="T87" s="95">
        <v>2</v>
      </c>
      <c r="U87" s="95">
        <v>3</v>
      </c>
      <c r="V87" s="95">
        <v>4</v>
      </c>
      <c r="W87" s="95">
        <v>1</v>
      </c>
      <c r="X87" s="95">
        <v>2</v>
      </c>
      <c r="Y87" s="95">
        <v>3</v>
      </c>
      <c r="Z87" s="95">
        <v>4</v>
      </c>
      <c r="AA87" s="95">
        <v>1</v>
      </c>
      <c r="AB87" s="95">
        <v>2</v>
      </c>
      <c r="AC87" s="95">
        <v>3</v>
      </c>
      <c r="AD87" s="95">
        <v>4</v>
      </c>
      <c r="AE87" s="95">
        <v>1</v>
      </c>
      <c r="AF87" s="95">
        <v>2</v>
      </c>
      <c r="AG87" s="95">
        <v>3</v>
      </c>
      <c r="AH87" s="95">
        <v>4</v>
      </c>
      <c r="AI87" s="95">
        <v>1</v>
      </c>
      <c r="AJ87" s="95">
        <v>2</v>
      </c>
      <c r="AK87" s="95">
        <v>3</v>
      </c>
      <c r="AL87" s="95">
        <v>4</v>
      </c>
      <c r="AM87" s="95">
        <v>1</v>
      </c>
      <c r="AN87" s="95">
        <v>2</v>
      </c>
      <c r="AO87" s="95">
        <v>3</v>
      </c>
      <c r="AP87" s="95">
        <v>4</v>
      </c>
      <c r="AQ87" s="95">
        <v>1</v>
      </c>
      <c r="AR87" s="95">
        <v>2</v>
      </c>
      <c r="AS87" s="95">
        <v>3</v>
      </c>
      <c r="AT87" s="95">
        <v>4</v>
      </c>
      <c r="AU87" s="95">
        <v>1</v>
      </c>
      <c r="AV87" s="95">
        <v>2</v>
      </c>
      <c r="AW87" s="95">
        <v>3</v>
      </c>
      <c r="AX87" s="95">
        <v>4</v>
      </c>
    </row>
    <row r="88" spans="2:50">
      <c r="B88" s="95" t="s">
        <v>104</v>
      </c>
      <c r="C88" s="96">
        <f>C48+$C$67/4</f>
        <v>1800</v>
      </c>
      <c r="D88" s="96">
        <f>D48+$C$67/4</f>
        <v>1800</v>
      </c>
      <c r="E88" s="96">
        <f>E48+$C$67/4</f>
        <v>1800</v>
      </c>
      <c r="F88" s="96">
        <f>F48+$C$67/4</f>
        <v>1800</v>
      </c>
      <c r="G88" s="96">
        <f>G48+$D$67/4</f>
        <v>1800</v>
      </c>
      <c r="H88" s="96">
        <f>H48+$D$67/4</f>
        <v>1800</v>
      </c>
      <c r="I88" s="96">
        <f>I48+$D$67/4</f>
        <v>1800</v>
      </c>
      <c r="J88" s="96">
        <f>J48+$D$67/4</f>
        <v>1800</v>
      </c>
      <c r="K88" s="96">
        <f>K48+$E$67/4</f>
        <v>1800</v>
      </c>
      <c r="L88" s="96">
        <f>L48+$E$67/4</f>
        <v>1800</v>
      </c>
      <c r="M88" s="96">
        <f>M48+$E$67/4</f>
        <v>1800</v>
      </c>
      <c r="N88" s="96">
        <f>N48+$E$67/4</f>
        <v>1800</v>
      </c>
      <c r="O88" s="96">
        <f>O48+$F$67/4</f>
        <v>1800</v>
      </c>
      <c r="P88" s="96">
        <f>P48+$F$67/4</f>
        <v>1800</v>
      </c>
      <c r="Q88" s="96">
        <f>Q48+$F$67/4</f>
        <v>1800</v>
      </c>
      <c r="R88" s="96">
        <f>R48+$F$67/4</f>
        <v>1800</v>
      </c>
      <c r="S88" s="96">
        <f>S48+$G$67/4</f>
        <v>1800</v>
      </c>
      <c r="T88" s="96">
        <f>T48+$G$67/4</f>
        <v>1800</v>
      </c>
      <c r="U88" s="96">
        <f>U48+$G$67/4</f>
        <v>1800</v>
      </c>
      <c r="V88" s="96">
        <f>V48+$G$67/4</f>
        <v>1800</v>
      </c>
      <c r="W88" s="96">
        <f>W48+$H$67/4</f>
        <v>1800</v>
      </c>
      <c r="X88" s="96">
        <f>X48+$H$67/4</f>
        <v>1800</v>
      </c>
      <c r="Y88" s="96">
        <f>Y48+$H$67/4</f>
        <v>1800</v>
      </c>
      <c r="Z88" s="96">
        <f>Z48+$H$67/4</f>
        <v>1800</v>
      </c>
      <c r="AA88" s="96">
        <f>AA48+$I$67/4</f>
        <v>1800</v>
      </c>
      <c r="AB88" s="96">
        <f>AB48+$I$67/4</f>
        <v>1800</v>
      </c>
      <c r="AC88" s="96">
        <f>AC48+$I$67/4</f>
        <v>1800</v>
      </c>
      <c r="AD88" s="96">
        <f>AD48+$I$67/4</f>
        <v>1800</v>
      </c>
      <c r="AE88" s="96">
        <f>AE48+$J$67/4</f>
        <v>1800</v>
      </c>
      <c r="AF88" s="96">
        <f>AF48+$J$67/4</f>
        <v>1800</v>
      </c>
      <c r="AG88" s="96">
        <f>AG48+$J$67/4</f>
        <v>1800</v>
      </c>
      <c r="AH88" s="96">
        <f>AH48+$J$67/4</f>
        <v>1800</v>
      </c>
      <c r="AI88" s="96">
        <f>AI48+$K$67/4</f>
        <v>1800</v>
      </c>
      <c r="AJ88" s="96">
        <f>AJ48+$K$67/4</f>
        <v>1800</v>
      </c>
      <c r="AK88" s="96">
        <f>AK48+$K$67/4</f>
        <v>1800</v>
      </c>
      <c r="AL88" s="96">
        <f>AL48+$K$67/4</f>
        <v>1800</v>
      </c>
      <c r="AM88" s="96">
        <f>AM48+$L$67/4</f>
        <v>1800</v>
      </c>
      <c r="AN88" s="96">
        <f>AN48+$L$67/4</f>
        <v>1800</v>
      </c>
      <c r="AO88" s="96">
        <f>AO48+$L$67/4</f>
        <v>1800</v>
      </c>
      <c r="AP88" s="96">
        <f>AP48+$L$67/4</f>
        <v>1800</v>
      </c>
      <c r="AQ88" s="96">
        <f>AQ48+$M$67/4</f>
        <v>1800</v>
      </c>
      <c r="AR88" s="96">
        <f>AR48+$M$67/4</f>
        <v>1800</v>
      </c>
      <c r="AS88" s="96">
        <f>AS48+$M$67/4</f>
        <v>1800</v>
      </c>
      <c r="AT88" s="96">
        <f>AT48+$M$67/4</f>
        <v>1800</v>
      </c>
      <c r="AU88" s="96">
        <f>AU48+$N$67/4</f>
        <v>1800</v>
      </c>
      <c r="AV88" s="96">
        <f>AV48+$N$67/4</f>
        <v>1800</v>
      </c>
      <c r="AW88" s="96">
        <f>AW48+$N$67/4</f>
        <v>1800</v>
      </c>
      <c r="AX88" s="96">
        <f>AX48+$N$67/4</f>
        <v>1800</v>
      </c>
    </row>
    <row r="89" spans="2:50">
      <c r="B89" s="95" t="s">
        <v>105</v>
      </c>
      <c r="C89" s="96">
        <f>C49</f>
        <v>1800</v>
      </c>
      <c r="D89" s="96">
        <f t="shared" ref="D89:AX93" si="3">D49</f>
        <v>1800</v>
      </c>
      <c r="E89" s="96">
        <f t="shared" si="3"/>
        <v>1800</v>
      </c>
      <c r="F89" s="96">
        <f t="shared" si="3"/>
        <v>1800</v>
      </c>
      <c r="G89" s="96">
        <f t="shared" si="3"/>
        <v>1800</v>
      </c>
      <c r="H89" s="96">
        <f t="shared" si="3"/>
        <v>1800</v>
      </c>
      <c r="I89" s="96">
        <f t="shared" si="3"/>
        <v>1800</v>
      </c>
      <c r="J89" s="96">
        <f t="shared" si="3"/>
        <v>1800</v>
      </c>
      <c r="K89" s="96">
        <f t="shared" si="3"/>
        <v>1800</v>
      </c>
      <c r="L89" s="96">
        <f t="shared" si="3"/>
        <v>1800</v>
      </c>
      <c r="M89" s="96">
        <f t="shared" si="3"/>
        <v>1800</v>
      </c>
      <c r="N89" s="96">
        <f t="shared" si="3"/>
        <v>1800</v>
      </c>
      <c r="O89" s="96">
        <f t="shared" si="3"/>
        <v>1800</v>
      </c>
      <c r="P89" s="96">
        <f t="shared" si="3"/>
        <v>1800</v>
      </c>
      <c r="Q89" s="96">
        <f t="shared" si="3"/>
        <v>1800</v>
      </c>
      <c r="R89" s="96">
        <f t="shared" si="3"/>
        <v>1552.4949631923137</v>
      </c>
      <c r="S89" s="96">
        <f t="shared" si="3"/>
        <v>1555.7370056884831</v>
      </c>
      <c r="T89" s="96">
        <f t="shared" si="3"/>
        <v>1800</v>
      </c>
      <c r="U89" s="96">
        <f t="shared" si="3"/>
        <v>1800</v>
      </c>
      <c r="V89" s="96">
        <f t="shared" si="3"/>
        <v>1800</v>
      </c>
      <c r="W89" s="96">
        <f t="shared" si="3"/>
        <v>1800</v>
      </c>
      <c r="X89" s="96">
        <f t="shared" si="3"/>
        <v>1800</v>
      </c>
      <c r="Y89" s="96">
        <f t="shared" si="3"/>
        <v>1800</v>
      </c>
      <c r="Z89" s="96">
        <f t="shared" si="3"/>
        <v>1800</v>
      </c>
      <c r="AA89" s="96">
        <f t="shared" si="3"/>
        <v>1800</v>
      </c>
      <c r="AB89" s="96">
        <f t="shared" si="3"/>
        <v>1800</v>
      </c>
      <c r="AC89" s="96">
        <f t="shared" si="3"/>
        <v>1800</v>
      </c>
      <c r="AD89" s="96">
        <f t="shared" si="3"/>
        <v>1800</v>
      </c>
      <c r="AE89" s="96">
        <f t="shared" si="3"/>
        <v>1800</v>
      </c>
      <c r="AF89" s="96">
        <f t="shared" si="3"/>
        <v>1800</v>
      </c>
      <c r="AG89" s="96">
        <f t="shared" si="3"/>
        <v>1800</v>
      </c>
      <c r="AH89" s="96">
        <f t="shared" si="3"/>
        <v>1800</v>
      </c>
      <c r="AI89" s="96">
        <f t="shared" si="3"/>
        <v>1800</v>
      </c>
      <c r="AJ89" s="96">
        <f t="shared" si="3"/>
        <v>1800</v>
      </c>
      <c r="AK89" s="96">
        <f t="shared" si="3"/>
        <v>1800</v>
      </c>
      <c r="AL89" s="96">
        <f t="shared" si="3"/>
        <v>1800</v>
      </c>
      <c r="AM89" s="96">
        <f t="shared" si="3"/>
        <v>1800</v>
      </c>
      <c r="AN89" s="96">
        <f t="shared" si="3"/>
        <v>1800</v>
      </c>
      <c r="AO89" s="96">
        <f t="shared" si="3"/>
        <v>1800</v>
      </c>
      <c r="AP89" s="96">
        <f t="shared" si="3"/>
        <v>1800</v>
      </c>
      <c r="AQ89" s="96">
        <f t="shared" si="3"/>
        <v>1800</v>
      </c>
      <c r="AR89" s="96">
        <f t="shared" si="3"/>
        <v>1800</v>
      </c>
      <c r="AS89" s="96">
        <f t="shared" si="3"/>
        <v>1800</v>
      </c>
      <c r="AT89" s="96">
        <f t="shared" si="3"/>
        <v>1800</v>
      </c>
      <c r="AU89" s="96">
        <f t="shared" si="3"/>
        <v>1800</v>
      </c>
      <c r="AV89" s="96">
        <f t="shared" si="3"/>
        <v>1800</v>
      </c>
      <c r="AW89" s="96">
        <f t="shared" si="3"/>
        <v>1800</v>
      </c>
      <c r="AX89" s="96">
        <f t="shared" si="3"/>
        <v>1800</v>
      </c>
    </row>
    <row r="90" spans="2:50">
      <c r="B90" s="95" t="s">
        <v>106</v>
      </c>
      <c r="C90" s="96">
        <f t="shared" ref="C90:R93" si="4">C50</f>
        <v>1800</v>
      </c>
      <c r="D90" s="96">
        <f t="shared" si="4"/>
        <v>1800</v>
      </c>
      <c r="E90" s="96">
        <f t="shared" si="4"/>
        <v>1800</v>
      </c>
      <c r="F90" s="96">
        <f t="shared" si="4"/>
        <v>1800</v>
      </c>
      <c r="G90" s="96">
        <f t="shared" si="4"/>
        <v>1800</v>
      </c>
      <c r="H90" s="96">
        <f t="shared" si="4"/>
        <v>1800</v>
      </c>
      <c r="I90" s="96">
        <f t="shared" si="4"/>
        <v>1800</v>
      </c>
      <c r="J90" s="96">
        <f t="shared" si="4"/>
        <v>1800</v>
      </c>
      <c r="K90" s="96">
        <f t="shared" si="4"/>
        <v>1800</v>
      </c>
      <c r="L90" s="96">
        <f t="shared" si="4"/>
        <v>1800</v>
      </c>
      <c r="M90" s="96">
        <f t="shared" si="4"/>
        <v>1800</v>
      </c>
      <c r="N90" s="96">
        <f t="shared" si="4"/>
        <v>1800</v>
      </c>
      <c r="O90" s="96">
        <f t="shared" si="4"/>
        <v>1800</v>
      </c>
      <c r="P90" s="96">
        <f t="shared" si="4"/>
        <v>1800</v>
      </c>
      <c r="Q90" s="96">
        <f t="shared" si="4"/>
        <v>1800</v>
      </c>
      <c r="R90" s="96">
        <f t="shared" si="4"/>
        <v>1800</v>
      </c>
      <c r="S90" s="96">
        <f t="shared" si="3"/>
        <v>1800</v>
      </c>
      <c r="T90" s="96">
        <f t="shared" si="3"/>
        <v>1800</v>
      </c>
      <c r="U90" s="96">
        <f t="shared" si="3"/>
        <v>1800</v>
      </c>
      <c r="V90" s="96">
        <f t="shared" si="3"/>
        <v>1800</v>
      </c>
      <c r="W90" s="96">
        <f t="shared" si="3"/>
        <v>1800</v>
      </c>
      <c r="X90" s="96">
        <f t="shared" si="3"/>
        <v>1800</v>
      </c>
      <c r="Y90" s="96">
        <f t="shared" si="3"/>
        <v>1800</v>
      </c>
      <c r="Z90" s="96">
        <f t="shared" si="3"/>
        <v>1800</v>
      </c>
      <c r="AA90" s="96">
        <f t="shared" si="3"/>
        <v>1800</v>
      </c>
      <c r="AB90" s="96">
        <f t="shared" si="3"/>
        <v>1800</v>
      </c>
      <c r="AC90" s="96">
        <f t="shared" si="3"/>
        <v>1800</v>
      </c>
      <c r="AD90" s="96">
        <f t="shared" si="3"/>
        <v>1800</v>
      </c>
      <c r="AE90" s="96">
        <f t="shared" si="3"/>
        <v>1800</v>
      </c>
      <c r="AF90" s="96">
        <f t="shared" si="3"/>
        <v>1800</v>
      </c>
      <c r="AG90" s="96">
        <f t="shared" si="3"/>
        <v>1800</v>
      </c>
      <c r="AH90" s="96">
        <f t="shared" si="3"/>
        <v>1800</v>
      </c>
      <c r="AI90" s="96">
        <f t="shared" si="3"/>
        <v>1800</v>
      </c>
      <c r="AJ90" s="96">
        <f t="shared" si="3"/>
        <v>1800</v>
      </c>
      <c r="AK90" s="96">
        <f t="shared" si="3"/>
        <v>1800</v>
      </c>
      <c r="AL90" s="96">
        <f t="shared" si="3"/>
        <v>1800</v>
      </c>
      <c r="AM90" s="96">
        <f t="shared" si="3"/>
        <v>1800</v>
      </c>
      <c r="AN90" s="96">
        <f t="shared" si="3"/>
        <v>1800</v>
      </c>
      <c r="AO90" s="96">
        <f t="shared" si="3"/>
        <v>1800</v>
      </c>
      <c r="AP90" s="96">
        <f t="shared" si="3"/>
        <v>1800</v>
      </c>
      <c r="AQ90" s="96">
        <f t="shared" si="3"/>
        <v>1800</v>
      </c>
      <c r="AR90" s="96">
        <f t="shared" si="3"/>
        <v>1800</v>
      </c>
      <c r="AS90" s="96">
        <f t="shared" si="3"/>
        <v>1800</v>
      </c>
      <c r="AT90" s="96">
        <f t="shared" si="3"/>
        <v>1800</v>
      </c>
      <c r="AU90" s="96">
        <f t="shared" si="3"/>
        <v>1800</v>
      </c>
      <c r="AV90" s="96">
        <f t="shared" si="3"/>
        <v>1800</v>
      </c>
      <c r="AW90" s="96">
        <f t="shared" si="3"/>
        <v>1800</v>
      </c>
      <c r="AX90" s="96">
        <f t="shared" si="3"/>
        <v>1800</v>
      </c>
    </row>
    <row r="91" spans="2:50">
      <c r="B91" s="95" t="s">
        <v>107</v>
      </c>
      <c r="C91" s="96">
        <f t="shared" si="4"/>
        <v>1800</v>
      </c>
      <c r="D91" s="96">
        <f t="shared" si="3"/>
        <v>1800</v>
      </c>
      <c r="E91" s="96">
        <f t="shared" si="3"/>
        <v>1207.907227815004</v>
      </c>
      <c r="F91" s="96">
        <f t="shared" si="3"/>
        <v>1800</v>
      </c>
      <c r="G91" s="96">
        <f t="shared" si="3"/>
        <v>1800</v>
      </c>
      <c r="H91" s="96">
        <f t="shared" si="3"/>
        <v>1800</v>
      </c>
      <c r="I91" s="96">
        <f t="shared" si="3"/>
        <v>1800</v>
      </c>
      <c r="J91" s="96">
        <f t="shared" si="3"/>
        <v>1800</v>
      </c>
      <c r="K91" s="96">
        <f t="shared" si="3"/>
        <v>1800</v>
      </c>
      <c r="L91" s="96">
        <f t="shared" si="3"/>
        <v>1800</v>
      </c>
      <c r="M91" s="96">
        <f t="shared" si="3"/>
        <v>1800</v>
      </c>
      <c r="N91" s="96">
        <f t="shared" si="3"/>
        <v>1800</v>
      </c>
      <c r="O91" s="96">
        <f t="shared" si="3"/>
        <v>1800</v>
      </c>
      <c r="P91" s="96">
        <f t="shared" si="3"/>
        <v>1800</v>
      </c>
      <c r="Q91" s="96">
        <f t="shared" si="3"/>
        <v>1800</v>
      </c>
      <c r="R91" s="96">
        <f t="shared" si="3"/>
        <v>1800</v>
      </c>
      <c r="S91" s="96">
        <f t="shared" si="3"/>
        <v>1800</v>
      </c>
      <c r="T91" s="96">
        <f t="shared" si="3"/>
        <v>1800</v>
      </c>
      <c r="U91" s="96">
        <f t="shared" si="3"/>
        <v>1800</v>
      </c>
      <c r="V91" s="96">
        <f t="shared" si="3"/>
        <v>1800</v>
      </c>
      <c r="W91" s="96">
        <f t="shared" si="3"/>
        <v>1800</v>
      </c>
      <c r="X91" s="96">
        <f t="shared" si="3"/>
        <v>1800</v>
      </c>
      <c r="Y91" s="96">
        <f t="shared" si="3"/>
        <v>1800</v>
      </c>
      <c r="Z91" s="96">
        <f t="shared" si="3"/>
        <v>1800</v>
      </c>
      <c r="AA91" s="96">
        <f t="shared" si="3"/>
        <v>1800</v>
      </c>
      <c r="AB91" s="96">
        <f t="shared" si="3"/>
        <v>1800</v>
      </c>
      <c r="AC91" s="96">
        <f t="shared" si="3"/>
        <v>1800</v>
      </c>
      <c r="AD91" s="96">
        <f t="shared" si="3"/>
        <v>1800</v>
      </c>
      <c r="AE91" s="96">
        <f t="shared" si="3"/>
        <v>1800</v>
      </c>
      <c r="AF91" s="96">
        <f t="shared" si="3"/>
        <v>1800</v>
      </c>
      <c r="AG91" s="96">
        <f t="shared" si="3"/>
        <v>1800</v>
      </c>
      <c r="AH91" s="96">
        <f t="shared" si="3"/>
        <v>1800</v>
      </c>
      <c r="AI91" s="96">
        <f t="shared" si="3"/>
        <v>1800</v>
      </c>
      <c r="AJ91" s="96">
        <f t="shared" si="3"/>
        <v>1800</v>
      </c>
      <c r="AK91" s="96">
        <f t="shared" si="3"/>
        <v>1800</v>
      </c>
      <c r="AL91" s="96">
        <f t="shared" si="3"/>
        <v>1800</v>
      </c>
      <c r="AM91" s="96">
        <f t="shared" si="3"/>
        <v>1294.6165806617096</v>
      </c>
      <c r="AN91" s="96">
        <f t="shared" si="3"/>
        <v>1296.9945267140758</v>
      </c>
      <c r="AO91" s="96">
        <f t="shared" si="3"/>
        <v>1800</v>
      </c>
      <c r="AP91" s="96">
        <f t="shared" si="3"/>
        <v>1800</v>
      </c>
      <c r="AQ91" s="96">
        <f t="shared" si="3"/>
        <v>1800</v>
      </c>
      <c r="AR91" s="96">
        <f t="shared" si="3"/>
        <v>1800</v>
      </c>
      <c r="AS91" s="96">
        <f t="shared" si="3"/>
        <v>1800</v>
      </c>
      <c r="AT91" s="96">
        <f t="shared" si="3"/>
        <v>1800</v>
      </c>
      <c r="AU91" s="96">
        <f t="shared" si="3"/>
        <v>1800</v>
      </c>
      <c r="AV91" s="96">
        <f t="shared" si="3"/>
        <v>1800</v>
      </c>
      <c r="AW91" s="96">
        <f t="shared" si="3"/>
        <v>1800</v>
      </c>
      <c r="AX91" s="96">
        <f t="shared" si="3"/>
        <v>1800</v>
      </c>
    </row>
    <row r="92" spans="2:50">
      <c r="B92" s="95" t="s">
        <v>108</v>
      </c>
      <c r="C92" s="96">
        <f t="shared" si="4"/>
        <v>1800</v>
      </c>
      <c r="D92" s="96">
        <f t="shared" si="4"/>
        <v>1800</v>
      </c>
      <c r="E92" s="96">
        <f t="shared" si="4"/>
        <v>1800</v>
      </c>
      <c r="F92" s="96">
        <f t="shared" si="4"/>
        <v>1800</v>
      </c>
      <c r="G92" s="96">
        <f t="shared" si="4"/>
        <v>1800</v>
      </c>
      <c r="H92" s="96">
        <f t="shared" si="4"/>
        <v>1800</v>
      </c>
      <c r="I92" s="96">
        <f t="shared" si="4"/>
        <v>1800</v>
      </c>
      <c r="J92" s="96">
        <f t="shared" si="4"/>
        <v>1800</v>
      </c>
      <c r="K92" s="96">
        <f t="shared" si="4"/>
        <v>1800</v>
      </c>
      <c r="L92" s="96">
        <f t="shared" si="4"/>
        <v>1800</v>
      </c>
      <c r="M92" s="96">
        <f t="shared" si="4"/>
        <v>1800</v>
      </c>
      <c r="N92" s="96">
        <f t="shared" si="4"/>
        <v>1800</v>
      </c>
      <c r="O92" s="96">
        <f t="shared" si="4"/>
        <v>1800</v>
      </c>
      <c r="P92" s="96">
        <f t="shared" si="4"/>
        <v>1800</v>
      </c>
      <c r="Q92" s="96">
        <f t="shared" si="4"/>
        <v>1800</v>
      </c>
      <c r="R92" s="96">
        <f t="shared" si="4"/>
        <v>1800</v>
      </c>
      <c r="S92" s="96">
        <f t="shared" si="3"/>
        <v>1800</v>
      </c>
      <c r="T92" s="96">
        <f t="shared" si="3"/>
        <v>1800</v>
      </c>
      <c r="U92" s="96">
        <f t="shared" si="3"/>
        <v>1800</v>
      </c>
      <c r="V92" s="96">
        <f t="shared" si="3"/>
        <v>1800</v>
      </c>
      <c r="W92" s="96">
        <f t="shared" si="3"/>
        <v>1800</v>
      </c>
      <c r="X92" s="96">
        <f t="shared" si="3"/>
        <v>1800</v>
      </c>
      <c r="Y92" s="96">
        <f t="shared" si="3"/>
        <v>1800</v>
      </c>
      <c r="Z92" s="96">
        <f t="shared" si="3"/>
        <v>1800</v>
      </c>
      <c r="AA92" s="96">
        <f t="shared" si="3"/>
        <v>1800</v>
      </c>
      <c r="AB92" s="96">
        <f t="shared" si="3"/>
        <v>1800</v>
      </c>
      <c r="AC92" s="96">
        <f t="shared" si="3"/>
        <v>1800</v>
      </c>
      <c r="AD92" s="96">
        <f t="shared" si="3"/>
        <v>1800</v>
      </c>
      <c r="AE92" s="96">
        <f t="shared" si="3"/>
        <v>1800</v>
      </c>
      <c r="AF92" s="96">
        <f t="shared" si="3"/>
        <v>1800</v>
      </c>
      <c r="AG92" s="96">
        <f t="shared" si="3"/>
        <v>1800</v>
      </c>
      <c r="AH92" s="96">
        <f t="shared" si="3"/>
        <v>1800</v>
      </c>
      <c r="AI92" s="96">
        <f t="shared" si="3"/>
        <v>1800</v>
      </c>
      <c r="AJ92" s="96">
        <f t="shared" si="3"/>
        <v>1800</v>
      </c>
      <c r="AK92" s="96">
        <f t="shared" si="3"/>
        <v>1800</v>
      </c>
      <c r="AL92" s="96">
        <f t="shared" si="3"/>
        <v>1800</v>
      </c>
      <c r="AM92" s="96">
        <f t="shared" si="3"/>
        <v>1800</v>
      </c>
      <c r="AN92" s="96">
        <f t="shared" si="3"/>
        <v>1800</v>
      </c>
      <c r="AO92" s="96">
        <f t="shared" si="3"/>
        <v>1800</v>
      </c>
      <c r="AP92" s="96">
        <f t="shared" si="3"/>
        <v>1800</v>
      </c>
      <c r="AQ92" s="96">
        <f t="shared" si="3"/>
        <v>1800</v>
      </c>
      <c r="AR92" s="96">
        <f t="shared" si="3"/>
        <v>1800</v>
      </c>
      <c r="AS92" s="96">
        <f t="shared" si="3"/>
        <v>1800</v>
      </c>
      <c r="AT92" s="96">
        <f t="shared" si="3"/>
        <v>1800</v>
      </c>
      <c r="AU92" s="96">
        <f t="shared" si="3"/>
        <v>1800</v>
      </c>
      <c r="AV92" s="96">
        <f t="shared" si="3"/>
        <v>1800</v>
      </c>
      <c r="AW92" s="96">
        <f t="shared" si="3"/>
        <v>1800</v>
      </c>
      <c r="AX92" s="96">
        <f t="shared" si="3"/>
        <v>1800</v>
      </c>
    </row>
    <row r="93" spans="2:50">
      <c r="B93" s="95" t="s">
        <v>109</v>
      </c>
      <c r="C93" s="96">
        <f t="shared" si="4"/>
        <v>1800</v>
      </c>
      <c r="D93" s="96">
        <f t="shared" si="4"/>
        <v>1800</v>
      </c>
      <c r="E93" s="96">
        <f t="shared" si="4"/>
        <v>1800</v>
      </c>
      <c r="F93" s="96">
        <f t="shared" si="4"/>
        <v>1800</v>
      </c>
      <c r="G93" s="96">
        <f t="shared" si="4"/>
        <v>1800</v>
      </c>
      <c r="H93" s="96">
        <f t="shared" si="4"/>
        <v>1800</v>
      </c>
      <c r="I93" s="96">
        <f t="shared" si="4"/>
        <v>1800</v>
      </c>
      <c r="J93" s="96">
        <f t="shared" si="4"/>
        <v>1800</v>
      </c>
      <c r="K93" s="96">
        <f t="shared" si="4"/>
        <v>1800</v>
      </c>
      <c r="L93" s="96">
        <f t="shared" si="4"/>
        <v>1800</v>
      </c>
      <c r="M93" s="96">
        <f t="shared" si="4"/>
        <v>1800</v>
      </c>
      <c r="N93" s="96">
        <f t="shared" si="4"/>
        <v>1800</v>
      </c>
      <c r="O93" s="96">
        <f t="shared" si="4"/>
        <v>1800</v>
      </c>
      <c r="P93" s="96">
        <f t="shared" si="4"/>
        <v>1800</v>
      </c>
      <c r="Q93" s="96">
        <f t="shared" si="4"/>
        <v>1800</v>
      </c>
      <c r="R93" s="96">
        <f t="shared" si="4"/>
        <v>1800</v>
      </c>
      <c r="S93" s="96">
        <f t="shared" si="3"/>
        <v>1800</v>
      </c>
      <c r="T93" s="96">
        <f t="shared" si="3"/>
        <v>1800</v>
      </c>
      <c r="U93" s="96">
        <f t="shared" si="3"/>
        <v>1800</v>
      </c>
      <c r="V93" s="96">
        <f t="shared" si="3"/>
        <v>1800</v>
      </c>
      <c r="W93" s="96">
        <f t="shared" si="3"/>
        <v>1800</v>
      </c>
      <c r="X93" s="96">
        <f t="shared" si="3"/>
        <v>1800</v>
      </c>
      <c r="Y93" s="96">
        <f t="shared" si="3"/>
        <v>1800</v>
      </c>
      <c r="Z93" s="96">
        <f t="shared" si="3"/>
        <v>1800</v>
      </c>
      <c r="AA93" s="96">
        <f t="shared" si="3"/>
        <v>1800</v>
      </c>
      <c r="AB93" s="96">
        <f t="shared" si="3"/>
        <v>1800</v>
      </c>
      <c r="AC93" s="96">
        <f t="shared" si="3"/>
        <v>1800</v>
      </c>
      <c r="AD93" s="96">
        <f t="shared" si="3"/>
        <v>1800</v>
      </c>
      <c r="AE93" s="96">
        <f t="shared" si="3"/>
        <v>1800</v>
      </c>
      <c r="AF93" s="96">
        <f t="shared" si="3"/>
        <v>1800</v>
      </c>
      <c r="AG93" s="96">
        <f t="shared" si="3"/>
        <v>1800</v>
      </c>
      <c r="AH93" s="96">
        <f t="shared" si="3"/>
        <v>1800</v>
      </c>
      <c r="AI93" s="96">
        <f t="shared" si="3"/>
        <v>1800</v>
      </c>
      <c r="AJ93" s="96">
        <f t="shared" si="3"/>
        <v>1800</v>
      </c>
      <c r="AK93" s="96">
        <f t="shared" si="3"/>
        <v>1800</v>
      </c>
      <c r="AL93" s="96">
        <f t="shared" si="3"/>
        <v>1800</v>
      </c>
      <c r="AM93" s="96">
        <f t="shared" si="3"/>
        <v>1800</v>
      </c>
      <c r="AN93" s="96">
        <f t="shared" si="3"/>
        <v>1800</v>
      </c>
      <c r="AO93" s="96">
        <f t="shared" si="3"/>
        <v>1800</v>
      </c>
      <c r="AP93" s="96">
        <f t="shared" si="3"/>
        <v>1800</v>
      </c>
      <c r="AQ93" s="96">
        <f t="shared" si="3"/>
        <v>1800</v>
      </c>
      <c r="AR93" s="96">
        <f t="shared" si="3"/>
        <v>1800</v>
      </c>
      <c r="AS93" s="96">
        <f t="shared" si="3"/>
        <v>1800</v>
      </c>
      <c r="AT93" s="96">
        <f t="shared" si="3"/>
        <v>1800</v>
      </c>
      <c r="AU93" s="96">
        <f t="shared" si="3"/>
        <v>1800</v>
      </c>
      <c r="AV93" s="96">
        <f t="shared" si="3"/>
        <v>1800</v>
      </c>
      <c r="AW93" s="96">
        <f t="shared" si="3"/>
        <v>1800</v>
      </c>
      <c r="AX93" s="96">
        <f t="shared" si="3"/>
        <v>1800</v>
      </c>
    </row>
    <row r="94" spans="2:50">
      <c r="B94" s="97"/>
    </row>
    <row r="95" spans="2:50">
      <c r="B95" s="170" t="s">
        <v>334</v>
      </c>
    </row>
    <row r="96" spans="2:50">
      <c r="B96" s="171"/>
      <c r="C96" s="101" t="s">
        <v>92</v>
      </c>
      <c r="D96" s="97"/>
      <c r="E96" s="97"/>
      <c r="F96" s="97"/>
      <c r="G96" s="101" t="s">
        <v>93</v>
      </c>
      <c r="H96" s="97"/>
      <c r="I96" s="97"/>
      <c r="J96" s="97"/>
      <c r="K96" s="101" t="s">
        <v>94</v>
      </c>
      <c r="L96" s="97"/>
      <c r="M96" s="97"/>
      <c r="N96" s="97"/>
      <c r="O96" s="101" t="s">
        <v>95</v>
      </c>
      <c r="P96" s="97"/>
      <c r="Q96" s="97"/>
      <c r="R96" s="97"/>
      <c r="S96" s="101" t="s">
        <v>96</v>
      </c>
      <c r="T96" s="97"/>
      <c r="U96" s="97"/>
      <c r="V96" s="97"/>
      <c r="W96" s="101" t="s">
        <v>97</v>
      </c>
      <c r="X96" s="97"/>
      <c r="Y96" s="97"/>
      <c r="Z96" s="97"/>
      <c r="AA96" s="101" t="s">
        <v>98</v>
      </c>
      <c r="AB96" s="97"/>
      <c r="AC96" s="97"/>
      <c r="AD96" s="97"/>
      <c r="AE96" s="101" t="s">
        <v>99</v>
      </c>
      <c r="AF96" s="97"/>
      <c r="AG96" s="97"/>
      <c r="AH96" s="97"/>
      <c r="AI96" s="101" t="s">
        <v>100</v>
      </c>
      <c r="AJ96" s="97"/>
      <c r="AK96" s="97"/>
      <c r="AL96" s="97"/>
      <c r="AM96" s="101" t="s">
        <v>101</v>
      </c>
      <c r="AN96" s="97"/>
      <c r="AO96" s="97"/>
      <c r="AP96" s="97"/>
      <c r="AQ96" s="101" t="s">
        <v>102</v>
      </c>
      <c r="AR96" s="97"/>
      <c r="AS96" s="97"/>
      <c r="AT96" s="97"/>
      <c r="AU96" s="101" t="s">
        <v>103</v>
      </c>
      <c r="AV96" s="97"/>
      <c r="AW96" s="97"/>
    </row>
    <row r="97" spans="1:50">
      <c r="A97" s="172" t="s">
        <v>121</v>
      </c>
      <c r="B97" s="172" t="s">
        <v>335</v>
      </c>
      <c r="C97" s="101">
        <v>1</v>
      </c>
      <c r="D97" s="101">
        <v>2</v>
      </c>
      <c r="E97" s="101">
        <v>3</v>
      </c>
      <c r="F97" s="101">
        <v>4</v>
      </c>
      <c r="G97" s="101">
        <v>1</v>
      </c>
      <c r="H97" s="101">
        <v>2</v>
      </c>
      <c r="I97" s="101">
        <v>3</v>
      </c>
      <c r="J97" s="101">
        <v>4</v>
      </c>
      <c r="K97" s="101">
        <v>1</v>
      </c>
      <c r="L97" s="101">
        <v>2</v>
      </c>
      <c r="M97" s="101">
        <v>3</v>
      </c>
      <c r="N97" s="101">
        <v>4</v>
      </c>
      <c r="O97" s="101">
        <v>1</v>
      </c>
      <c r="P97" s="101">
        <v>2</v>
      </c>
      <c r="Q97" s="101">
        <v>3</v>
      </c>
      <c r="R97" s="101">
        <v>4</v>
      </c>
      <c r="S97" s="101">
        <v>1</v>
      </c>
      <c r="T97" s="101">
        <v>2</v>
      </c>
      <c r="U97" s="101">
        <v>3</v>
      </c>
      <c r="V97" s="101">
        <v>4</v>
      </c>
      <c r="W97" s="101">
        <v>1</v>
      </c>
      <c r="X97" s="101">
        <v>2</v>
      </c>
      <c r="Y97" s="101">
        <v>3</v>
      </c>
      <c r="Z97" s="101">
        <v>4</v>
      </c>
      <c r="AA97" s="101">
        <v>1</v>
      </c>
      <c r="AB97" s="101">
        <v>2</v>
      </c>
      <c r="AC97" s="101">
        <v>3</v>
      </c>
      <c r="AD97" s="101">
        <v>4</v>
      </c>
      <c r="AE97" s="101">
        <v>1</v>
      </c>
      <c r="AF97" s="101">
        <v>2</v>
      </c>
      <c r="AG97" s="101">
        <v>3</v>
      </c>
      <c r="AH97" s="101">
        <v>4</v>
      </c>
      <c r="AI97" s="101">
        <v>1</v>
      </c>
      <c r="AJ97" s="101">
        <v>2</v>
      </c>
      <c r="AK97" s="101">
        <v>3</v>
      </c>
      <c r="AL97" s="101">
        <v>4</v>
      </c>
      <c r="AM97" s="101">
        <v>1</v>
      </c>
      <c r="AN97" s="101">
        <v>2</v>
      </c>
      <c r="AO97" s="101">
        <v>3</v>
      </c>
      <c r="AP97" s="101">
        <v>4</v>
      </c>
      <c r="AQ97" s="101">
        <v>1</v>
      </c>
      <c r="AR97" s="101">
        <v>2</v>
      </c>
      <c r="AS97" s="101">
        <v>3</v>
      </c>
      <c r="AT97" s="101">
        <v>4</v>
      </c>
      <c r="AU97" s="101">
        <v>1</v>
      </c>
      <c r="AV97" s="101">
        <v>2</v>
      </c>
      <c r="AW97" s="101">
        <v>3</v>
      </c>
      <c r="AX97" s="101">
        <v>4</v>
      </c>
    </row>
    <row r="98" spans="1:50">
      <c r="A98" s="101" t="s">
        <v>104</v>
      </c>
      <c r="B98" s="101" t="s">
        <v>5</v>
      </c>
      <c r="C98" s="96">
        <v>8989.2000000000007</v>
      </c>
      <c r="D98" s="96">
        <v>8989.2000000000007</v>
      </c>
      <c r="E98" s="96">
        <v>8989.2000000000007</v>
      </c>
      <c r="F98" s="96">
        <v>8989.2000000000007</v>
      </c>
      <c r="G98" s="96">
        <v>8989.2000000000007</v>
      </c>
      <c r="H98" s="96">
        <v>8989.2000000000007</v>
      </c>
      <c r="I98" s="96">
        <v>8989.2000000000007</v>
      </c>
      <c r="J98" s="96">
        <v>8989.2000000000007</v>
      </c>
      <c r="K98" s="96">
        <v>8989.2000000000007</v>
      </c>
      <c r="L98" s="96">
        <v>8989.2000000000007</v>
      </c>
      <c r="M98" s="96">
        <v>8989.2000000000007</v>
      </c>
      <c r="N98" s="96">
        <v>8989.2000000000007</v>
      </c>
      <c r="O98" s="96">
        <v>8989.2000000000007</v>
      </c>
      <c r="P98" s="96">
        <v>8989.2000000000007</v>
      </c>
      <c r="Q98" s="96">
        <v>8989.2000000000007</v>
      </c>
      <c r="R98" s="96">
        <v>8989.2000000000007</v>
      </c>
      <c r="S98" s="96">
        <v>8989.2000000000007</v>
      </c>
      <c r="T98" s="96">
        <v>8989.2000000000007</v>
      </c>
      <c r="U98" s="96">
        <v>8989.2000000000007</v>
      </c>
      <c r="V98" s="96">
        <v>8989.2000000000007</v>
      </c>
      <c r="W98" s="96">
        <v>8989.2000000000007</v>
      </c>
      <c r="X98" s="96">
        <v>8989.2000000000007</v>
      </c>
      <c r="Y98" s="96">
        <v>8989.2000000000007</v>
      </c>
      <c r="Z98" s="96">
        <v>8989.2000000000007</v>
      </c>
      <c r="AA98" s="96">
        <v>8989.2000000000007</v>
      </c>
      <c r="AB98" s="96">
        <v>8989.2000000000007</v>
      </c>
      <c r="AC98" s="96">
        <v>8989.2000000000007</v>
      </c>
      <c r="AD98" s="96">
        <v>8989.2000000000007</v>
      </c>
      <c r="AE98" s="96">
        <v>8989.2000000000007</v>
      </c>
      <c r="AF98" s="96">
        <v>8989.2000000000007</v>
      </c>
      <c r="AG98" s="96">
        <v>8989.2000000000007</v>
      </c>
      <c r="AH98" s="96">
        <v>8989.2000000000007</v>
      </c>
      <c r="AI98" s="96">
        <v>8989.2000000000007</v>
      </c>
      <c r="AJ98" s="96">
        <v>8989.2000000000007</v>
      </c>
      <c r="AK98" s="96">
        <v>8989.2000000000007</v>
      </c>
      <c r="AL98" s="96">
        <v>8989.2000000000007</v>
      </c>
      <c r="AM98" s="96">
        <v>8989.2000000000007</v>
      </c>
      <c r="AN98" s="96">
        <v>8989.2000000000007</v>
      </c>
      <c r="AO98" s="96">
        <v>8989.2000000000007</v>
      </c>
      <c r="AP98" s="96">
        <v>8989.2000000000007</v>
      </c>
      <c r="AQ98" s="96">
        <v>8989.2000000000007</v>
      </c>
      <c r="AR98" s="96">
        <v>8989.2000000000007</v>
      </c>
      <c r="AS98" s="96">
        <v>8989.2000000000007</v>
      </c>
      <c r="AT98" s="96">
        <v>8989.2000000000007</v>
      </c>
      <c r="AU98" s="96">
        <v>8989.2000000000007</v>
      </c>
      <c r="AV98" s="96">
        <v>8989.2000000000007</v>
      </c>
      <c r="AW98" s="96">
        <v>8989.2000000000007</v>
      </c>
      <c r="AX98" s="96">
        <v>8989.2000000000007</v>
      </c>
    </row>
    <row r="99" spans="1:50">
      <c r="B99" s="101" t="s">
        <v>10</v>
      </c>
      <c r="C99" s="96">
        <v>82019.520000000004</v>
      </c>
      <c r="D99" s="96">
        <v>82019.520000000004</v>
      </c>
      <c r="E99" s="96">
        <v>82019.520000000004</v>
      </c>
      <c r="F99" s="96">
        <v>82019.520000000004</v>
      </c>
      <c r="G99" s="96">
        <v>82019.520000000004</v>
      </c>
      <c r="H99" s="96">
        <v>82019.520000000004</v>
      </c>
      <c r="I99" s="96">
        <v>82019.520000000004</v>
      </c>
      <c r="J99" s="96">
        <v>82019.520000000004</v>
      </c>
      <c r="K99" s="96">
        <v>82019.520000000004</v>
      </c>
      <c r="L99" s="96">
        <v>82019.520000000004</v>
      </c>
      <c r="M99" s="96">
        <v>82019.520000000004</v>
      </c>
      <c r="N99" s="96">
        <v>82019.520000000004</v>
      </c>
      <c r="O99" s="96">
        <v>82019.520000000004</v>
      </c>
      <c r="P99" s="96">
        <v>82019.520000000004</v>
      </c>
      <c r="Q99" s="96">
        <v>82019.520000000004</v>
      </c>
      <c r="R99" s="96">
        <v>82019.520000000004</v>
      </c>
      <c r="S99" s="96">
        <v>82019.520000000004</v>
      </c>
      <c r="T99" s="96">
        <v>82019.520000000004</v>
      </c>
      <c r="U99" s="96">
        <v>82019.520000000004</v>
      </c>
      <c r="V99" s="96">
        <v>82019.520000000004</v>
      </c>
      <c r="W99" s="96">
        <v>82019.520000000004</v>
      </c>
      <c r="X99" s="96">
        <v>82019.520000000004</v>
      </c>
      <c r="Y99" s="96">
        <v>82019.520000000004</v>
      </c>
      <c r="Z99" s="96">
        <v>82019.520000000004</v>
      </c>
      <c r="AA99" s="96">
        <v>82019.520000000004</v>
      </c>
      <c r="AB99" s="96">
        <v>82019.520000000004</v>
      </c>
      <c r="AC99" s="96">
        <v>82019.520000000004</v>
      </c>
      <c r="AD99" s="96">
        <v>82019.520000000004</v>
      </c>
      <c r="AE99" s="96">
        <v>82019.520000000004</v>
      </c>
      <c r="AF99" s="96">
        <v>82019.520000000004</v>
      </c>
      <c r="AG99" s="96">
        <v>82019.520000000004</v>
      </c>
      <c r="AH99" s="96">
        <v>82019.520000000004</v>
      </c>
      <c r="AI99" s="96">
        <v>82019.520000000004</v>
      </c>
      <c r="AJ99" s="96">
        <v>82019.520000000004</v>
      </c>
      <c r="AK99" s="96">
        <v>82019.520000000004</v>
      </c>
      <c r="AL99" s="96">
        <v>82019.520000000004</v>
      </c>
      <c r="AM99" s="96">
        <v>82019.520000000004</v>
      </c>
      <c r="AN99" s="96">
        <v>82019.520000000004</v>
      </c>
      <c r="AO99" s="96">
        <v>82019.520000000004</v>
      </c>
      <c r="AP99" s="96">
        <v>82019.520000000004</v>
      </c>
      <c r="AQ99" s="96">
        <v>82019.520000000004</v>
      </c>
      <c r="AR99" s="96">
        <v>82019.520000000004</v>
      </c>
      <c r="AS99" s="96">
        <v>82019.520000000004</v>
      </c>
      <c r="AT99" s="96">
        <v>82019.520000000004</v>
      </c>
      <c r="AU99" s="96">
        <v>82019.520000000004</v>
      </c>
      <c r="AV99" s="96">
        <v>82019.520000000004</v>
      </c>
      <c r="AW99" s="96">
        <v>82019.520000000004</v>
      </c>
      <c r="AX99" s="96">
        <v>82019.520000000004</v>
      </c>
    </row>
    <row r="100" spans="1:50">
      <c r="B100" s="101" t="s">
        <v>12</v>
      </c>
      <c r="C100" s="96">
        <v>183902.4</v>
      </c>
      <c r="D100" s="96">
        <v>183902.4</v>
      </c>
      <c r="E100" s="96">
        <v>183902.4</v>
      </c>
      <c r="F100" s="96">
        <v>183902.4</v>
      </c>
      <c r="G100" s="96">
        <v>183902.4</v>
      </c>
      <c r="H100" s="96">
        <v>183902.4</v>
      </c>
      <c r="I100" s="96">
        <v>183902.4</v>
      </c>
      <c r="J100" s="96">
        <v>183902.4</v>
      </c>
      <c r="K100" s="96">
        <v>183902.4</v>
      </c>
      <c r="L100" s="96">
        <v>183902.4</v>
      </c>
      <c r="M100" s="96">
        <v>183902.4</v>
      </c>
      <c r="N100" s="96">
        <v>183902.4</v>
      </c>
      <c r="O100" s="96">
        <v>183902.4</v>
      </c>
      <c r="P100" s="96">
        <v>183902.4</v>
      </c>
      <c r="Q100" s="96">
        <v>183902.4</v>
      </c>
      <c r="R100" s="96">
        <v>183902.4</v>
      </c>
      <c r="S100" s="96">
        <v>183902.4</v>
      </c>
      <c r="T100" s="96">
        <v>183902.4</v>
      </c>
      <c r="U100" s="96">
        <v>183902.4</v>
      </c>
      <c r="V100" s="96">
        <v>183902.4</v>
      </c>
      <c r="W100" s="96">
        <v>183902.4</v>
      </c>
      <c r="X100" s="96">
        <v>183902.4</v>
      </c>
      <c r="Y100" s="96">
        <v>183902.4</v>
      </c>
      <c r="Z100" s="96">
        <v>183902.4</v>
      </c>
      <c r="AA100" s="96">
        <v>183902.4</v>
      </c>
      <c r="AB100" s="96">
        <v>183902.4</v>
      </c>
      <c r="AC100" s="96">
        <v>183902.4</v>
      </c>
      <c r="AD100" s="96">
        <v>183902.4</v>
      </c>
      <c r="AE100" s="96">
        <v>183902.4</v>
      </c>
      <c r="AF100" s="96">
        <v>183902.4</v>
      </c>
      <c r="AG100" s="96">
        <v>183902.4</v>
      </c>
      <c r="AH100" s="96">
        <v>183902.4</v>
      </c>
      <c r="AI100" s="96">
        <v>183902.4</v>
      </c>
      <c r="AJ100" s="96">
        <v>183902.4</v>
      </c>
      <c r="AK100" s="96">
        <v>183902.4</v>
      </c>
      <c r="AL100" s="96">
        <v>183902.4</v>
      </c>
      <c r="AM100" s="96">
        <v>183902.4</v>
      </c>
      <c r="AN100" s="96">
        <v>183902.4</v>
      </c>
      <c r="AO100" s="96">
        <v>183902.4</v>
      </c>
      <c r="AP100" s="96">
        <v>183902.4</v>
      </c>
      <c r="AQ100" s="96">
        <v>183902.4</v>
      </c>
      <c r="AR100" s="96">
        <v>183902.4</v>
      </c>
      <c r="AS100" s="96">
        <v>183902.4</v>
      </c>
      <c r="AT100" s="96">
        <v>183902.4</v>
      </c>
      <c r="AU100" s="96">
        <v>183902.4</v>
      </c>
      <c r="AV100" s="96">
        <v>183902.4</v>
      </c>
      <c r="AW100" s="96">
        <v>183902.4</v>
      </c>
      <c r="AX100" s="96">
        <v>183902.4</v>
      </c>
    </row>
    <row r="101" spans="1:50">
      <c r="B101" s="101" t="s">
        <v>22</v>
      </c>
      <c r="C101" s="96">
        <v>136705.14000000001</v>
      </c>
      <c r="D101" s="96">
        <v>136705.14000000001</v>
      </c>
      <c r="E101" s="96">
        <v>136705.14000000001</v>
      </c>
      <c r="F101" s="96">
        <v>136705.14000000001</v>
      </c>
      <c r="G101" s="96">
        <v>136705.14000000001</v>
      </c>
      <c r="H101" s="96">
        <v>136705.14000000001</v>
      </c>
      <c r="I101" s="96">
        <v>136705.14000000001</v>
      </c>
      <c r="J101" s="96">
        <v>136705.14000000001</v>
      </c>
      <c r="K101" s="96">
        <v>136705.14000000001</v>
      </c>
      <c r="L101" s="96">
        <v>136705.14000000001</v>
      </c>
      <c r="M101" s="96">
        <v>136705.14000000001</v>
      </c>
      <c r="N101" s="96">
        <v>136705.14000000001</v>
      </c>
      <c r="O101" s="96">
        <v>136705.14000000001</v>
      </c>
      <c r="P101" s="96">
        <v>136705.14000000001</v>
      </c>
      <c r="Q101" s="96">
        <v>136705.14000000001</v>
      </c>
      <c r="R101" s="96">
        <v>136705.14000000001</v>
      </c>
      <c r="S101" s="96">
        <v>136705.14000000001</v>
      </c>
      <c r="T101" s="96">
        <v>136705.14000000001</v>
      </c>
      <c r="U101" s="96">
        <v>136705.14000000001</v>
      </c>
      <c r="V101" s="96">
        <v>136705.14000000001</v>
      </c>
      <c r="W101" s="96">
        <v>136705.14000000001</v>
      </c>
      <c r="X101" s="96">
        <v>136705.14000000001</v>
      </c>
      <c r="Y101" s="96">
        <v>136705.14000000001</v>
      </c>
      <c r="Z101" s="96">
        <v>136705.14000000001</v>
      </c>
      <c r="AA101" s="96">
        <v>136705.14000000001</v>
      </c>
      <c r="AB101" s="96">
        <v>136705.14000000001</v>
      </c>
      <c r="AC101" s="96">
        <v>136705.14000000001</v>
      </c>
      <c r="AD101" s="96">
        <v>136705.14000000001</v>
      </c>
      <c r="AE101" s="96">
        <v>136705.14000000001</v>
      </c>
      <c r="AF101" s="96">
        <v>136705.14000000001</v>
      </c>
      <c r="AG101" s="96">
        <v>136705.14000000001</v>
      </c>
      <c r="AH101" s="96">
        <v>136705.14000000001</v>
      </c>
      <c r="AI101" s="96">
        <v>136705.14000000001</v>
      </c>
      <c r="AJ101" s="96">
        <v>136705.14000000001</v>
      </c>
      <c r="AK101" s="96">
        <v>136705.14000000001</v>
      </c>
      <c r="AL101" s="96">
        <v>136705.14000000001</v>
      </c>
      <c r="AM101" s="96">
        <v>136705.14000000001</v>
      </c>
      <c r="AN101" s="96">
        <v>136705.14000000001</v>
      </c>
      <c r="AO101" s="96">
        <v>136705.14000000001</v>
      </c>
      <c r="AP101" s="96">
        <v>136705.14000000001</v>
      </c>
      <c r="AQ101" s="96">
        <v>136705.14000000001</v>
      </c>
      <c r="AR101" s="96">
        <v>136705.14000000001</v>
      </c>
      <c r="AS101" s="96">
        <v>136705.14000000001</v>
      </c>
      <c r="AT101" s="96">
        <v>136705.14000000001</v>
      </c>
      <c r="AU101" s="96">
        <v>136705.14000000001</v>
      </c>
      <c r="AV101" s="96">
        <v>136705.14000000001</v>
      </c>
      <c r="AW101" s="96">
        <v>136705.14000000001</v>
      </c>
      <c r="AX101" s="96">
        <v>136705.14000000001</v>
      </c>
    </row>
    <row r="102" spans="1:50">
      <c r="B102" s="101" t="s">
        <v>59</v>
      </c>
      <c r="C102" s="96">
        <v>106367.58</v>
      </c>
      <c r="D102" s="96">
        <v>106367.58</v>
      </c>
      <c r="E102" s="96">
        <v>106367.58</v>
      </c>
      <c r="F102" s="96">
        <v>106367.58</v>
      </c>
      <c r="G102" s="96">
        <v>106367.58</v>
      </c>
      <c r="H102" s="96">
        <v>106367.58</v>
      </c>
      <c r="I102" s="96">
        <v>106367.58</v>
      </c>
      <c r="J102" s="96">
        <v>106367.58</v>
      </c>
      <c r="K102" s="96">
        <v>106367.58</v>
      </c>
      <c r="L102" s="96">
        <v>106367.58</v>
      </c>
      <c r="M102" s="96">
        <v>106367.58</v>
      </c>
      <c r="N102" s="96">
        <v>106367.58</v>
      </c>
      <c r="O102" s="96">
        <v>106367.58</v>
      </c>
      <c r="P102" s="96">
        <v>106367.58</v>
      </c>
      <c r="Q102" s="96">
        <v>106367.58</v>
      </c>
      <c r="R102" s="96">
        <v>106367.58</v>
      </c>
      <c r="S102" s="96">
        <v>106367.58</v>
      </c>
      <c r="T102" s="96">
        <v>106367.58</v>
      </c>
      <c r="U102" s="96">
        <v>106367.58</v>
      </c>
      <c r="V102" s="96">
        <v>106367.58</v>
      </c>
      <c r="W102" s="96">
        <v>106367.58</v>
      </c>
      <c r="X102" s="96">
        <v>106367.58</v>
      </c>
      <c r="Y102" s="96">
        <v>106367.58</v>
      </c>
      <c r="Z102" s="96">
        <v>106367.58</v>
      </c>
      <c r="AA102" s="96">
        <v>106367.58</v>
      </c>
      <c r="AB102" s="96">
        <v>106367.58</v>
      </c>
      <c r="AC102" s="96">
        <v>106367.58</v>
      </c>
      <c r="AD102" s="96">
        <v>106367.58</v>
      </c>
      <c r="AE102" s="96">
        <v>106367.58</v>
      </c>
      <c r="AF102" s="96">
        <v>106367.58</v>
      </c>
      <c r="AG102" s="96">
        <v>106367.58</v>
      </c>
      <c r="AH102" s="96">
        <v>106367.58</v>
      </c>
      <c r="AI102" s="96">
        <v>106367.58</v>
      </c>
      <c r="AJ102" s="96">
        <v>106367.58</v>
      </c>
      <c r="AK102" s="96">
        <v>106367.58</v>
      </c>
      <c r="AL102" s="96">
        <v>106367.58</v>
      </c>
      <c r="AM102" s="96">
        <v>106367.58</v>
      </c>
      <c r="AN102" s="96">
        <v>106367.58</v>
      </c>
      <c r="AO102" s="96">
        <v>106367.58</v>
      </c>
      <c r="AP102" s="96">
        <v>106367.58</v>
      </c>
      <c r="AQ102" s="96">
        <v>106367.58</v>
      </c>
      <c r="AR102" s="96">
        <v>106367.58</v>
      </c>
      <c r="AS102" s="96">
        <v>106367.58</v>
      </c>
      <c r="AT102" s="96">
        <v>106367.58</v>
      </c>
      <c r="AU102" s="96">
        <v>106367.58</v>
      </c>
      <c r="AV102" s="96">
        <v>106367.58</v>
      </c>
      <c r="AW102" s="96">
        <v>106367.58</v>
      </c>
      <c r="AX102" s="96">
        <v>106367.58</v>
      </c>
    </row>
    <row r="103" spans="1:50">
      <c r="B103" s="96" t="s">
        <v>277</v>
      </c>
      <c r="C103" s="101">
        <f>SUM(C$98:C$102)</f>
        <v>517983.84</v>
      </c>
      <c r="D103" s="101">
        <f t="shared" ref="D103:AX103" si="5">SUM(D$98:D$102)</f>
        <v>517983.84</v>
      </c>
      <c r="E103" s="101">
        <f t="shared" si="5"/>
        <v>517983.84</v>
      </c>
      <c r="F103" s="101">
        <f t="shared" si="5"/>
        <v>517983.84</v>
      </c>
      <c r="G103" s="101">
        <f t="shared" si="5"/>
        <v>517983.84</v>
      </c>
      <c r="H103" s="101">
        <f t="shared" si="5"/>
        <v>517983.84</v>
      </c>
      <c r="I103" s="101">
        <f t="shared" si="5"/>
        <v>517983.84</v>
      </c>
      <c r="J103" s="101">
        <f t="shared" si="5"/>
        <v>517983.84</v>
      </c>
      <c r="K103" s="101">
        <f t="shared" si="5"/>
        <v>517983.84</v>
      </c>
      <c r="L103" s="101">
        <f t="shared" si="5"/>
        <v>517983.84</v>
      </c>
      <c r="M103" s="101">
        <f t="shared" si="5"/>
        <v>517983.84</v>
      </c>
      <c r="N103" s="101">
        <f t="shared" si="5"/>
        <v>517983.84</v>
      </c>
      <c r="O103" s="101">
        <f t="shared" si="5"/>
        <v>517983.84</v>
      </c>
      <c r="P103" s="101">
        <f t="shared" si="5"/>
        <v>517983.84</v>
      </c>
      <c r="Q103" s="101">
        <f t="shared" si="5"/>
        <v>517983.84</v>
      </c>
      <c r="R103" s="101">
        <f t="shared" si="5"/>
        <v>517983.84</v>
      </c>
      <c r="S103" s="101">
        <f t="shared" si="5"/>
        <v>517983.84</v>
      </c>
      <c r="T103" s="101">
        <f t="shared" si="5"/>
        <v>517983.84</v>
      </c>
      <c r="U103" s="101">
        <f t="shared" si="5"/>
        <v>517983.84</v>
      </c>
      <c r="V103" s="101">
        <f t="shared" si="5"/>
        <v>517983.84</v>
      </c>
      <c r="W103" s="101">
        <f t="shared" si="5"/>
        <v>517983.84</v>
      </c>
      <c r="X103" s="101">
        <f t="shared" si="5"/>
        <v>517983.84</v>
      </c>
      <c r="Y103" s="101">
        <f t="shared" si="5"/>
        <v>517983.84</v>
      </c>
      <c r="Z103" s="101">
        <f t="shared" si="5"/>
        <v>517983.84</v>
      </c>
      <c r="AA103" s="101">
        <f t="shared" si="5"/>
        <v>517983.84</v>
      </c>
      <c r="AB103" s="101">
        <f t="shared" si="5"/>
        <v>517983.84</v>
      </c>
      <c r="AC103" s="101">
        <f t="shared" si="5"/>
        <v>517983.84</v>
      </c>
      <c r="AD103" s="101">
        <f t="shared" si="5"/>
        <v>517983.84</v>
      </c>
      <c r="AE103" s="101">
        <f t="shared" si="5"/>
        <v>517983.84</v>
      </c>
      <c r="AF103" s="101">
        <f t="shared" si="5"/>
        <v>517983.84</v>
      </c>
      <c r="AG103" s="101">
        <f t="shared" si="5"/>
        <v>517983.84</v>
      </c>
      <c r="AH103" s="101">
        <f t="shared" si="5"/>
        <v>517983.84</v>
      </c>
      <c r="AI103" s="101">
        <f t="shared" si="5"/>
        <v>517983.84</v>
      </c>
      <c r="AJ103" s="101">
        <f t="shared" si="5"/>
        <v>517983.84</v>
      </c>
      <c r="AK103" s="101">
        <f t="shared" si="5"/>
        <v>517983.84</v>
      </c>
      <c r="AL103" s="101">
        <f t="shared" si="5"/>
        <v>517983.84</v>
      </c>
      <c r="AM103" s="101">
        <f t="shared" si="5"/>
        <v>517983.84</v>
      </c>
      <c r="AN103" s="101">
        <f t="shared" si="5"/>
        <v>517983.84</v>
      </c>
      <c r="AO103" s="101">
        <f t="shared" si="5"/>
        <v>517983.84</v>
      </c>
      <c r="AP103" s="101">
        <f t="shared" si="5"/>
        <v>517983.84</v>
      </c>
      <c r="AQ103" s="101">
        <f t="shared" si="5"/>
        <v>517983.84</v>
      </c>
      <c r="AR103" s="101">
        <f t="shared" si="5"/>
        <v>517983.84</v>
      </c>
      <c r="AS103" s="101">
        <f t="shared" si="5"/>
        <v>517983.84</v>
      </c>
      <c r="AT103" s="101">
        <f t="shared" si="5"/>
        <v>517983.84</v>
      </c>
      <c r="AU103" s="101">
        <f t="shared" si="5"/>
        <v>517983.84</v>
      </c>
      <c r="AV103" s="101">
        <f t="shared" si="5"/>
        <v>517983.84</v>
      </c>
      <c r="AW103" s="101">
        <f t="shared" si="5"/>
        <v>517983.84</v>
      </c>
      <c r="AX103" s="101">
        <f t="shared" si="5"/>
        <v>517983.84</v>
      </c>
    </row>
    <row r="104" spans="1:50">
      <c r="A104" s="101" t="s">
        <v>105</v>
      </c>
      <c r="B104" s="101" t="s">
        <v>5</v>
      </c>
      <c r="C104" s="96">
        <v>52846.2</v>
      </c>
      <c r="D104" s="96">
        <v>52846.2</v>
      </c>
      <c r="E104" s="96">
        <v>52846.2</v>
      </c>
      <c r="F104" s="96">
        <v>52846.2</v>
      </c>
      <c r="G104" s="96">
        <v>52846.2</v>
      </c>
      <c r="H104" s="96">
        <v>52846.2</v>
      </c>
      <c r="I104" s="96">
        <v>52846.2</v>
      </c>
      <c r="J104" s="96">
        <v>52846.2</v>
      </c>
      <c r="K104" s="96">
        <v>52846.2</v>
      </c>
      <c r="L104" s="96">
        <v>52846.2</v>
      </c>
      <c r="M104" s="96">
        <v>52846.2</v>
      </c>
      <c r="N104" s="96">
        <v>52846.2</v>
      </c>
      <c r="O104" s="96">
        <v>52846.2</v>
      </c>
      <c r="P104" s="96">
        <v>52846.2</v>
      </c>
      <c r="Q104" s="96">
        <v>52846.2</v>
      </c>
      <c r="R104" s="96">
        <v>45579.699624363144</v>
      </c>
      <c r="S104" s="96">
        <v>45674.882750008182</v>
      </c>
      <c r="T104" s="96">
        <v>52846.2</v>
      </c>
      <c r="U104" s="96">
        <v>52846.2</v>
      </c>
      <c r="V104" s="96">
        <v>52846.2</v>
      </c>
      <c r="W104" s="96">
        <v>52846.2</v>
      </c>
      <c r="X104" s="96">
        <v>52846.2</v>
      </c>
      <c r="Y104" s="96">
        <v>52846.2</v>
      </c>
      <c r="Z104" s="96">
        <v>52846.2</v>
      </c>
      <c r="AA104" s="96">
        <v>52846.2</v>
      </c>
      <c r="AB104" s="96">
        <v>52846.2</v>
      </c>
      <c r="AC104" s="96">
        <v>52846.2</v>
      </c>
      <c r="AD104" s="96">
        <v>52846.2</v>
      </c>
      <c r="AE104" s="96">
        <v>52846.2</v>
      </c>
      <c r="AF104" s="96">
        <v>52846.2</v>
      </c>
      <c r="AG104" s="96">
        <v>52846.2</v>
      </c>
      <c r="AH104" s="96">
        <v>52846.2</v>
      </c>
      <c r="AI104" s="96">
        <v>52846.2</v>
      </c>
      <c r="AJ104" s="96">
        <v>52846.2</v>
      </c>
      <c r="AK104" s="96">
        <v>52846.2</v>
      </c>
      <c r="AL104" s="96">
        <v>52846.2</v>
      </c>
      <c r="AM104" s="96">
        <v>52846.2</v>
      </c>
      <c r="AN104" s="96">
        <v>52846.2</v>
      </c>
      <c r="AO104" s="96">
        <v>52846.2</v>
      </c>
      <c r="AP104" s="96">
        <v>52846.2</v>
      </c>
      <c r="AQ104" s="96">
        <v>52846.2</v>
      </c>
      <c r="AR104" s="96">
        <v>52846.2</v>
      </c>
      <c r="AS104" s="96">
        <v>52846.2</v>
      </c>
      <c r="AT104" s="96">
        <v>52846.2</v>
      </c>
      <c r="AU104" s="96">
        <v>52846.2</v>
      </c>
      <c r="AV104" s="96">
        <v>52846.2</v>
      </c>
      <c r="AW104" s="96">
        <v>52846.2</v>
      </c>
      <c r="AX104" s="96">
        <v>52846.2</v>
      </c>
    </row>
    <row r="105" spans="1:50">
      <c r="B105" s="101" t="s">
        <v>10</v>
      </c>
      <c r="C105" s="96">
        <v>11119.68</v>
      </c>
      <c r="D105" s="96">
        <v>11119.68</v>
      </c>
      <c r="E105" s="96">
        <v>11119.68</v>
      </c>
      <c r="F105" s="96">
        <v>11119.68</v>
      </c>
      <c r="G105" s="96">
        <v>11119.68</v>
      </c>
      <c r="H105" s="96">
        <v>11119.68</v>
      </c>
      <c r="I105" s="96">
        <v>11119.68</v>
      </c>
      <c r="J105" s="96">
        <v>11119.68</v>
      </c>
      <c r="K105" s="96">
        <v>11119.68</v>
      </c>
      <c r="L105" s="96">
        <v>11119.68</v>
      </c>
      <c r="M105" s="96">
        <v>11119.68</v>
      </c>
      <c r="N105" s="96">
        <v>11119.68</v>
      </c>
      <c r="O105" s="96">
        <v>11119.68</v>
      </c>
      <c r="P105" s="96">
        <v>11119.68</v>
      </c>
      <c r="Q105" s="96">
        <v>11119.68</v>
      </c>
      <c r="R105" s="96">
        <v>9590.6928846168357</v>
      </c>
      <c r="S105" s="96">
        <v>9610.7209263411733</v>
      </c>
      <c r="T105" s="96">
        <v>11119.68</v>
      </c>
      <c r="U105" s="96">
        <v>11119.68</v>
      </c>
      <c r="V105" s="96">
        <v>11119.68</v>
      </c>
      <c r="W105" s="96">
        <v>11119.68</v>
      </c>
      <c r="X105" s="96">
        <v>11119.68</v>
      </c>
      <c r="Y105" s="96">
        <v>11119.68</v>
      </c>
      <c r="Z105" s="96">
        <v>11119.68</v>
      </c>
      <c r="AA105" s="96">
        <v>11119.68</v>
      </c>
      <c r="AB105" s="96">
        <v>11119.68</v>
      </c>
      <c r="AC105" s="96">
        <v>11119.68</v>
      </c>
      <c r="AD105" s="96">
        <v>11119.68</v>
      </c>
      <c r="AE105" s="96">
        <v>11119.68</v>
      </c>
      <c r="AF105" s="96">
        <v>11119.68</v>
      </c>
      <c r="AG105" s="96">
        <v>11119.68</v>
      </c>
      <c r="AH105" s="96">
        <v>11119.68</v>
      </c>
      <c r="AI105" s="96">
        <v>11119.68</v>
      </c>
      <c r="AJ105" s="96">
        <v>11119.68</v>
      </c>
      <c r="AK105" s="96">
        <v>11119.68</v>
      </c>
      <c r="AL105" s="96">
        <v>11119.68</v>
      </c>
      <c r="AM105" s="96">
        <v>11119.68</v>
      </c>
      <c r="AN105" s="96">
        <v>11119.68</v>
      </c>
      <c r="AO105" s="96">
        <v>11119.68</v>
      </c>
      <c r="AP105" s="96">
        <v>11119.68</v>
      </c>
      <c r="AQ105" s="96">
        <v>11119.68</v>
      </c>
      <c r="AR105" s="96">
        <v>11119.68</v>
      </c>
      <c r="AS105" s="96">
        <v>11119.68</v>
      </c>
      <c r="AT105" s="96">
        <v>11119.68</v>
      </c>
      <c r="AU105" s="96">
        <v>11119.68</v>
      </c>
      <c r="AV105" s="96">
        <v>11119.68</v>
      </c>
      <c r="AW105" s="96">
        <v>11119.68</v>
      </c>
      <c r="AX105" s="96">
        <v>11119.68</v>
      </c>
    </row>
    <row r="106" spans="1:50">
      <c r="B106" s="101" t="s">
        <v>12</v>
      </c>
      <c r="C106" s="96">
        <v>346896</v>
      </c>
      <c r="D106" s="96">
        <v>346896</v>
      </c>
      <c r="E106" s="96">
        <v>346896</v>
      </c>
      <c r="F106" s="96">
        <v>346896</v>
      </c>
      <c r="G106" s="96">
        <v>346896</v>
      </c>
      <c r="H106" s="96">
        <v>346896</v>
      </c>
      <c r="I106" s="96">
        <v>346896</v>
      </c>
      <c r="J106" s="96">
        <v>346896</v>
      </c>
      <c r="K106" s="96">
        <v>346896</v>
      </c>
      <c r="L106" s="96">
        <v>346896</v>
      </c>
      <c r="M106" s="96">
        <v>346896</v>
      </c>
      <c r="N106" s="96">
        <v>346896</v>
      </c>
      <c r="O106" s="96">
        <v>346896</v>
      </c>
      <c r="P106" s="96">
        <v>346896</v>
      </c>
      <c r="Q106" s="96">
        <v>346896</v>
      </c>
      <c r="R106" s="96">
        <v>299196.82930642267</v>
      </c>
      <c r="S106" s="96">
        <v>299821.63573628449</v>
      </c>
      <c r="T106" s="96">
        <v>346896</v>
      </c>
      <c r="U106" s="96">
        <v>346896</v>
      </c>
      <c r="V106" s="96">
        <v>346896</v>
      </c>
      <c r="W106" s="96">
        <v>346896</v>
      </c>
      <c r="X106" s="96">
        <v>346896</v>
      </c>
      <c r="Y106" s="96">
        <v>346896</v>
      </c>
      <c r="Z106" s="96">
        <v>346896</v>
      </c>
      <c r="AA106" s="96">
        <v>346896</v>
      </c>
      <c r="AB106" s="96">
        <v>346896</v>
      </c>
      <c r="AC106" s="96">
        <v>346896</v>
      </c>
      <c r="AD106" s="96">
        <v>346896</v>
      </c>
      <c r="AE106" s="96">
        <v>346896</v>
      </c>
      <c r="AF106" s="96">
        <v>346896</v>
      </c>
      <c r="AG106" s="96">
        <v>346896</v>
      </c>
      <c r="AH106" s="96">
        <v>346896</v>
      </c>
      <c r="AI106" s="96">
        <v>346896</v>
      </c>
      <c r="AJ106" s="96">
        <v>346896</v>
      </c>
      <c r="AK106" s="96">
        <v>346896</v>
      </c>
      <c r="AL106" s="96">
        <v>346896</v>
      </c>
      <c r="AM106" s="96">
        <v>346896</v>
      </c>
      <c r="AN106" s="96">
        <v>346896</v>
      </c>
      <c r="AO106" s="96">
        <v>346896</v>
      </c>
      <c r="AP106" s="96">
        <v>346896</v>
      </c>
      <c r="AQ106" s="96">
        <v>346896</v>
      </c>
      <c r="AR106" s="96">
        <v>346896</v>
      </c>
      <c r="AS106" s="96">
        <v>346896</v>
      </c>
      <c r="AT106" s="96">
        <v>346896</v>
      </c>
      <c r="AU106" s="96">
        <v>346896</v>
      </c>
      <c r="AV106" s="96">
        <v>346896</v>
      </c>
      <c r="AW106" s="96">
        <v>346896</v>
      </c>
      <c r="AX106" s="96">
        <v>346896</v>
      </c>
    </row>
    <row r="107" spans="1:50">
      <c r="B107" s="101" t="s">
        <v>22</v>
      </c>
      <c r="C107" s="96">
        <v>144336.06</v>
      </c>
      <c r="D107" s="96">
        <v>144336.06</v>
      </c>
      <c r="E107" s="96">
        <v>144336.06</v>
      </c>
      <c r="F107" s="96">
        <v>144336.06</v>
      </c>
      <c r="G107" s="96">
        <v>144336.06</v>
      </c>
      <c r="H107" s="96">
        <v>144336.06</v>
      </c>
      <c r="I107" s="96">
        <v>144336.06</v>
      </c>
      <c r="J107" s="96">
        <v>144336.06</v>
      </c>
      <c r="K107" s="96">
        <v>144336.06</v>
      </c>
      <c r="L107" s="96">
        <v>144336.06</v>
      </c>
      <c r="M107" s="96">
        <v>144336.06</v>
      </c>
      <c r="N107" s="96">
        <v>144336.06</v>
      </c>
      <c r="O107" s="96">
        <v>144336.06</v>
      </c>
      <c r="P107" s="96">
        <v>144336.06</v>
      </c>
      <c r="Q107" s="96">
        <v>144336.06</v>
      </c>
      <c r="R107" s="96">
        <v>124489.44786501308</v>
      </c>
      <c r="S107" s="96">
        <v>124749.41655404068</v>
      </c>
      <c r="T107" s="96">
        <v>144336.06</v>
      </c>
      <c r="U107" s="96">
        <v>144336.06</v>
      </c>
      <c r="V107" s="96">
        <v>144336.06</v>
      </c>
      <c r="W107" s="96">
        <v>144336.06</v>
      </c>
      <c r="X107" s="96">
        <v>144336.06</v>
      </c>
      <c r="Y107" s="96">
        <v>144336.06</v>
      </c>
      <c r="Z107" s="96">
        <v>144336.06</v>
      </c>
      <c r="AA107" s="96">
        <v>144336.06</v>
      </c>
      <c r="AB107" s="96">
        <v>144336.06</v>
      </c>
      <c r="AC107" s="96">
        <v>144336.06</v>
      </c>
      <c r="AD107" s="96">
        <v>144336.06</v>
      </c>
      <c r="AE107" s="96">
        <v>144336.06</v>
      </c>
      <c r="AF107" s="96">
        <v>144336.06</v>
      </c>
      <c r="AG107" s="96">
        <v>144336.06</v>
      </c>
      <c r="AH107" s="96">
        <v>144336.06</v>
      </c>
      <c r="AI107" s="96">
        <v>144336.06</v>
      </c>
      <c r="AJ107" s="96">
        <v>144336.06</v>
      </c>
      <c r="AK107" s="96">
        <v>144336.06</v>
      </c>
      <c r="AL107" s="96">
        <v>144336.06</v>
      </c>
      <c r="AM107" s="96">
        <v>144336.06</v>
      </c>
      <c r="AN107" s="96">
        <v>144336.06</v>
      </c>
      <c r="AO107" s="96">
        <v>144336.06</v>
      </c>
      <c r="AP107" s="96">
        <v>144336.06</v>
      </c>
      <c r="AQ107" s="96">
        <v>144336.06</v>
      </c>
      <c r="AR107" s="96">
        <v>144336.06</v>
      </c>
      <c r="AS107" s="96">
        <v>144336.06</v>
      </c>
      <c r="AT107" s="96">
        <v>144336.06</v>
      </c>
      <c r="AU107" s="96">
        <v>144336.06</v>
      </c>
      <c r="AV107" s="96">
        <v>144336.06</v>
      </c>
      <c r="AW107" s="96">
        <v>144336.06</v>
      </c>
      <c r="AX107" s="96">
        <v>144336.06</v>
      </c>
    </row>
    <row r="108" spans="1:50">
      <c r="B108" s="101" t="s">
        <v>59</v>
      </c>
      <c r="C108" s="96">
        <v>248470.2</v>
      </c>
      <c r="D108" s="96">
        <v>248470.2</v>
      </c>
      <c r="E108" s="96">
        <v>248470.2</v>
      </c>
      <c r="F108" s="96">
        <v>248470.2</v>
      </c>
      <c r="G108" s="96">
        <v>248470.2</v>
      </c>
      <c r="H108" s="96">
        <v>248470.2</v>
      </c>
      <c r="I108" s="96">
        <v>248470.2</v>
      </c>
      <c r="J108" s="96">
        <v>248470.2</v>
      </c>
      <c r="K108" s="96">
        <v>248470.2</v>
      </c>
      <c r="L108" s="96">
        <v>248470.2</v>
      </c>
      <c r="M108" s="96">
        <v>248470.2</v>
      </c>
      <c r="N108" s="96">
        <v>248470.2</v>
      </c>
      <c r="O108" s="96">
        <v>248470.2</v>
      </c>
      <c r="P108" s="96">
        <v>248470.2</v>
      </c>
      <c r="Q108" s="96">
        <v>248470.2</v>
      </c>
      <c r="R108" s="96">
        <v>214304.85222410376</v>
      </c>
      <c r="S108" s="96">
        <v>214752.38052823252</v>
      </c>
      <c r="T108" s="96">
        <v>248470.2</v>
      </c>
      <c r="U108" s="96">
        <v>248470.2</v>
      </c>
      <c r="V108" s="96">
        <v>248470.2</v>
      </c>
      <c r="W108" s="96">
        <v>248470.2</v>
      </c>
      <c r="X108" s="96">
        <v>248470.2</v>
      </c>
      <c r="Y108" s="96">
        <v>248470.2</v>
      </c>
      <c r="Z108" s="96">
        <v>248470.2</v>
      </c>
      <c r="AA108" s="96">
        <v>248470.2</v>
      </c>
      <c r="AB108" s="96">
        <v>248470.2</v>
      </c>
      <c r="AC108" s="96">
        <v>248470.2</v>
      </c>
      <c r="AD108" s="96">
        <v>248470.2</v>
      </c>
      <c r="AE108" s="96">
        <v>248470.2</v>
      </c>
      <c r="AF108" s="96">
        <v>248470.2</v>
      </c>
      <c r="AG108" s="96">
        <v>248470.2</v>
      </c>
      <c r="AH108" s="96">
        <v>248470.2</v>
      </c>
      <c r="AI108" s="96">
        <v>248470.2</v>
      </c>
      <c r="AJ108" s="96">
        <v>248470.2</v>
      </c>
      <c r="AK108" s="96">
        <v>248470.2</v>
      </c>
      <c r="AL108" s="96">
        <v>248470.2</v>
      </c>
      <c r="AM108" s="96">
        <v>248470.2</v>
      </c>
      <c r="AN108" s="96">
        <v>248470.2</v>
      </c>
      <c r="AO108" s="96">
        <v>248470.2</v>
      </c>
      <c r="AP108" s="96">
        <v>248470.2</v>
      </c>
      <c r="AQ108" s="96">
        <v>248470.2</v>
      </c>
      <c r="AR108" s="96">
        <v>248470.2</v>
      </c>
      <c r="AS108" s="96">
        <v>248470.2</v>
      </c>
      <c r="AT108" s="96">
        <v>248470.2</v>
      </c>
      <c r="AU108" s="96">
        <v>248470.2</v>
      </c>
      <c r="AV108" s="96">
        <v>248470.2</v>
      </c>
      <c r="AW108" s="96">
        <v>248470.2</v>
      </c>
      <c r="AX108" s="96">
        <v>248470.2</v>
      </c>
    </row>
    <row r="109" spans="1:50">
      <c r="B109" s="97" t="s">
        <v>277</v>
      </c>
      <c r="C109" s="101">
        <f>SUM(C$104:C$108)</f>
        <v>803668.1399999999</v>
      </c>
      <c r="D109" s="101">
        <f t="shared" ref="D109:AX109" si="6">SUM(D$104:D$108)</f>
        <v>803668.1399999999</v>
      </c>
      <c r="E109" s="101">
        <f t="shared" si="6"/>
        <v>803668.1399999999</v>
      </c>
      <c r="F109" s="101">
        <f t="shared" si="6"/>
        <v>803668.1399999999</v>
      </c>
      <c r="G109" s="101">
        <f t="shared" si="6"/>
        <v>803668.1399999999</v>
      </c>
      <c r="H109" s="101">
        <f t="shared" si="6"/>
        <v>803668.1399999999</v>
      </c>
      <c r="I109" s="101">
        <f t="shared" si="6"/>
        <v>803668.1399999999</v>
      </c>
      <c r="J109" s="101">
        <f t="shared" si="6"/>
        <v>803668.1399999999</v>
      </c>
      <c r="K109" s="101">
        <f t="shared" si="6"/>
        <v>803668.1399999999</v>
      </c>
      <c r="L109" s="101">
        <f t="shared" si="6"/>
        <v>803668.1399999999</v>
      </c>
      <c r="M109" s="101">
        <f t="shared" si="6"/>
        <v>803668.1399999999</v>
      </c>
      <c r="N109" s="101">
        <f t="shared" si="6"/>
        <v>803668.1399999999</v>
      </c>
      <c r="O109" s="101">
        <f t="shared" si="6"/>
        <v>803668.1399999999</v>
      </c>
      <c r="P109" s="101">
        <f t="shared" si="6"/>
        <v>803668.1399999999</v>
      </c>
      <c r="Q109" s="101">
        <f t="shared" si="6"/>
        <v>803668.1399999999</v>
      </c>
      <c r="R109" s="101">
        <f t="shared" si="6"/>
        <v>693161.52190451953</v>
      </c>
      <c r="S109" s="101">
        <f t="shared" si="6"/>
        <v>694609.03649490699</v>
      </c>
      <c r="T109" s="101">
        <f t="shared" si="6"/>
        <v>803668.1399999999</v>
      </c>
      <c r="U109" s="101">
        <f t="shared" si="6"/>
        <v>803668.1399999999</v>
      </c>
      <c r="V109" s="101">
        <f t="shared" si="6"/>
        <v>803668.1399999999</v>
      </c>
      <c r="W109" s="101">
        <f t="shared" si="6"/>
        <v>803668.1399999999</v>
      </c>
      <c r="X109" s="101">
        <f t="shared" si="6"/>
        <v>803668.1399999999</v>
      </c>
      <c r="Y109" s="101">
        <f t="shared" si="6"/>
        <v>803668.1399999999</v>
      </c>
      <c r="Z109" s="101">
        <f t="shared" si="6"/>
        <v>803668.1399999999</v>
      </c>
      <c r="AA109" s="101">
        <f t="shared" si="6"/>
        <v>803668.1399999999</v>
      </c>
      <c r="AB109" s="101">
        <f t="shared" si="6"/>
        <v>803668.1399999999</v>
      </c>
      <c r="AC109" s="101">
        <f t="shared" si="6"/>
        <v>803668.1399999999</v>
      </c>
      <c r="AD109" s="101">
        <f t="shared" si="6"/>
        <v>803668.1399999999</v>
      </c>
      <c r="AE109" s="101">
        <f t="shared" si="6"/>
        <v>803668.1399999999</v>
      </c>
      <c r="AF109" s="101">
        <f t="shared" si="6"/>
        <v>803668.1399999999</v>
      </c>
      <c r="AG109" s="101">
        <f t="shared" si="6"/>
        <v>803668.1399999999</v>
      </c>
      <c r="AH109" s="101">
        <f t="shared" si="6"/>
        <v>803668.1399999999</v>
      </c>
      <c r="AI109" s="101">
        <f t="shared" si="6"/>
        <v>803668.1399999999</v>
      </c>
      <c r="AJ109" s="101">
        <f t="shared" si="6"/>
        <v>803668.1399999999</v>
      </c>
      <c r="AK109" s="101">
        <f t="shared" si="6"/>
        <v>803668.1399999999</v>
      </c>
      <c r="AL109" s="101">
        <f t="shared" si="6"/>
        <v>803668.1399999999</v>
      </c>
      <c r="AM109" s="101">
        <f t="shared" si="6"/>
        <v>803668.1399999999</v>
      </c>
      <c r="AN109" s="101">
        <f t="shared" si="6"/>
        <v>803668.1399999999</v>
      </c>
      <c r="AO109" s="101">
        <f t="shared" si="6"/>
        <v>803668.1399999999</v>
      </c>
      <c r="AP109" s="101">
        <f t="shared" si="6"/>
        <v>803668.1399999999</v>
      </c>
      <c r="AQ109" s="101">
        <f t="shared" si="6"/>
        <v>803668.1399999999</v>
      </c>
      <c r="AR109" s="101">
        <f t="shared" si="6"/>
        <v>803668.1399999999</v>
      </c>
      <c r="AS109" s="101">
        <f t="shared" si="6"/>
        <v>803668.1399999999</v>
      </c>
      <c r="AT109" s="101">
        <f t="shared" si="6"/>
        <v>803668.1399999999</v>
      </c>
      <c r="AU109" s="101">
        <f t="shared" si="6"/>
        <v>803668.1399999999</v>
      </c>
      <c r="AV109" s="101">
        <f t="shared" si="6"/>
        <v>803668.1399999999</v>
      </c>
      <c r="AW109" s="101">
        <f t="shared" si="6"/>
        <v>803668.1399999999</v>
      </c>
      <c r="AX109" s="101">
        <f t="shared" si="6"/>
        <v>803668.1399999999</v>
      </c>
    </row>
    <row r="110" spans="1:50">
      <c r="A110" s="101" t="s">
        <v>106</v>
      </c>
      <c r="B110" s="101" t="s">
        <v>5</v>
      </c>
      <c r="C110" s="96">
        <v>25284.6</v>
      </c>
      <c r="D110" s="96">
        <v>25284.6</v>
      </c>
      <c r="E110" s="96">
        <v>25284.6</v>
      </c>
      <c r="F110" s="96">
        <v>25284.6</v>
      </c>
      <c r="G110" s="96">
        <v>25284.6</v>
      </c>
      <c r="H110" s="96">
        <v>25284.6</v>
      </c>
      <c r="I110" s="96">
        <v>25284.6</v>
      </c>
      <c r="J110" s="96">
        <v>25284.6</v>
      </c>
      <c r="K110" s="96">
        <v>25284.6</v>
      </c>
      <c r="L110" s="96">
        <v>25284.6</v>
      </c>
      <c r="M110" s="96">
        <v>25284.6</v>
      </c>
      <c r="N110" s="96">
        <v>25284.6</v>
      </c>
      <c r="O110" s="96">
        <v>25284.6</v>
      </c>
      <c r="P110" s="96">
        <v>25284.6</v>
      </c>
      <c r="Q110" s="96">
        <v>25284.6</v>
      </c>
      <c r="R110" s="96">
        <v>25284.6</v>
      </c>
      <c r="S110" s="96">
        <v>25284.6</v>
      </c>
      <c r="T110" s="96">
        <v>25284.6</v>
      </c>
      <c r="U110" s="96">
        <v>25284.6</v>
      </c>
      <c r="V110" s="96">
        <v>25284.6</v>
      </c>
      <c r="W110" s="96">
        <v>25284.6</v>
      </c>
      <c r="X110" s="96">
        <v>25284.6</v>
      </c>
      <c r="Y110" s="96">
        <v>25284.6</v>
      </c>
      <c r="Z110" s="96">
        <v>25284.6</v>
      </c>
      <c r="AA110" s="96">
        <v>25284.6</v>
      </c>
      <c r="AB110" s="96">
        <v>25284.6</v>
      </c>
      <c r="AC110" s="96">
        <v>25284.6</v>
      </c>
      <c r="AD110" s="96">
        <v>25284.6</v>
      </c>
      <c r="AE110" s="96">
        <v>25284.6</v>
      </c>
      <c r="AF110" s="96">
        <v>25284.6</v>
      </c>
      <c r="AG110" s="96">
        <v>25284.6</v>
      </c>
      <c r="AH110" s="96">
        <v>25284.6</v>
      </c>
      <c r="AI110" s="96">
        <v>25284.6</v>
      </c>
      <c r="AJ110" s="96">
        <v>25284.6</v>
      </c>
      <c r="AK110" s="96">
        <v>25284.6</v>
      </c>
      <c r="AL110" s="96">
        <v>25284.6</v>
      </c>
      <c r="AM110" s="96">
        <v>25284.6</v>
      </c>
      <c r="AN110" s="96">
        <v>25284.6</v>
      </c>
      <c r="AO110" s="96">
        <v>25284.6</v>
      </c>
      <c r="AP110" s="96">
        <v>25284.6</v>
      </c>
      <c r="AQ110" s="96">
        <v>25284.6</v>
      </c>
      <c r="AR110" s="96">
        <v>25284.6</v>
      </c>
      <c r="AS110" s="96">
        <v>25284.6</v>
      </c>
      <c r="AT110" s="96">
        <v>25284.6</v>
      </c>
      <c r="AU110" s="96">
        <v>25284.6</v>
      </c>
      <c r="AV110" s="96">
        <v>25284.6</v>
      </c>
      <c r="AW110" s="96">
        <v>25284.6</v>
      </c>
      <c r="AX110" s="96">
        <v>25284.6</v>
      </c>
    </row>
    <row r="111" spans="1:50">
      <c r="B111" s="101" t="s">
        <v>10</v>
      </c>
      <c r="C111" s="96">
        <v>38364.480000000003</v>
      </c>
      <c r="D111" s="96">
        <v>38364.480000000003</v>
      </c>
      <c r="E111" s="96">
        <v>38364.480000000003</v>
      </c>
      <c r="F111" s="96">
        <v>38364.480000000003</v>
      </c>
      <c r="G111" s="96">
        <v>38364.480000000003</v>
      </c>
      <c r="H111" s="96">
        <v>38364.480000000003</v>
      </c>
      <c r="I111" s="96">
        <v>38364.480000000003</v>
      </c>
      <c r="J111" s="96">
        <v>38364.480000000003</v>
      </c>
      <c r="K111" s="96">
        <v>38364.480000000003</v>
      </c>
      <c r="L111" s="96">
        <v>38364.480000000003</v>
      </c>
      <c r="M111" s="96">
        <v>38364.480000000003</v>
      </c>
      <c r="N111" s="96">
        <v>38364.480000000003</v>
      </c>
      <c r="O111" s="96">
        <v>38364.480000000003</v>
      </c>
      <c r="P111" s="96">
        <v>38364.480000000003</v>
      </c>
      <c r="Q111" s="96">
        <v>38364.480000000003</v>
      </c>
      <c r="R111" s="96">
        <v>38364.480000000003</v>
      </c>
      <c r="S111" s="96">
        <v>38364.480000000003</v>
      </c>
      <c r="T111" s="96">
        <v>38364.480000000003</v>
      </c>
      <c r="U111" s="96">
        <v>38364.480000000003</v>
      </c>
      <c r="V111" s="96">
        <v>38364.480000000003</v>
      </c>
      <c r="W111" s="96">
        <v>38364.480000000003</v>
      </c>
      <c r="X111" s="96">
        <v>38364.480000000003</v>
      </c>
      <c r="Y111" s="96">
        <v>38364.480000000003</v>
      </c>
      <c r="Z111" s="96">
        <v>38364.480000000003</v>
      </c>
      <c r="AA111" s="96">
        <v>38364.480000000003</v>
      </c>
      <c r="AB111" s="96">
        <v>38364.480000000003</v>
      </c>
      <c r="AC111" s="96">
        <v>38364.480000000003</v>
      </c>
      <c r="AD111" s="96">
        <v>38364.480000000003</v>
      </c>
      <c r="AE111" s="96">
        <v>38364.480000000003</v>
      </c>
      <c r="AF111" s="96">
        <v>38364.480000000003</v>
      </c>
      <c r="AG111" s="96">
        <v>38364.480000000003</v>
      </c>
      <c r="AH111" s="96">
        <v>38364.480000000003</v>
      </c>
      <c r="AI111" s="96">
        <v>38364.480000000003</v>
      </c>
      <c r="AJ111" s="96">
        <v>38364.480000000003</v>
      </c>
      <c r="AK111" s="96">
        <v>38364.480000000003</v>
      </c>
      <c r="AL111" s="96">
        <v>38364.480000000003</v>
      </c>
      <c r="AM111" s="96">
        <v>38364.480000000003</v>
      </c>
      <c r="AN111" s="96">
        <v>38364.480000000003</v>
      </c>
      <c r="AO111" s="96">
        <v>38364.480000000003</v>
      </c>
      <c r="AP111" s="96">
        <v>38364.480000000003</v>
      </c>
      <c r="AQ111" s="96">
        <v>38364.480000000003</v>
      </c>
      <c r="AR111" s="96">
        <v>38364.480000000003</v>
      </c>
      <c r="AS111" s="96">
        <v>38364.480000000003</v>
      </c>
      <c r="AT111" s="96">
        <v>38364.480000000003</v>
      </c>
      <c r="AU111" s="96">
        <v>38364.480000000003</v>
      </c>
      <c r="AV111" s="96">
        <v>38364.480000000003</v>
      </c>
      <c r="AW111" s="96">
        <v>38364.480000000003</v>
      </c>
      <c r="AX111" s="96">
        <v>38364.480000000003</v>
      </c>
    </row>
    <row r="112" spans="1:50">
      <c r="B112" s="101" t="s">
        <v>12</v>
      </c>
      <c r="C112" s="96">
        <v>182793.60000000001</v>
      </c>
      <c r="D112" s="96">
        <v>182793.60000000001</v>
      </c>
      <c r="E112" s="96">
        <v>182793.60000000001</v>
      </c>
      <c r="F112" s="96">
        <v>182793.60000000001</v>
      </c>
      <c r="G112" s="96">
        <v>182793.60000000001</v>
      </c>
      <c r="H112" s="96">
        <v>182793.60000000001</v>
      </c>
      <c r="I112" s="96">
        <v>182793.60000000001</v>
      </c>
      <c r="J112" s="96">
        <v>182793.60000000001</v>
      </c>
      <c r="K112" s="96">
        <v>182793.60000000001</v>
      </c>
      <c r="L112" s="96">
        <v>182793.60000000001</v>
      </c>
      <c r="M112" s="96">
        <v>182793.60000000001</v>
      </c>
      <c r="N112" s="96">
        <v>182793.60000000001</v>
      </c>
      <c r="O112" s="96">
        <v>182793.60000000001</v>
      </c>
      <c r="P112" s="96">
        <v>182793.60000000001</v>
      </c>
      <c r="Q112" s="96">
        <v>182793.60000000001</v>
      </c>
      <c r="R112" s="96">
        <v>182793.60000000001</v>
      </c>
      <c r="S112" s="96">
        <v>182793.60000000001</v>
      </c>
      <c r="T112" s="96">
        <v>182793.60000000001</v>
      </c>
      <c r="U112" s="96">
        <v>182793.60000000001</v>
      </c>
      <c r="V112" s="96">
        <v>182793.60000000001</v>
      </c>
      <c r="W112" s="96">
        <v>182793.60000000001</v>
      </c>
      <c r="X112" s="96">
        <v>182793.60000000001</v>
      </c>
      <c r="Y112" s="96">
        <v>182793.60000000001</v>
      </c>
      <c r="Z112" s="96">
        <v>182793.60000000001</v>
      </c>
      <c r="AA112" s="96">
        <v>182793.60000000001</v>
      </c>
      <c r="AB112" s="96">
        <v>182793.60000000001</v>
      </c>
      <c r="AC112" s="96">
        <v>182793.60000000001</v>
      </c>
      <c r="AD112" s="96">
        <v>182793.60000000001</v>
      </c>
      <c r="AE112" s="96">
        <v>182793.60000000001</v>
      </c>
      <c r="AF112" s="96">
        <v>182793.60000000001</v>
      </c>
      <c r="AG112" s="96">
        <v>182793.60000000001</v>
      </c>
      <c r="AH112" s="96">
        <v>182793.60000000001</v>
      </c>
      <c r="AI112" s="96">
        <v>182793.60000000001</v>
      </c>
      <c r="AJ112" s="96">
        <v>182793.60000000001</v>
      </c>
      <c r="AK112" s="96">
        <v>182793.60000000001</v>
      </c>
      <c r="AL112" s="96">
        <v>182793.60000000001</v>
      </c>
      <c r="AM112" s="96">
        <v>182793.60000000001</v>
      </c>
      <c r="AN112" s="96">
        <v>182793.60000000001</v>
      </c>
      <c r="AO112" s="96">
        <v>182793.60000000001</v>
      </c>
      <c r="AP112" s="96">
        <v>182793.60000000001</v>
      </c>
      <c r="AQ112" s="96">
        <v>182793.60000000001</v>
      </c>
      <c r="AR112" s="96">
        <v>182793.60000000001</v>
      </c>
      <c r="AS112" s="96">
        <v>182793.60000000001</v>
      </c>
      <c r="AT112" s="96">
        <v>182793.60000000001</v>
      </c>
      <c r="AU112" s="96">
        <v>182793.60000000001</v>
      </c>
      <c r="AV112" s="96">
        <v>182793.60000000001</v>
      </c>
      <c r="AW112" s="96">
        <v>182793.60000000001</v>
      </c>
      <c r="AX112" s="96">
        <v>182793.60000000001</v>
      </c>
    </row>
    <row r="113" spans="1:50">
      <c r="B113" s="101" t="s">
        <v>22</v>
      </c>
      <c r="C113" s="96">
        <v>8933.76</v>
      </c>
      <c r="D113" s="96">
        <v>8933.76</v>
      </c>
      <c r="E113" s="96">
        <v>8933.76</v>
      </c>
      <c r="F113" s="96">
        <v>8933.76</v>
      </c>
      <c r="G113" s="96">
        <v>8933.76</v>
      </c>
      <c r="H113" s="96">
        <v>8933.76</v>
      </c>
      <c r="I113" s="96">
        <v>8933.76</v>
      </c>
      <c r="J113" s="96">
        <v>8933.76</v>
      </c>
      <c r="K113" s="96">
        <v>8933.76</v>
      </c>
      <c r="L113" s="96">
        <v>8933.76</v>
      </c>
      <c r="M113" s="96">
        <v>8933.76</v>
      </c>
      <c r="N113" s="96">
        <v>8933.76</v>
      </c>
      <c r="O113" s="96">
        <v>8933.76</v>
      </c>
      <c r="P113" s="96">
        <v>8933.76</v>
      </c>
      <c r="Q113" s="96">
        <v>8933.76</v>
      </c>
      <c r="R113" s="96">
        <v>8933.76</v>
      </c>
      <c r="S113" s="96">
        <v>8933.76</v>
      </c>
      <c r="T113" s="96">
        <v>8933.76</v>
      </c>
      <c r="U113" s="96">
        <v>8933.76</v>
      </c>
      <c r="V113" s="96">
        <v>8933.76</v>
      </c>
      <c r="W113" s="96">
        <v>8933.76</v>
      </c>
      <c r="X113" s="96">
        <v>8933.76</v>
      </c>
      <c r="Y113" s="96">
        <v>8933.76</v>
      </c>
      <c r="Z113" s="96">
        <v>8933.76</v>
      </c>
      <c r="AA113" s="96">
        <v>8933.76</v>
      </c>
      <c r="AB113" s="96">
        <v>8933.76</v>
      </c>
      <c r="AC113" s="96">
        <v>8933.76</v>
      </c>
      <c r="AD113" s="96">
        <v>8933.76</v>
      </c>
      <c r="AE113" s="96">
        <v>8933.76</v>
      </c>
      <c r="AF113" s="96">
        <v>8933.76</v>
      </c>
      <c r="AG113" s="96">
        <v>8933.76</v>
      </c>
      <c r="AH113" s="96">
        <v>8933.76</v>
      </c>
      <c r="AI113" s="96">
        <v>8933.76</v>
      </c>
      <c r="AJ113" s="96">
        <v>8933.76</v>
      </c>
      <c r="AK113" s="96">
        <v>8933.76</v>
      </c>
      <c r="AL113" s="96">
        <v>8933.76</v>
      </c>
      <c r="AM113" s="96">
        <v>8933.76</v>
      </c>
      <c r="AN113" s="96">
        <v>8933.76</v>
      </c>
      <c r="AO113" s="96">
        <v>8933.76</v>
      </c>
      <c r="AP113" s="96">
        <v>8933.76</v>
      </c>
      <c r="AQ113" s="96">
        <v>8933.76</v>
      </c>
      <c r="AR113" s="96">
        <v>8933.76</v>
      </c>
      <c r="AS113" s="96">
        <v>8933.76</v>
      </c>
      <c r="AT113" s="96">
        <v>8933.76</v>
      </c>
      <c r="AU113" s="96">
        <v>8933.76</v>
      </c>
      <c r="AV113" s="96">
        <v>8933.76</v>
      </c>
      <c r="AW113" s="96">
        <v>8933.76</v>
      </c>
      <c r="AX113" s="96">
        <v>8933.76</v>
      </c>
    </row>
    <row r="114" spans="1:50">
      <c r="B114" s="101" t="s">
        <v>59</v>
      </c>
      <c r="C114" s="96">
        <v>149919.66</v>
      </c>
      <c r="D114" s="96">
        <v>149919.66</v>
      </c>
      <c r="E114" s="96">
        <v>149919.66</v>
      </c>
      <c r="F114" s="96">
        <v>149919.66</v>
      </c>
      <c r="G114" s="96">
        <v>149919.66</v>
      </c>
      <c r="H114" s="96">
        <v>149919.66</v>
      </c>
      <c r="I114" s="96">
        <v>149919.66</v>
      </c>
      <c r="J114" s="96">
        <v>149919.66</v>
      </c>
      <c r="K114" s="96">
        <v>149919.66</v>
      </c>
      <c r="L114" s="96">
        <v>149919.66</v>
      </c>
      <c r="M114" s="96">
        <v>149919.66</v>
      </c>
      <c r="N114" s="96">
        <v>149919.66</v>
      </c>
      <c r="O114" s="96">
        <v>149919.66</v>
      </c>
      <c r="P114" s="96">
        <v>149919.66</v>
      </c>
      <c r="Q114" s="96">
        <v>149919.66</v>
      </c>
      <c r="R114" s="96">
        <v>149919.66</v>
      </c>
      <c r="S114" s="96">
        <v>149919.66</v>
      </c>
      <c r="T114" s="96">
        <v>149919.66</v>
      </c>
      <c r="U114" s="96">
        <v>149919.66</v>
      </c>
      <c r="V114" s="96">
        <v>149919.66</v>
      </c>
      <c r="W114" s="96">
        <v>149919.66</v>
      </c>
      <c r="X114" s="96">
        <v>149919.66</v>
      </c>
      <c r="Y114" s="96">
        <v>149919.66</v>
      </c>
      <c r="Z114" s="96">
        <v>149919.66</v>
      </c>
      <c r="AA114" s="96">
        <v>149919.66</v>
      </c>
      <c r="AB114" s="96">
        <v>149919.66</v>
      </c>
      <c r="AC114" s="96">
        <v>149919.66</v>
      </c>
      <c r="AD114" s="96">
        <v>149919.66</v>
      </c>
      <c r="AE114" s="96">
        <v>149919.66</v>
      </c>
      <c r="AF114" s="96">
        <v>149919.66</v>
      </c>
      <c r="AG114" s="96">
        <v>149919.66</v>
      </c>
      <c r="AH114" s="96">
        <v>149919.66</v>
      </c>
      <c r="AI114" s="96">
        <v>149919.66</v>
      </c>
      <c r="AJ114" s="96">
        <v>149919.66</v>
      </c>
      <c r="AK114" s="96">
        <v>149919.66</v>
      </c>
      <c r="AL114" s="96">
        <v>149919.66</v>
      </c>
      <c r="AM114" s="96">
        <v>149919.66</v>
      </c>
      <c r="AN114" s="96">
        <v>149919.66</v>
      </c>
      <c r="AO114" s="96">
        <v>149919.66</v>
      </c>
      <c r="AP114" s="96">
        <v>149919.66</v>
      </c>
      <c r="AQ114" s="96">
        <v>149919.66</v>
      </c>
      <c r="AR114" s="96">
        <v>149919.66</v>
      </c>
      <c r="AS114" s="96">
        <v>149919.66</v>
      </c>
      <c r="AT114" s="96">
        <v>149919.66</v>
      </c>
      <c r="AU114" s="96">
        <v>149919.66</v>
      </c>
      <c r="AV114" s="96">
        <v>149919.66</v>
      </c>
      <c r="AW114" s="96">
        <v>149919.66</v>
      </c>
      <c r="AX114" s="96">
        <v>149919.66</v>
      </c>
    </row>
    <row r="115" spans="1:50">
      <c r="B115" s="96" t="s">
        <v>277</v>
      </c>
      <c r="C115" s="101">
        <f>SUM(C$110:C$114)</f>
        <v>405296.1</v>
      </c>
      <c r="D115" s="101">
        <f t="shared" ref="D115:AX115" si="7">SUM(D$110:D$114)</f>
        <v>405296.1</v>
      </c>
      <c r="E115" s="101">
        <f t="shared" si="7"/>
        <v>405296.1</v>
      </c>
      <c r="F115" s="101">
        <f t="shared" si="7"/>
        <v>405296.1</v>
      </c>
      <c r="G115" s="101">
        <f t="shared" si="7"/>
        <v>405296.1</v>
      </c>
      <c r="H115" s="101">
        <f t="shared" si="7"/>
        <v>405296.1</v>
      </c>
      <c r="I115" s="101">
        <f t="shared" si="7"/>
        <v>405296.1</v>
      </c>
      <c r="J115" s="101">
        <f t="shared" si="7"/>
        <v>405296.1</v>
      </c>
      <c r="K115" s="101">
        <f t="shared" si="7"/>
        <v>405296.1</v>
      </c>
      <c r="L115" s="101">
        <f t="shared" si="7"/>
        <v>405296.1</v>
      </c>
      <c r="M115" s="101">
        <f t="shared" si="7"/>
        <v>405296.1</v>
      </c>
      <c r="N115" s="101">
        <f t="shared" si="7"/>
        <v>405296.1</v>
      </c>
      <c r="O115" s="101">
        <f t="shared" si="7"/>
        <v>405296.1</v>
      </c>
      <c r="P115" s="101">
        <f t="shared" si="7"/>
        <v>405296.1</v>
      </c>
      <c r="Q115" s="101">
        <f t="shared" si="7"/>
        <v>405296.1</v>
      </c>
      <c r="R115" s="101">
        <f t="shared" si="7"/>
        <v>405296.1</v>
      </c>
      <c r="S115" s="101">
        <f t="shared" si="7"/>
        <v>405296.1</v>
      </c>
      <c r="T115" s="101">
        <f t="shared" si="7"/>
        <v>405296.1</v>
      </c>
      <c r="U115" s="101">
        <f t="shared" si="7"/>
        <v>405296.1</v>
      </c>
      <c r="V115" s="101">
        <f t="shared" si="7"/>
        <v>405296.1</v>
      </c>
      <c r="W115" s="101">
        <f t="shared" si="7"/>
        <v>405296.1</v>
      </c>
      <c r="X115" s="101">
        <f t="shared" si="7"/>
        <v>405296.1</v>
      </c>
      <c r="Y115" s="101">
        <f t="shared" si="7"/>
        <v>405296.1</v>
      </c>
      <c r="Z115" s="101">
        <f t="shared" si="7"/>
        <v>405296.1</v>
      </c>
      <c r="AA115" s="101">
        <f t="shared" si="7"/>
        <v>405296.1</v>
      </c>
      <c r="AB115" s="101">
        <f t="shared" si="7"/>
        <v>405296.1</v>
      </c>
      <c r="AC115" s="101">
        <f t="shared" si="7"/>
        <v>405296.1</v>
      </c>
      <c r="AD115" s="101">
        <f t="shared" si="7"/>
        <v>405296.1</v>
      </c>
      <c r="AE115" s="101">
        <f t="shared" si="7"/>
        <v>405296.1</v>
      </c>
      <c r="AF115" s="101">
        <f t="shared" si="7"/>
        <v>405296.1</v>
      </c>
      <c r="AG115" s="101">
        <f t="shared" si="7"/>
        <v>405296.1</v>
      </c>
      <c r="AH115" s="101">
        <f t="shared" si="7"/>
        <v>405296.1</v>
      </c>
      <c r="AI115" s="101">
        <f t="shared" si="7"/>
        <v>405296.1</v>
      </c>
      <c r="AJ115" s="101">
        <f t="shared" si="7"/>
        <v>405296.1</v>
      </c>
      <c r="AK115" s="101">
        <f t="shared" si="7"/>
        <v>405296.1</v>
      </c>
      <c r="AL115" s="101">
        <f t="shared" si="7"/>
        <v>405296.1</v>
      </c>
      <c r="AM115" s="101">
        <f t="shared" si="7"/>
        <v>405296.1</v>
      </c>
      <c r="AN115" s="101">
        <f t="shared" si="7"/>
        <v>405296.1</v>
      </c>
      <c r="AO115" s="101">
        <f t="shared" si="7"/>
        <v>405296.1</v>
      </c>
      <c r="AP115" s="101">
        <f t="shared" si="7"/>
        <v>405296.1</v>
      </c>
      <c r="AQ115" s="101">
        <f t="shared" si="7"/>
        <v>405296.1</v>
      </c>
      <c r="AR115" s="101">
        <f t="shared" si="7"/>
        <v>405296.1</v>
      </c>
      <c r="AS115" s="101">
        <f t="shared" si="7"/>
        <v>405296.1</v>
      </c>
      <c r="AT115" s="101">
        <f t="shared" si="7"/>
        <v>405296.1</v>
      </c>
      <c r="AU115" s="101">
        <f t="shared" si="7"/>
        <v>405296.1</v>
      </c>
      <c r="AV115" s="101">
        <f t="shared" si="7"/>
        <v>405296.1</v>
      </c>
      <c r="AW115" s="101">
        <f t="shared" si="7"/>
        <v>405296.1</v>
      </c>
      <c r="AX115" s="101">
        <f t="shared" si="7"/>
        <v>405296.1</v>
      </c>
    </row>
    <row r="116" spans="1:50">
      <c r="A116" s="101" t="s">
        <v>107</v>
      </c>
      <c r="B116" s="101" t="s">
        <v>5</v>
      </c>
      <c r="C116" s="96">
        <v>45955.8</v>
      </c>
      <c r="D116" s="96">
        <v>45955.8</v>
      </c>
      <c r="E116" s="96">
        <v>30839.079433344872</v>
      </c>
      <c r="F116" s="96">
        <v>45955.8</v>
      </c>
      <c r="G116" s="96">
        <v>45955.8</v>
      </c>
      <c r="H116" s="96">
        <v>45955.8</v>
      </c>
      <c r="I116" s="96">
        <v>45955.8</v>
      </c>
      <c r="J116" s="96">
        <v>45955.8</v>
      </c>
      <c r="K116" s="96">
        <v>45955.8</v>
      </c>
      <c r="L116" s="96">
        <v>45955.8</v>
      </c>
      <c r="M116" s="96">
        <v>45955.8</v>
      </c>
      <c r="N116" s="96">
        <v>45955.8</v>
      </c>
      <c r="O116" s="96">
        <v>45955.8</v>
      </c>
      <c r="P116" s="96">
        <v>45955.8</v>
      </c>
      <c r="Q116" s="96">
        <v>45955.8</v>
      </c>
      <c r="R116" s="96">
        <v>45955.8</v>
      </c>
      <c r="S116" s="96">
        <v>45955.8</v>
      </c>
      <c r="T116" s="96">
        <v>45955.8</v>
      </c>
      <c r="U116" s="96">
        <v>45955.8</v>
      </c>
      <c r="V116" s="96">
        <v>45955.8</v>
      </c>
      <c r="W116" s="96">
        <v>45955.8</v>
      </c>
      <c r="X116" s="96">
        <v>45955.8</v>
      </c>
      <c r="Y116" s="96">
        <v>45955.8</v>
      </c>
      <c r="Z116" s="96">
        <v>45955.8</v>
      </c>
      <c r="AA116" s="96">
        <v>45955.8</v>
      </c>
      <c r="AB116" s="96">
        <v>45955.8</v>
      </c>
      <c r="AC116" s="96">
        <v>45955.8</v>
      </c>
      <c r="AD116" s="96">
        <v>45955.8</v>
      </c>
      <c r="AE116" s="96">
        <v>45955.8</v>
      </c>
      <c r="AF116" s="96">
        <v>45955.8</v>
      </c>
      <c r="AG116" s="96">
        <v>45955.8</v>
      </c>
      <c r="AH116" s="96">
        <v>45955.8</v>
      </c>
      <c r="AI116" s="96">
        <v>45955.8</v>
      </c>
      <c r="AJ116" s="96">
        <v>45955.8</v>
      </c>
      <c r="AK116" s="96">
        <v>45955.8</v>
      </c>
      <c r="AL116" s="96">
        <v>45955.8</v>
      </c>
      <c r="AM116" s="96">
        <v>33052.855920874114</v>
      </c>
      <c r="AN116" s="96">
        <v>33113.567261537071</v>
      </c>
      <c r="AO116" s="96">
        <v>45955.8</v>
      </c>
      <c r="AP116" s="96">
        <v>45955.8</v>
      </c>
      <c r="AQ116" s="96">
        <v>45955.8</v>
      </c>
      <c r="AR116" s="96">
        <v>45955.8</v>
      </c>
      <c r="AS116" s="96">
        <v>45955.8</v>
      </c>
      <c r="AT116" s="96">
        <v>45955.8</v>
      </c>
      <c r="AU116" s="96">
        <v>45955.8</v>
      </c>
      <c r="AV116" s="96">
        <v>45955.8</v>
      </c>
      <c r="AW116" s="96">
        <v>45955.8</v>
      </c>
      <c r="AX116" s="96">
        <v>45955.8</v>
      </c>
    </row>
    <row r="117" spans="1:50">
      <c r="B117" s="101" t="s">
        <v>10</v>
      </c>
      <c r="C117" s="96">
        <v>2787.84</v>
      </c>
      <c r="D117" s="96">
        <v>2787.84</v>
      </c>
      <c r="E117" s="96">
        <v>1870.8067144398783</v>
      </c>
      <c r="F117" s="96">
        <v>2787.84</v>
      </c>
      <c r="G117" s="96">
        <v>2787.84</v>
      </c>
      <c r="H117" s="96">
        <v>2787.84</v>
      </c>
      <c r="I117" s="96">
        <v>2787.84</v>
      </c>
      <c r="J117" s="96">
        <v>2787.84</v>
      </c>
      <c r="K117" s="96">
        <v>2787.84</v>
      </c>
      <c r="L117" s="96">
        <v>2787.84</v>
      </c>
      <c r="M117" s="96">
        <v>2787.84</v>
      </c>
      <c r="N117" s="96">
        <v>2787.84</v>
      </c>
      <c r="O117" s="96">
        <v>2787.84</v>
      </c>
      <c r="P117" s="96">
        <v>2787.84</v>
      </c>
      <c r="Q117" s="96">
        <v>2787.84</v>
      </c>
      <c r="R117" s="96">
        <v>2787.84</v>
      </c>
      <c r="S117" s="96">
        <v>2787.84</v>
      </c>
      <c r="T117" s="96">
        <v>2787.84</v>
      </c>
      <c r="U117" s="96">
        <v>2787.84</v>
      </c>
      <c r="V117" s="96">
        <v>2787.84</v>
      </c>
      <c r="W117" s="96">
        <v>2787.84</v>
      </c>
      <c r="X117" s="96">
        <v>2787.84</v>
      </c>
      <c r="Y117" s="96">
        <v>2787.84</v>
      </c>
      <c r="Z117" s="96">
        <v>2787.84</v>
      </c>
      <c r="AA117" s="96">
        <v>2787.84</v>
      </c>
      <c r="AB117" s="96">
        <v>2787.84</v>
      </c>
      <c r="AC117" s="96">
        <v>2787.84</v>
      </c>
      <c r="AD117" s="96">
        <v>2787.84</v>
      </c>
      <c r="AE117" s="96">
        <v>2787.84</v>
      </c>
      <c r="AF117" s="96">
        <v>2787.84</v>
      </c>
      <c r="AG117" s="96">
        <v>2787.84</v>
      </c>
      <c r="AH117" s="96">
        <v>2787.84</v>
      </c>
      <c r="AI117" s="96">
        <v>2787.84</v>
      </c>
      <c r="AJ117" s="96">
        <v>2787.84</v>
      </c>
      <c r="AK117" s="96">
        <v>2787.84</v>
      </c>
      <c r="AL117" s="96">
        <v>2787.84</v>
      </c>
      <c r="AM117" s="96">
        <v>2005.1021601288558</v>
      </c>
      <c r="AN117" s="96">
        <v>2008.7851229747607</v>
      </c>
      <c r="AO117" s="96">
        <v>2787.84</v>
      </c>
      <c r="AP117" s="96">
        <v>2787.84</v>
      </c>
      <c r="AQ117" s="96">
        <v>2787.84</v>
      </c>
      <c r="AR117" s="96">
        <v>2787.84</v>
      </c>
      <c r="AS117" s="96">
        <v>2787.84</v>
      </c>
      <c r="AT117" s="96">
        <v>2787.84</v>
      </c>
      <c r="AU117" s="96">
        <v>2787.84</v>
      </c>
      <c r="AV117" s="96">
        <v>2787.84</v>
      </c>
      <c r="AW117" s="96">
        <v>2787.84</v>
      </c>
      <c r="AX117" s="96">
        <v>2787.84</v>
      </c>
    </row>
    <row r="118" spans="1:50">
      <c r="B118" s="101" t="s">
        <v>12</v>
      </c>
      <c r="C118" s="96">
        <v>297950.40000000002</v>
      </c>
      <c r="D118" s="96">
        <v>297950.40000000002</v>
      </c>
      <c r="E118" s="96">
        <v>199942.46760576201</v>
      </c>
      <c r="F118" s="96">
        <v>297950.40000000002</v>
      </c>
      <c r="G118" s="96">
        <v>297950.40000000002</v>
      </c>
      <c r="H118" s="96">
        <v>297950.40000000002</v>
      </c>
      <c r="I118" s="96">
        <v>297950.40000000002</v>
      </c>
      <c r="J118" s="96">
        <v>297950.40000000002</v>
      </c>
      <c r="K118" s="96">
        <v>297950.40000000002</v>
      </c>
      <c r="L118" s="96">
        <v>297950.40000000002</v>
      </c>
      <c r="M118" s="96">
        <v>297950.40000000002</v>
      </c>
      <c r="N118" s="96">
        <v>297950.40000000002</v>
      </c>
      <c r="O118" s="96">
        <v>297950.40000000002</v>
      </c>
      <c r="P118" s="96">
        <v>297950.40000000002</v>
      </c>
      <c r="Q118" s="96">
        <v>297950.40000000002</v>
      </c>
      <c r="R118" s="96">
        <v>297950.40000000002</v>
      </c>
      <c r="S118" s="96">
        <v>297950.40000000002</v>
      </c>
      <c r="T118" s="96">
        <v>297950.40000000002</v>
      </c>
      <c r="U118" s="96">
        <v>297950.40000000002</v>
      </c>
      <c r="V118" s="96">
        <v>297950.40000000002</v>
      </c>
      <c r="W118" s="96">
        <v>297950.40000000002</v>
      </c>
      <c r="X118" s="96">
        <v>297950.40000000002</v>
      </c>
      <c r="Y118" s="96">
        <v>297950.40000000002</v>
      </c>
      <c r="Z118" s="96">
        <v>297950.40000000002</v>
      </c>
      <c r="AA118" s="96">
        <v>297950.40000000002</v>
      </c>
      <c r="AB118" s="96">
        <v>297950.40000000002</v>
      </c>
      <c r="AC118" s="96">
        <v>297950.40000000002</v>
      </c>
      <c r="AD118" s="96">
        <v>297950.40000000002</v>
      </c>
      <c r="AE118" s="96">
        <v>297950.40000000002</v>
      </c>
      <c r="AF118" s="96">
        <v>297950.40000000002</v>
      </c>
      <c r="AG118" s="96">
        <v>297950.40000000002</v>
      </c>
      <c r="AH118" s="96">
        <v>297950.40000000002</v>
      </c>
      <c r="AI118" s="96">
        <v>297950.40000000002</v>
      </c>
      <c r="AJ118" s="96">
        <v>297950.40000000002</v>
      </c>
      <c r="AK118" s="96">
        <v>297950.40000000002</v>
      </c>
      <c r="AL118" s="96">
        <v>297950.40000000002</v>
      </c>
      <c r="AM118" s="96">
        <v>214295.29336377146</v>
      </c>
      <c r="AN118" s="96">
        <v>214688.91001792753</v>
      </c>
      <c r="AO118" s="96">
        <v>297950.40000000002</v>
      </c>
      <c r="AP118" s="96">
        <v>297950.40000000002</v>
      </c>
      <c r="AQ118" s="96">
        <v>297950.40000000002</v>
      </c>
      <c r="AR118" s="96">
        <v>297950.40000000002</v>
      </c>
      <c r="AS118" s="96">
        <v>297950.40000000002</v>
      </c>
      <c r="AT118" s="96">
        <v>297950.40000000002</v>
      </c>
      <c r="AU118" s="96">
        <v>297950.40000000002</v>
      </c>
      <c r="AV118" s="96">
        <v>297950.40000000002</v>
      </c>
      <c r="AW118" s="96">
        <v>297950.40000000002</v>
      </c>
      <c r="AX118" s="96">
        <v>297950.40000000002</v>
      </c>
    </row>
    <row r="119" spans="1:50">
      <c r="B119" s="101" t="s">
        <v>22</v>
      </c>
      <c r="C119" s="96">
        <v>110648.34</v>
      </c>
      <c r="D119" s="96">
        <v>110648.34</v>
      </c>
      <c r="E119" s="96">
        <v>74251.627573184465</v>
      </c>
      <c r="F119" s="96">
        <v>110648.34</v>
      </c>
      <c r="G119" s="96">
        <v>110648.34</v>
      </c>
      <c r="H119" s="96">
        <v>110648.34</v>
      </c>
      <c r="I119" s="96">
        <v>110648.34</v>
      </c>
      <c r="J119" s="96">
        <v>110648.34</v>
      </c>
      <c r="K119" s="96">
        <v>110648.34</v>
      </c>
      <c r="L119" s="96">
        <v>110648.34</v>
      </c>
      <c r="M119" s="96">
        <v>110648.34</v>
      </c>
      <c r="N119" s="96">
        <v>110648.34</v>
      </c>
      <c r="O119" s="96">
        <v>110648.34</v>
      </c>
      <c r="P119" s="96">
        <v>110648.34</v>
      </c>
      <c r="Q119" s="96">
        <v>110648.34</v>
      </c>
      <c r="R119" s="96">
        <v>110648.34</v>
      </c>
      <c r="S119" s="96">
        <v>110648.34</v>
      </c>
      <c r="T119" s="96">
        <v>110648.34</v>
      </c>
      <c r="U119" s="96">
        <v>110648.34</v>
      </c>
      <c r="V119" s="96">
        <v>110648.34</v>
      </c>
      <c r="W119" s="96">
        <v>110648.34</v>
      </c>
      <c r="X119" s="96">
        <v>110648.34</v>
      </c>
      <c r="Y119" s="96">
        <v>110648.34</v>
      </c>
      <c r="Z119" s="96">
        <v>110648.34</v>
      </c>
      <c r="AA119" s="96">
        <v>110648.34</v>
      </c>
      <c r="AB119" s="96">
        <v>110648.34</v>
      </c>
      <c r="AC119" s="96">
        <v>110648.34</v>
      </c>
      <c r="AD119" s="96">
        <v>110648.34</v>
      </c>
      <c r="AE119" s="96">
        <v>110648.34</v>
      </c>
      <c r="AF119" s="96">
        <v>110648.34</v>
      </c>
      <c r="AG119" s="96">
        <v>110648.34</v>
      </c>
      <c r="AH119" s="96">
        <v>110648.34</v>
      </c>
      <c r="AI119" s="96">
        <v>110648.34</v>
      </c>
      <c r="AJ119" s="96">
        <v>110648.34</v>
      </c>
      <c r="AK119" s="96">
        <v>110648.34</v>
      </c>
      <c r="AL119" s="96">
        <v>110648.34</v>
      </c>
      <c r="AM119" s="96">
        <v>79581.764214830138</v>
      </c>
      <c r="AN119" s="96">
        <v>79727.939649998967</v>
      </c>
      <c r="AO119" s="96">
        <v>110648.34</v>
      </c>
      <c r="AP119" s="96">
        <v>110648.34</v>
      </c>
      <c r="AQ119" s="96">
        <v>110648.34</v>
      </c>
      <c r="AR119" s="96">
        <v>110648.34</v>
      </c>
      <c r="AS119" s="96">
        <v>110648.34</v>
      </c>
      <c r="AT119" s="96">
        <v>110648.34</v>
      </c>
      <c r="AU119" s="96">
        <v>110648.34</v>
      </c>
      <c r="AV119" s="96">
        <v>110648.34</v>
      </c>
      <c r="AW119" s="96">
        <v>110648.34</v>
      </c>
      <c r="AX119" s="96">
        <v>110648.34</v>
      </c>
    </row>
    <row r="120" spans="1:50">
      <c r="B120" s="101" t="s">
        <v>59</v>
      </c>
      <c r="C120" s="96">
        <v>220459.14</v>
      </c>
      <c r="D120" s="96">
        <v>220459.14</v>
      </c>
      <c r="E120" s="96">
        <v>147941.21591326658</v>
      </c>
      <c r="F120" s="96">
        <v>220459.14</v>
      </c>
      <c r="G120" s="96">
        <v>220459.14</v>
      </c>
      <c r="H120" s="96">
        <v>220459.14</v>
      </c>
      <c r="I120" s="96">
        <v>220459.14</v>
      </c>
      <c r="J120" s="96">
        <v>220459.14</v>
      </c>
      <c r="K120" s="96">
        <v>220459.14</v>
      </c>
      <c r="L120" s="96">
        <v>220459.14</v>
      </c>
      <c r="M120" s="96">
        <v>220459.14</v>
      </c>
      <c r="N120" s="96">
        <v>220459.14</v>
      </c>
      <c r="O120" s="96">
        <v>220459.14</v>
      </c>
      <c r="P120" s="96">
        <v>220459.14</v>
      </c>
      <c r="Q120" s="96">
        <v>220459.14</v>
      </c>
      <c r="R120" s="96">
        <v>220459.14</v>
      </c>
      <c r="S120" s="96">
        <v>220459.14</v>
      </c>
      <c r="T120" s="96">
        <v>220459.14</v>
      </c>
      <c r="U120" s="96">
        <v>220459.14</v>
      </c>
      <c r="V120" s="96">
        <v>220459.14</v>
      </c>
      <c r="W120" s="96">
        <v>220459.14</v>
      </c>
      <c r="X120" s="96">
        <v>220459.14</v>
      </c>
      <c r="Y120" s="96">
        <v>220459.14</v>
      </c>
      <c r="Z120" s="96">
        <v>220459.14</v>
      </c>
      <c r="AA120" s="96">
        <v>220459.14</v>
      </c>
      <c r="AB120" s="96">
        <v>220459.14</v>
      </c>
      <c r="AC120" s="96">
        <v>220459.14</v>
      </c>
      <c r="AD120" s="96">
        <v>220459.14</v>
      </c>
      <c r="AE120" s="96">
        <v>220459.14</v>
      </c>
      <c r="AF120" s="96">
        <v>220459.14</v>
      </c>
      <c r="AG120" s="96">
        <v>220459.14</v>
      </c>
      <c r="AH120" s="96">
        <v>220459.14</v>
      </c>
      <c r="AI120" s="96">
        <v>220459.14</v>
      </c>
      <c r="AJ120" s="96">
        <v>220459.14</v>
      </c>
      <c r="AK120" s="96">
        <v>220459.14</v>
      </c>
      <c r="AL120" s="96">
        <v>220459.14</v>
      </c>
      <c r="AM120" s="96">
        <v>158561.14333467837</v>
      </c>
      <c r="AN120" s="96">
        <v>158852.38774671787</v>
      </c>
      <c r="AO120" s="96">
        <v>220459.14</v>
      </c>
      <c r="AP120" s="96">
        <v>220459.14</v>
      </c>
      <c r="AQ120" s="96">
        <v>220459.14</v>
      </c>
      <c r="AR120" s="96">
        <v>220459.14</v>
      </c>
      <c r="AS120" s="96">
        <v>220459.14</v>
      </c>
      <c r="AT120" s="96">
        <v>220459.14</v>
      </c>
      <c r="AU120" s="96">
        <v>220459.14</v>
      </c>
      <c r="AV120" s="96">
        <v>220459.14</v>
      </c>
      <c r="AW120" s="96">
        <v>220459.14</v>
      </c>
      <c r="AX120" s="96">
        <v>220459.14</v>
      </c>
    </row>
    <row r="121" spans="1:50">
      <c r="B121" s="96" t="s">
        <v>277</v>
      </c>
      <c r="C121" s="101">
        <f>SUM(C$116:C$120)</f>
        <v>677801.52</v>
      </c>
      <c r="D121" s="101">
        <f t="shared" ref="D121:AX121" si="8">SUM(D$116:D$120)</f>
        <v>677801.52</v>
      </c>
      <c r="E121" s="101">
        <f t="shared" si="8"/>
        <v>454845.1972399978</v>
      </c>
      <c r="F121" s="101">
        <f t="shared" si="8"/>
        <v>677801.52</v>
      </c>
      <c r="G121" s="101">
        <f t="shared" si="8"/>
        <v>677801.52</v>
      </c>
      <c r="H121" s="101">
        <f t="shared" si="8"/>
        <v>677801.52</v>
      </c>
      <c r="I121" s="101">
        <f t="shared" si="8"/>
        <v>677801.52</v>
      </c>
      <c r="J121" s="101">
        <f t="shared" si="8"/>
        <v>677801.52</v>
      </c>
      <c r="K121" s="101">
        <f t="shared" si="8"/>
        <v>677801.52</v>
      </c>
      <c r="L121" s="101">
        <f t="shared" si="8"/>
        <v>677801.52</v>
      </c>
      <c r="M121" s="101">
        <f t="shared" si="8"/>
        <v>677801.52</v>
      </c>
      <c r="N121" s="101">
        <f t="shared" si="8"/>
        <v>677801.52</v>
      </c>
      <c r="O121" s="101">
        <f t="shared" si="8"/>
        <v>677801.52</v>
      </c>
      <c r="P121" s="101">
        <f t="shared" si="8"/>
        <v>677801.52</v>
      </c>
      <c r="Q121" s="101">
        <f t="shared" si="8"/>
        <v>677801.52</v>
      </c>
      <c r="R121" s="101">
        <f t="shared" si="8"/>
        <v>677801.52</v>
      </c>
      <c r="S121" s="101">
        <f t="shared" si="8"/>
        <v>677801.52</v>
      </c>
      <c r="T121" s="101">
        <f t="shared" si="8"/>
        <v>677801.52</v>
      </c>
      <c r="U121" s="101">
        <f t="shared" si="8"/>
        <v>677801.52</v>
      </c>
      <c r="V121" s="101">
        <f t="shared" si="8"/>
        <v>677801.52</v>
      </c>
      <c r="W121" s="101">
        <f t="shared" si="8"/>
        <v>677801.52</v>
      </c>
      <c r="X121" s="101">
        <f t="shared" si="8"/>
        <v>677801.52</v>
      </c>
      <c r="Y121" s="101">
        <f t="shared" si="8"/>
        <v>677801.52</v>
      </c>
      <c r="Z121" s="101">
        <f t="shared" si="8"/>
        <v>677801.52</v>
      </c>
      <c r="AA121" s="101">
        <f t="shared" si="8"/>
        <v>677801.52</v>
      </c>
      <c r="AB121" s="101">
        <f t="shared" si="8"/>
        <v>677801.52</v>
      </c>
      <c r="AC121" s="101">
        <f t="shared" si="8"/>
        <v>677801.52</v>
      </c>
      <c r="AD121" s="101">
        <f t="shared" si="8"/>
        <v>677801.52</v>
      </c>
      <c r="AE121" s="101">
        <f t="shared" si="8"/>
        <v>677801.52</v>
      </c>
      <c r="AF121" s="101">
        <f t="shared" si="8"/>
        <v>677801.52</v>
      </c>
      <c r="AG121" s="101">
        <f t="shared" si="8"/>
        <v>677801.52</v>
      </c>
      <c r="AH121" s="101">
        <f t="shared" si="8"/>
        <v>677801.52</v>
      </c>
      <c r="AI121" s="101">
        <f t="shared" si="8"/>
        <v>677801.52</v>
      </c>
      <c r="AJ121" s="101">
        <f t="shared" si="8"/>
        <v>677801.52</v>
      </c>
      <c r="AK121" s="101">
        <f t="shared" si="8"/>
        <v>677801.52</v>
      </c>
      <c r="AL121" s="101">
        <f t="shared" si="8"/>
        <v>677801.52</v>
      </c>
      <c r="AM121" s="101">
        <f t="shared" si="8"/>
        <v>487496.15899428295</v>
      </c>
      <c r="AN121" s="101">
        <f t="shared" si="8"/>
        <v>488391.58979915618</v>
      </c>
      <c r="AO121" s="101">
        <f t="shared" si="8"/>
        <v>677801.52</v>
      </c>
      <c r="AP121" s="101">
        <f t="shared" si="8"/>
        <v>677801.52</v>
      </c>
      <c r="AQ121" s="101">
        <f t="shared" si="8"/>
        <v>677801.52</v>
      </c>
      <c r="AR121" s="101">
        <f t="shared" si="8"/>
        <v>677801.52</v>
      </c>
      <c r="AS121" s="101">
        <f t="shared" si="8"/>
        <v>677801.52</v>
      </c>
      <c r="AT121" s="101">
        <f t="shared" si="8"/>
        <v>677801.52</v>
      </c>
      <c r="AU121" s="101">
        <f t="shared" si="8"/>
        <v>677801.52</v>
      </c>
      <c r="AV121" s="101">
        <f t="shared" si="8"/>
        <v>677801.52</v>
      </c>
      <c r="AW121" s="101">
        <f t="shared" si="8"/>
        <v>677801.52</v>
      </c>
      <c r="AX121" s="101">
        <f t="shared" si="8"/>
        <v>677801.52</v>
      </c>
    </row>
    <row r="122" spans="1:50">
      <c r="A122" s="101" t="s">
        <v>108</v>
      </c>
      <c r="B122" s="101" t="s">
        <v>5</v>
      </c>
      <c r="C122" s="96">
        <v>8989.2000000000007</v>
      </c>
      <c r="D122" s="96">
        <v>8989.2000000000007</v>
      </c>
      <c r="E122" s="96">
        <v>8989.2000000000007</v>
      </c>
      <c r="F122" s="96">
        <v>8989.2000000000007</v>
      </c>
      <c r="G122" s="96">
        <v>8989.2000000000007</v>
      </c>
      <c r="H122" s="96">
        <v>8989.2000000000007</v>
      </c>
      <c r="I122" s="96">
        <v>8989.2000000000007</v>
      </c>
      <c r="J122" s="96">
        <v>8989.2000000000007</v>
      </c>
      <c r="K122" s="96">
        <v>8989.2000000000007</v>
      </c>
      <c r="L122" s="96">
        <v>8989.2000000000007</v>
      </c>
      <c r="M122" s="96">
        <v>8989.2000000000007</v>
      </c>
      <c r="N122" s="96">
        <v>8989.2000000000007</v>
      </c>
      <c r="O122" s="96">
        <v>8989.2000000000007</v>
      </c>
      <c r="P122" s="96">
        <v>8989.2000000000007</v>
      </c>
      <c r="Q122" s="96">
        <v>8989.2000000000007</v>
      </c>
      <c r="R122" s="96">
        <v>8989.2000000000007</v>
      </c>
      <c r="S122" s="96">
        <v>8989.2000000000007</v>
      </c>
      <c r="T122" s="96">
        <v>8989.2000000000007</v>
      </c>
      <c r="U122" s="96">
        <v>8989.2000000000007</v>
      </c>
      <c r="V122" s="96">
        <v>8989.2000000000007</v>
      </c>
      <c r="W122" s="96">
        <v>8989.2000000000007</v>
      </c>
      <c r="X122" s="96">
        <v>8989.2000000000007</v>
      </c>
      <c r="Y122" s="96">
        <v>8989.2000000000007</v>
      </c>
      <c r="Z122" s="96">
        <v>8989.2000000000007</v>
      </c>
      <c r="AA122" s="96">
        <v>8989.2000000000007</v>
      </c>
      <c r="AB122" s="96">
        <v>8989.2000000000007</v>
      </c>
      <c r="AC122" s="96">
        <v>8989.2000000000007</v>
      </c>
      <c r="AD122" s="96">
        <v>8989.2000000000007</v>
      </c>
      <c r="AE122" s="96">
        <v>8989.2000000000007</v>
      </c>
      <c r="AF122" s="96">
        <v>8989.2000000000007</v>
      </c>
      <c r="AG122" s="96">
        <v>8989.2000000000007</v>
      </c>
      <c r="AH122" s="96">
        <v>8989.2000000000007</v>
      </c>
      <c r="AI122" s="96">
        <v>8989.2000000000007</v>
      </c>
      <c r="AJ122" s="96">
        <v>8989.2000000000007</v>
      </c>
      <c r="AK122" s="96">
        <v>8989.2000000000007</v>
      </c>
      <c r="AL122" s="96">
        <v>8989.2000000000007</v>
      </c>
      <c r="AM122" s="96">
        <v>8989.2000000000007</v>
      </c>
      <c r="AN122" s="96">
        <v>8989.2000000000007</v>
      </c>
      <c r="AO122" s="96">
        <v>8989.2000000000007</v>
      </c>
      <c r="AP122" s="96">
        <v>8989.2000000000007</v>
      </c>
      <c r="AQ122" s="96">
        <v>8989.2000000000007</v>
      </c>
      <c r="AR122" s="96">
        <v>8989.2000000000007</v>
      </c>
      <c r="AS122" s="96">
        <v>8989.2000000000007</v>
      </c>
      <c r="AT122" s="96">
        <v>8989.2000000000007</v>
      </c>
      <c r="AU122" s="96">
        <v>8989.2000000000007</v>
      </c>
      <c r="AV122" s="96">
        <v>8989.2000000000007</v>
      </c>
      <c r="AW122" s="96">
        <v>8989.2000000000007</v>
      </c>
      <c r="AX122" s="96">
        <v>8989.2000000000007</v>
      </c>
    </row>
    <row r="123" spans="1:50">
      <c r="B123" s="101" t="s">
        <v>10</v>
      </c>
      <c r="C123" s="96">
        <v>82019.520000000004</v>
      </c>
      <c r="D123" s="96">
        <v>82019.520000000004</v>
      </c>
      <c r="E123" s="96">
        <v>82019.520000000004</v>
      </c>
      <c r="F123" s="96">
        <v>82019.520000000004</v>
      </c>
      <c r="G123" s="96">
        <v>82019.520000000004</v>
      </c>
      <c r="H123" s="96">
        <v>82019.520000000004</v>
      </c>
      <c r="I123" s="96">
        <v>82019.520000000004</v>
      </c>
      <c r="J123" s="96">
        <v>82019.520000000004</v>
      </c>
      <c r="K123" s="96">
        <v>82019.520000000004</v>
      </c>
      <c r="L123" s="96">
        <v>82019.520000000004</v>
      </c>
      <c r="M123" s="96">
        <v>82019.520000000004</v>
      </c>
      <c r="N123" s="96">
        <v>82019.520000000004</v>
      </c>
      <c r="O123" s="96">
        <v>82019.520000000004</v>
      </c>
      <c r="P123" s="96">
        <v>82019.520000000004</v>
      </c>
      <c r="Q123" s="96">
        <v>82019.520000000004</v>
      </c>
      <c r="R123" s="96">
        <v>82019.520000000004</v>
      </c>
      <c r="S123" s="96">
        <v>82019.520000000004</v>
      </c>
      <c r="T123" s="96">
        <v>82019.520000000004</v>
      </c>
      <c r="U123" s="96">
        <v>82019.520000000004</v>
      </c>
      <c r="V123" s="96">
        <v>82019.520000000004</v>
      </c>
      <c r="W123" s="96">
        <v>82019.520000000004</v>
      </c>
      <c r="X123" s="96">
        <v>82019.520000000004</v>
      </c>
      <c r="Y123" s="96">
        <v>82019.520000000004</v>
      </c>
      <c r="Z123" s="96">
        <v>82019.520000000004</v>
      </c>
      <c r="AA123" s="96">
        <v>82019.520000000004</v>
      </c>
      <c r="AB123" s="96">
        <v>82019.520000000004</v>
      </c>
      <c r="AC123" s="96">
        <v>82019.520000000004</v>
      </c>
      <c r="AD123" s="96">
        <v>82019.520000000004</v>
      </c>
      <c r="AE123" s="96">
        <v>82019.520000000004</v>
      </c>
      <c r="AF123" s="96">
        <v>82019.520000000004</v>
      </c>
      <c r="AG123" s="96">
        <v>82019.520000000004</v>
      </c>
      <c r="AH123" s="96">
        <v>82019.520000000004</v>
      </c>
      <c r="AI123" s="96">
        <v>82019.520000000004</v>
      </c>
      <c r="AJ123" s="96">
        <v>82019.520000000004</v>
      </c>
      <c r="AK123" s="96">
        <v>82019.520000000004</v>
      </c>
      <c r="AL123" s="96">
        <v>82019.520000000004</v>
      </c>
      <c r="AM123" s="96">
        <v>82019.520000000004</v>
      </c>
      <c r="AN123" s="96">
        <v>82019.520000000004</v>
      </c>
      <c r="AO123" s="96">
        <v>82019.520000000004</v>
      </c>
      <c r="AP123" s="96">
        <v>82019.520000000004</v>
      </c>
      <c r="AQ123" s="96">
        <v>82019.520000000004</v>
      </c>
      <c r="AR123" s="96">
        <v>82019.520000000004</v>
      </c>
      <c r="AS123" s="96">
        <v>82019.520000000004</v>
      </c>
      <c r="AT123" s="96">
        <v>82019.520000000004</v>
      </c>
      <c r="AU123" s="96">
        <v>82019.520000000004</v>
      </c>
      <c r="AV123" s="96">
        <v>82019.520000000004</v>
      </c>
      <c r="AW123" s="96">
        <v>82019.520000000004</v>
      </c>
      <c r="AX123" s="96">
        <v>82019.520000000004</v>
      </c>
    </row>
    <row r="124" spans="1:50">
      <c r="B124" s="101" t="s">
        <v>12</v>
      </c>
      <c r="C124" s="96">
        <v>183902.4</v>
      </c>
      <c r="D124" s="96">
        <v>183902.4</v>
      </c>
      <c r="E124" s="96">
        <v>183902.4</v>
      </c>
      <c r="F124" s="96">
        <v>183902.4</v>
      </c>
      <c r="G124" s="96">
        <v>183902.4</v>
      </c>
      <c r="H124" s="96">
        <v>183902.4</v>
      </c>
      <c r="I124" s="96">
        <v>183902.4</v>
      </c>
      <c r="J124" s="96">
        <v>183902.4</v>
      </c>
      <c r="K124" s="96">
        <v>183902.4</v>
      </c>
      <c r="L124" s="96">
        <v>183902.4</v>
      </c>
      <c r="M124" s="96">
        <v>183902.4</v>
      </c>
      <c r="N124" s="96">
        <v>183902.4</v>
      </c>
      <c r="O124" s="96">
        <v>183902.4</v>
      </c>
      <c r="P124" s="96">
        <v>183902.4</v>
      </c>
      <c r="Q124" s="96">
        <v>183902.4</v>
      </c>
      <c r="R124" s="96">
        <v>183902.4</v>
      </c>
      <c r="S124" s="96">
        <v>183902.4</v>
      </c>
      <c r="T124" s="96">
        <v>183902.4</v>
      </c>
      <c r="U124" s="96">
        <v>183902.4</v>
      </c>
      <c r="V124" s="96">
        <v>183902.4</v>
      </c>
      <c r="W124" s="96">
        <v>183902.4</v>
      </c>
      <c r="X124" s="96">
        <v>183902.4</v>
      </c>
      <c r="Y124" s="96">
        <v>183902.4</v>
      </c>
      <c r="Z124" s="96">
        <v>183902.4</v>
      </c>
      <c r="AA124" s="96">
        <v>183902.4</v>
      </c>
      <c r="AB124" s="96">
        <v>183902.4</v>
      </c>
      <c r="AC124" s="96">
        <v>183902.4</v>
      </c>
      <c r="AD124" s="96">
        <v>183902.4</v>
      </c>
      <c r="AE124" s="96">
        <v>183902.4</v>
      </c>
      <c r="AF124" s="96">
        <v>183902.4</v>
      </c>
      <c r="AG124" s="96">
        <v>183902.4</v>
      </c>
      <c r="AH124" s="96">
        <v>183902.4</v>
      </c>
      <c r="AI124" s="96">
        <v>183902.4</v>
      </c>
      <c r="AJ124" s="96">
        <v>183902.4</v>
      </c>
      <c r="AK124" s="96">
        <v>183902.4</v>
      </c>
      <c r="AL124" s="96">
        <v>183902.4</v>
      </c>
      <c r="AM124" s="96">
        <v>183902.4</v>
      </c>
      <c r="AN124" s="96">
        <v>183902.4</v>
      </c>
      <c r="AO124" s="96">
        <v>183902.4</v>
      </c>
      <c r="AP124" s="96">
        <v>183902.4</v>
      </c>
      <c r="AQ124" s="96">
        <v>183902.4</v>
      </c>
      <c r="AR124" s="96">
        <v>183902.4</v>
      </c>
      <c r="AS124" s="96">
        <v>183902.4</v>
      </c>
      <c r="AT124" s="96">
        <v>183902.4</v>
      </c>
      <c r="AU124" s="96">
        <v>183902.4</v>
      </c>
      <c r="AV124" s="96">
        <v>183902.4</v>
      </c>
      <c r="AW124" s="96">
        <v>183902.4</v>
      </c>
      <c r="AX124" s="96">
        <v>183902.4</v>
      </c>
    </row>
    <row r="125" spans="1:50">
      <c r="B125" s="101" t="s">
        <v>22</v>
      </c>
      <c r="C125" s="96">
        <v>136705.14000000001</v>
      </c>
      <c r="D125" s="96">
        <v>136705.14000000001</v>
      </c>
      <c r="E125" s="96">
        <v>136705.14000000001</v>
      </c>
      <c r="F125" s="96">
        <v>136705.14000000001</v>
      </c>
      <c r="G125" s="96">
        <v>136705.14000000001</v>
      </c>
      <c r="H125" s="96">
        <v>136705.14000000001</v>
      </c>
      <c r="I125" s="96">
        <v>136705.14000000001</v>
      </c>
      <c r="J125" s="96">
        <v>136705.14000000001</v>
      </c>
      <c r="K125" s="96">
        <v>136705.14000000001</v>
      </c>
      <c r="L125" s="96">
        <v>136705.14000000001</v>
      </c>
      <c r="M125" s="96">
        <v>136705.14000000001</v>
      </c>
      <c r="N125" s="96">
        <v>136705.14000000001</v>
      </c>
      <c r="O125" s="96">
        <v>136705.14000000001</v>
      </c>
      <c r="P125" s="96">
        <v>136705.14000000001</v>
      </c>
      <c r="Q125" s="96">
        <v>136705.14000000001</v>
      </c>
      <c r="R125" s="96">
        <v>136705.14000000001</v>
      </c>
      <c r="S125" s="96">
        <v>136705.14000000001</v>
      </c>
      <c r="T125" s="96">
        <v>136705.14000000001</v>
      </c>
      <c r="U125" s="96">
        <v>136705.14000000001</v>
      </c>
      <c r="V125" s="96">
        <v>136705.14000000001</v>
      </c>
      <c r="W125" s="96">
        <v>136705.14000000001</v>
      </c>
      <c r="X125" s="96">
        <v>136705.14000000001</v>
      </c>
      <c r="Y125" s="96">
        <v>136705.14000000001</v>
      </c>
      <c r="Z125" s="96">
        <v>136705.14000000001</v>
      </c>
      <c r="AA125" s="96">
        <v>136705.14000000001</v>
      </c>
      <c r="AB125" s="96">
        <v>136705.14000000001</v>
      </c>
      <c r="AC125" s="96">
        <v>136705.14000000001</v>
      </c>
      <c r="AD125" s="96">
        <v>136705.14000000001</v>
      </c>
      <c r="AE125" s="96">
        <v>136705.14000000001</v>
      </c>
      <c r="AF125" s="96">
        <v>136705.14000000001</v>
      </c>
      <c r="AG125" s="96">
        <v>136705.14000000001</v>
      </c>
      <c r="AH125" s="96">
        <v>136705.14000000001</v>
      </c>
      <c r="AI125" s="96">
        <v>136705.14000000001</v>
      </c>
      <c r="AJ125" s="96">
        <v>136705.14000000001</v>
      </c>
      <c r="AK125" s="96">
        <v>136705.14000000001</v>
      </c>
      <c r="AL125" s="96">
        <v>136705.14000000001</v>
      </c>
      <c r="AM125" s="96">
        <v>136705.14000000001</v>
      </c>
      <c r="AN125" s="96">
        <v>136705.14000000001</v>
      </c>
      <c r="AO125" s="96">
        <v>136705.14000000001</v>
      </c>
      <c r="AP125" s="96">
        <v>136705.14000000001</v>
      </c>
      <c r="AQ125" s="96">
        <v>136705.14000000001</v>
      </c>
      <c r="AR125" s="96">
        <v>136705.14000000001</v>
      </c>
      <c r="AS125" s="96">
        <v>136705.14000000001</v>
      </c>
      <c r="AT125" s="96">
        <v>136705.14000000001</v>
      </c>
      <c r="AU125" s="96">
        <v>136705.14000000001</v>
      </c>
      <c r="AV125" s="96">
        <v>136705.14000000001</v>
      </c>
      <c r="AW125" s="96">
        <v>136705.14000000001</v>
      </c>
      <c r="AX125" s="96">
        <v>136705.14000000001</v>
      </c>
    </row>
    <row r="126" spans="1:50">
      <c r="B126" s="101" t="s">
        <v>59</v>
      </c>
      <c r="C126" s="96">
        <v>106367.58</v>
      </c>
      <c r="D126" s="96">
        <v>106367.58</v>
      </c>
      <c r="E126" s="96">
        <v>106367.58</v>
      </c>
      <c r="F126" s="96">
        <v>106367.58</v>
      </c>
      <c r="G126" s="96">
        <v>106367.58</v>
      </c>
      <c r="H126" s="96">
        <v>106367.58</v>
      </c>
      <c r="I126" s="96">
        <v>106367.58</v>
      </c>
      <c r="J126" s="96">
        <v>106367.58</v>
      </c>
      <c r="K126" s="96">
        <v>106367.58</v>
      </c>
      <c r="L126" s="96">
        <v>106367.58</v>
      </c>
      <c r="M126" s="96">
        <v>106367.58</v>
      </c>
      <c r="N126" s="96">
        <v>106367.58</v>
      </c>
      <c r="O126" s="96">
        <v>106367.58</v>
      </c>
      <c r="P126" s="96">
        <v>106367.58</v>
      </c>
      <c r="Q126" s="96">
        <v>106367.58</v>
      </c>
      <c r="R126" s="96">
        <v>106367.58</v>
      </c>
      <c r="S126" s="96">
        <v>106367.58</v>
      </c>
      <c r="T126" s="96">
        <v>106367.58</v>
      </c>
      <c r="U126" s="96">
        <v>106367.58</v>
      </c>
      <c r="V126" s="96">
        <v>106367.58</v>
      </c>
      <c r="W126" s="96">
        <v>106367.58</v>
      </c>
      <c r="X126" s="96">
        <v>106367.58</v>
      </c>
      <c r="Y126" s="96">
        <v>106367.58</v>
      </c>
      <c r="Z126" s="96">
        <v>106367.58</v>
      </c>
      <c r="AA126" s="96">
        <v>106367.58</v>
      </c>
      <c r="AB126" s="96">
        <v>106367.58</v>
      </c>
      <c r="AC126" s="96">
        <v>106367.58</v>
      </c>
      <c r="AD126" s="96">
        <v>106367.58</v>
      </c>
      <c r="AE126" s="96">
        <v>106367.58</v>
      </c>
      <c r="AF126" s="96">
        <v>106367.58</v>
      </c>
      <c r="AG126" s="96">
        <v>106367.58</v>
      </c>
      <c r="AH126" s="96">
        <v>106367.58</v>
      </c>
      <c r="AI126" s="96">
        <v>106367.58</v>
      </c>
      <c r="AJ126" s="96">
        <v>106367.58</v>
      </c>
      <c r="AK126" s="96">
        <v>106367.58</v>
      </c>
      <c r="AL126" s="96">
        <v>106367.58</v>
      </c>
      <c r="AM126" s="96">
        <v>106367.58</v>
      </c>
      <c r="AN126" s="96">
        <v>106367.58</v>
      </c>
      <c r="AO126" s="96">
        <v>106367.58</v>
      </c>
      <c r="AP126" s="96">
        <v>106367.58</v>
      </c>
      <c r="AQ126" s="96">
        <v>106367.58</v>
      </c>
      <c r="AR126" s="96">
        <v>106367.58</v>
      </c>
      <c r="AS126" s="96">
        <v>106367.58</v>
      </c>
      <c r="AT126" s="96">
        <v>106367.58</v>
      </c>
      <c r="AU126" s="96">
        <v>106367.58</v>
      </c>
      <c r="AV126" s="96">
        <v>106367.58</v>
      </c>
      <c r="AW126" s="96">
        <v>106367.58</v>
      </c>
      <c r="AX126" s="96">
        <v>106367.58</v>
      </c>
    </row>
    <row r="127" spans="1:50">
      <c r="B127" s="96" t="s">
        <v>277</v>
      </c>
      <c r="C127" s="101">
        <f>SUM(C$122:C$126)</f>
        <v>517983.84</v>
      </c>
      <c r="D127" s="101">
        <f t="shared" ref="D127:AX127" si="9">SUM(D$122:D$126)</f>
        <v>517983.84</v>
      </c>
      <c r="E127" s="101">
        <f t="shared" si="9"/>
        <v>517983.84</v>
      </c>
      <c r="F127" s="101">
        <f t="shared" si="9"/>
        <v>517983.84</v>
      </c>
      <c r="G127" s="101">
        <f t="shared" si="9"/>
        <v>517983.84</v>
      </c>
      <c r="H127" s="101">
        <f t="shared" si="9"/>
        <v>517983.84</v>
      </c>
      <c r="I127" s="101">
        <f t="shared" si="9"/>
        <v>517983.84</v>
      </c>
      <c r="J127" s="101">
        <f t="shared" si="9"/>
        <v>517983.84</v>
      </c>
      <c r="K127" s="101">
        <f t="shared" si="9"/>
        <v>517983.84</v>
      </c>
      <c r="L127" s="101">
        <f t="shared" si="9"/>
        <v>517983.84</v>
      </c>
      <c r="M127" s="101">
        <f t="shared" si="9"/>
        <v>517983.84</v>
      </c>
      <c r="N127" s="101">
        <f t="shared" si="9"/>
        <v>517983.84</v>
      </c>
      <c r="O127" s="101">
        <f t="shared" si="9"/>
        <v>517983.84</v>
      </c>
      <c r="P127" s="101">
        <f t="shared" si="9"/>
        <v>517983.84</v>
      </c>
      <c r="Q127" s="101">
        <f t="shared" si="9"/>
        <v>517983.84</v>
      </c>
      <c r="R127" s="101">
        <f t="shared" si="9"/>
        <v>517983.84</v>
      </c>
      <c r="S127" s="101">
        <f t="shared" si="9"/>
        <v>517983.84</v>
      </c>
      <c r="T127" s="101">
        <f t="shared" si="9"/>
        <v>517983.84</v>
      </c>
      <c r="U127" s="101">
        <f t="shared" si="9"/>
        <v>517983.84</v>
      </c>
      <c r="V127" s="101">
        <f t="shared" si="9"/>
        <v>517983.84</v>
      </c>
      <c r="W127" s="101">
        <f t="shared" si="9"/>
        <v>517983.84</v>
      </c>
      <c r="X127" s="101">
        <f t="shared" si="9"/>
        <v>517983.84</v>
      </c>
      <c r="Y127" s="101">
        <f t="shared" si="9"/>
        <v>517983.84</v>
      </c>
      <c r="Z127" s="101">
        <f t="shared" si="9"/>
        <v>517983.84</v>
      </c>
      <c r="AA127" s="101">
        <f t="shared" si="9"/>
        <v>517983.84</v>
      </c>
      <c r="AB127" s="101">
        <f t="shared" si="9"/>
        <v>517983.84</v>
      </c>
      <c r="AC127" s="101">
        <f t="shared" si="9"/>
        <v>517983.84</v>
      </c>
      <c r="AD127" s="101">
        <f t="shared" si="9"/>
        <v>517983.84</v>
      </c>
      <c r="AE127" s="101">
        <f t="shared" si="9"/>
        <v>517983.84</v>
      </c>
      <c r="AF127" s="101">
        <f t="shared" si="9"/>
        <v>517983.84</v>
      </c>
      <c r="AG127" s="101">
        <f t="shared" si="9"/>
        <v>517983.84</v>
      </c>
      <c r="AH127" s="101">
        <f t="shared" si="9"/>
        <v>517983.84</v>
      </c>
      <c r="AI127" s="101">
        <f t="shared" si="9"/>
        <v>517983.84</v>
      </c>
      <c r="AJ127" s="101">
        <f t="shared" si="9"/>
        <v>517983.84</v>
      </c>
      <c r="AK127" s="101">
        <f t="shared" si="9"/>
        <v>517983.84</v>
      </c>
      <c r="AL127" s="101">
        <f t="shared" si="9"/>
        <v>517983.84</v>
      </c>
      <c r="AM127" s="101">
        <f t="shared" si="9"/>
        <v>517983.84</v>
      </c>
      <c r="AN127" s="101">
        <f t="shared" si="9"/>
        <v>517983.84</v>
      </c>
      <c r="AO127" s="101">
        <f t="shared" si="9"/>
        <v>517983.84</v>
      </c>
      <c r="AP127" s="101">
        <f t="shared" si="9"/>
        <v>517983.84</v>
      </c>
      <c r="AQ127" s="101">
        <f t="shared" si="9"/>
        <v>517983.84</v>
      </c>
      <c r="AR127" s="101">
        <f t="shared" si="9"/>
        <v>517983.84</v>
      </c>
      <c r="AS127" s="101">
        <f t="shared" si="9"/>
        <v>517983.84</v>
      </c>
      <c r="AT127" s="101">
        <f t="shared" si="9"/>
        <v>517983.84</v>
      </c>
      <c r="AU127" s="101">
        <f t="shared" si="9"/>
        <v>517983.84</v>
      </c>
      <c r="AV127" s="101">
        <f t="shared" si="9"/>
        <v>517983.84</v>
      </c>
      <c r="AW127" s="101">
        <f t="shared" si="9"/>
        <v>517983.84</v>
      </c>
      <c r="AX127" s="101">
        <f t="shared" si="9"/>
        <v>517983.84</v>
      </c>
    </row>
    <row r="128" spans="1:50">
      <c r="A128" s="101" t="s">
        <v>109</v>
      </c>
      <c r="B128" s="101" t="s">
        <v>5</v>
      </c>
      <c r="C128" s="96">
        <v>8989.2000000000007</v>
      </c>
      <c r="D128" s="96">
        <v>8989.2000000000007</v>
      </c>
      <c r="E128" s="96">
        <v>8989.2000000000007</v>
      </c>
      <c r="F128" s="96">
        <v>8989.2000000000007</v>
      </c>
      <c r="G128" s="96">
        <v>8989.2000000000007</v>
      </c>
      <c r="H128" s="96">
        <v>8989.2000000000007</v>
      </c>
      <c r="I128" s="96">
        <v>8989.2000000000007</v>
      </c>
      <c r="J128" s="96">
        <v>8989.2000000000007</v>
      </c>
      <c r="K128" s="96">
        <v>8989.2000000000007</v>
      </c>
      <c r="L128" s="96">
        <v>8989.2000000000007</v>
      </c>
      <c r="M128" s="96">
        <v>8989.2000000000007</v>
      </c>
      <c r="N128" s="96">
        <v>8989.2000000000007</v>
      </c>
      <c r="O128" s="96">
        <v>8989.2000000000007</v>
      </c>
      <c r="P128" s="96">
        <v>8989.2000000000007</v>
      </c>
      <c r="Q128" s="96">
        <v>8989.2000000000007</v>
      </c>
      <c r="R128" s="96">
        <v>8989.2000000000007</v>
      </c>
      <c r="S128" s="96">
        <v>8989.2000000000007</v>
      </c>
      <c r="T128" s="96">
        <v>8989.2000000000007</v>
      </c>
      <c r="U128" s="96">
        <v>8989.2000000000007</v>
      </c>
      <c r="V128" s="96">
        <v>8989.2000000000007</v>
      </c>
      <c r="W128" s="96">
        <v>8989.2000000000007</v>
      </c>
      <c r="X128" s="96">
        <v>8989.2000000000007</v>
      </c>
      <c r="Y128" s="96">
        <v>8989.2000000000007</v>
      </c>
      <c r="Z128" s="96">
        <v>8989.2000000000007</v>
      </c>
      <c r="AA128" s="96">
        <v>8989.2000000000007</v>
      </c>
      <c r="AB128" s="96">
        <v>8989.2000000000007</v>
      </c>
      <c r="AC128" s="96">
        <v>8989.2000000000007</v>
      </c>
      <c r="AD128" s="96">
        <v>8989.2000000000007</v>
      </c>
      <c r="AE128" s="96">
        <v>8989.2000000000007</v>
      </c>
      <c r="AF128" s="96">
        <v>8989.2000000000007</v>
      </c>
      <c r="AG128" s="96">
        <v>8989.2000000000007</v>
      </c>
      <c r="AH128" s="96">
        <v>8989.2000000000007</v>
      </c>
      <c r="AI128" s="96">
        <v>8989.2000000000007</v>
      </c>
      <c r="AJ128" s="96">
        <v>8989.2000000000007</v>
      </c>
      <c r="AK128" s="96">
        <v>8989.2000000000007</v>
      </c>
      <c r="AL128" s="96">
        <v>8989.2000000000007</v>
      </c>
      <c r="AM128" s="96">
        <v>8989.2000000000007</v>
      </c>
      <c r="AN128" s="96">
        <v>8989.2000000000007</v>
      </c>
      <c r="AO128" s="96">
        <v>8989.2000000000007</v>
      </c>
      <c r="AP128" s="96">
        <v>8989.2000000000007</v>
      </c>
      <c r="AQ128" s="96">
        <v>8989.2000000000007</v>
      </c>
      <c r="AR128" s="96">
        <v>8989.2000000000007</v>
      </c>
      <c r="AS128" s="96">
        <v>8989.2000000000007</v>
      </c>
      <c r="AT128" s="96">
        <v>8989.2000000000007</v>
      </c>
      <c r="AU128" s="96">
        <v>8989.2000000000007</v>
      </c>
      <c r="AV128" s="96">
        <v>8989.2000000000007</v>
      </c>
      <c r="AW128" s="96">
        <v>8989.2000000000007</v>
      </c>
      <c r="AX128" s="96">
        <v>8989.2000000000007</v>
      </c>
    </row>
    <row r="129" spans="2:50">
      <c r="B129" s="101" t="s">
        <v>10</v>
      </c>
      <c r="C129" s="96">
        <v>82019.520000000004</v>
      </c>
      <c r="D129" s="96">
        <v>82019.520000000004</v>
      </c>
      <c r="E129" s="96">
        <v>82019.520000000004</v>
      </c>
      <c r="F129" s="96">
        <v>82019.520000000004</v>
      </c>
      <c r="G129" s="96">
        <v>82019.520000000004</v>
      </c>
      <c r="H129" s="96">
        <v>82019.520000000004</v>
      </c>
      <c r="I129" s="96">
        <v>82019.520000000004</v>
      </c>
      <c r="J129" s="96">
        <v>82019.520000000004</v>
      </c>
      <c r="K129" s="96">
        <v>82019.520000000004</v>
      </c>
      <c r="L129" s="96">
        <v>82019.520000000004</v>
      </c>
      <c r="M129" s="96">
        <v>82019.520000000004</v>
      </c>
      <c r="N129" s="96">
        <v>82019.520000000004</v>
      </c>
      <c r="O129" s="96">
        <v>82019.520000000004</v>
      </c>
      <c r="P129" s="96">
        <v>82019.520000000004</v>
      </c>
      <c r="Q129" s="96">
        <v>82019.520000000004</v>
      </c>
      <c r="R129" s="96">
        <v>82019.520000000004</v>
      </c>
      <c r="S129" s="96">
        <v>82019.520000000004</v>
      </c>
      <c r="T129" s="96">
        <v>82019.520000000004</v>
      </c>
      <c r="U129" s="96">
        <v>82019.520000000004</v>
      </c>
      <c r="V129" s="96">
        <v>82019.520000000004</v>
      </c>
      <c r="W129" s="96">
        <v>82019.520000000004</v>
      </c>
      <c r="X129" s="96">
        <v>82019.520000000004</v>
      </c>
      <c r="Y129" s="96">
        <v>82019.520000000004</v>
      </c>
      <c r="Z129" s="96">
        <v>82019.520000000004</v>
      </c>
      <c r="AA129" s="96">
        <v>82019.520000000004</v>
      </c>
      <c r="AB129" s="96">
        <v>82019.520000000004</v>
      </c>
      <c r="AC129" s="96">
        <v>82019.520000000004</v>
      </c>
      <c r="AD129" s="96">
        <v>82019.520000000004</v>
      </c>
      <c r="AE129" s="96">
        <v>82019.520000000004</v>
      </c>
      <c r="AF129" s="96">
        <v>82019.520000000004</v>
      </c>
      <c r="AG129" s="96">
        <v>82019.520000000004</v>
      </c>
      <c r="AH129" s="96">
        <v>82019.520000000004</v>
      </c>
      <c r="AI129" s="96">
        <v>82019.520000000004</v>
      </c>
      <c r="AJ129" s="96">
        <v>82019.520000000004</v>
      </c>
      <c r="AK129" s="96">
        <v>82019.520000000004</v>
      </c>
      <c r="AL129" s="96">
        <v>82019.520000000004</v>
      </c>
      <c r="AM129" s="96">
        <v>82019.520000000004</v>
      </c>
      <c r="AN129" s="96">
        <v>82019.520000000004</v>
      </c>
      <c r="AO129" s="96">
        <v>82019.520000000004</v>
      </c>
      <c r="AP129" s="96">
        <v>82019.520000000004</v>
      </c>
      <c r="AQ129" s="96">
        <v>82019.520000000004</v>
      </c>
      <c r="AR129" s="96">
        <v>82019.520000000004</v>
      </c>
      <c r="AS129" s="96">
        <v>82019.520000000004</v>
      </c>
      <c r="AT129" s="96">
        <v>82019.520000000004</v>
      </c>
      <c r="AU129" s="96">
        <v>82019.520000000004</v>
      </c>
      <c r="AV129" s="96">
        <v>82019.520000000004</v>
      </c>
      <c r="AW129" s="96">
        <v>82019.520000000004</v>
      </c>
      <c r="AX129" s="96">
        <v>82019.520000000004</v>
      </c>
    </row>
    <row r="130" spans="2:50">
      <c r="B130" s="101" t="s">
        <v>12</v>
      </c>
      <c r="C130" s="96">
        <v>183902.4</v>
      </c>
      <c r="D130" s="96">
        <v>183902.4</v>
      </c>
      <c r="E130" s="96">
        <v>183902.4</v>
      </c>
      <c r="F130" s="96">
        <v>183902.4</v>
      </c>
      <c r="G130" s="96">
        <v>183902.4</v>
      </c>
      <c r="H130" s="96">
        <v>183902.4</v>
      </c>
      <c r="I130" s="96">
        <v>183902.4</v>
      </c>
      <c r="J130" s="96">
        <v>183902.4</v>
      </c>
      <c r="K130" s="96">
        <v>183902.4</v>
      </c>
      <c r="L130" s="96">
        <v>183902.4</v>
      </c>
      <c r="M130" s="96">
        <v>183902.4</v>
      </c>
      <c r="N130" s="96">
        <v>183902.4</v>
      </c>
      <c r="O130" s="96">
        <v>183902.4</v>
      </c>
      <c r="P130" s="96">
        <v>183902.4</v>
      </c>
      <c r="Q130" s="96">
        <v>183902.4</v>
      </c>
      <c r="R130" s="96">
        <v>183902.4</v>
      </c>
      <c r="S130" s="96">
        <v>183902.4</v>
      </c>
      <c r="T130" s="96">
        <v>183902.4</v>
      </c>
      <c r="U130" s="96">
        <v>183902.4</v>
      </c>
      <c r="V130" s="96">
        <v>183902.4</v>
      </c>
      <c r="W130" s="96">
        <v>183902.4</v>
      </c>
      <c r="X130" s="96">
        <v>183902.4</v>
      </c>
      <c r="Y130" s="96">
        <v>183902.4</v>
      </c>
      <c r="Z130" s="96">
        <v>183902.4</v>
      </c>
      <c r="AA130" s="96">
        <v>183902.4</v>
      </c>
      <c r="AB130" s="96">
        <v>183902.4</v>
      </c>
      <c r="AC130" s="96">
        <v>183902.4</v>
      </c>
      <c r="AD130" s="96">
        <v>183902.4</v>
      </c>
      <c r="AE130" s="96">
        <v>183902.4</v>
      </c>
      <c r="AF130" s="96">
        <v>183902.4</v>
      </c>
      <c r="AG130" s="96">
        <v>183902.4</v>
      </c>
      <c r="AH130" s="96">
        <v>183902.4</v>
      </c>
      <c r="AI130" s="96">
        <v>183902.4</v>
      </c>
      <c r="AJ130" s="96">
        <v>183902.4</v>
      </c>
      <c r="AK130" s="96">
        <v>183902.4</v>
      </c>
      <c r="AL130" s="96">
        <v>183902.4</v>
      </c>
      <c r="AM130" s="96">
        <v>183902.4</v>
      </c>
      <c r="AN130" s="96">
        <v>183902.4</v>
      </c>
      <c r="AO130" s="96">
        <v>183902.4</v>
      </c>
      <c r="AP130" s="96">
        <v>183902.4</v>
      </c>
      <c r="AQ130" s="96">
        <v>183902.4</v>
      </c>
      <c r="AR130" s="96">
        <v>183902.4</v>
      </c>
      <c r="AS130" s="96">
        <v>183902.4</v>
      </c>
      <c r="AT130" s="96">
        <v>183902.4</v>
      </c>
      <c r="AU130" s="96">
        <v>183902.4</v>
      </c>
      <c r="AV130" s="96">
        <v>183902.4</v>
      </c>
      <c r="AW130" s="96">
        <v>183902.4</v>
      </c>
      <c r="AX130" s="96">
        <v>183902.4</v>
      </c>
    </row>
    <row r="131" spans="2:50">
      <c r="B131" s="101" t="s">
        <v>22</v>
      </c>
      <c r="C131" s="96">
        <v>136705.14000000001</v>
      </c>
      <c r="D131" s="96">
        <v>136705.14000000001</v>
      </c>
      <c r="E131" s="96">
        <v>136705.14000000001</v>
      </c>
      <c r="F131" s="96">
        <v>136705.14000000001</v>
      </c>
      <c r="G131" s="96">
        <v>136705.14000000001</v>
      </c>
      <c r="H131" s="96">
        <v>136705.14000000001</v>
      </c>
      <c r="I131" s="96">
        <v>136705.14000000001</v>
      </c>
      <c r="J131" s="96">
        <v>136705.14000000001</v>
      </c>
      <c r="K131" s="96">
        <v>136705.14000000001</v>
      </c>
      <c r="L131" s="96">
        <v>136705.14000000001</v>
      </c>
      <c r="M131" s="96">
        <v>136705.14000000001</v>
      </c>
      <c r="N131" s="96">
        <v>136705.14000000001</v>
      </c>
      <c r="O131" s="96">
        <v>136705.14000000001</v>
      </c>
      <c r="P131" s="96">
        <v>136705.14000000001</v>
      </c>
      <c r="Q131" s="96">
        <v>136705.14000000001</v>
      </c>
      <c r="R131" s="96">
        <v>136705.14000000001</v>
      </c>
      <c r="S131" s="96">
        <v>136705.14000000001</v>
      </c>
      <c r="T131" s="96">
        <v>136705.14000000001</v>
      </c>
      <c r="U131" s="96">
        <v>136705.14000000001</v>
      </c>
      <c r="V131" s="96">
        <v>136705.14000000001</v>
      </c>
      <c r="W131" s="96">
        <v>136705.14000000001</v>
      </c>
      <c r="X131" s="96">
        <v>136705.14000000001</v>
      </c>
      <c r="Y131" s="96">
        <v>136705.14000000001</v>
      </c>
      <c r="Z131" s="96">
        <v>136705.14000000001</v>
      </c>
      <c r="AA131" s="96">
        <v>136705.14000000001</v>
      </c>
      <c r="AB131" s="96">
        <v>136705.14000000001</v>
      </c>
      <c r="AC131" s="96">
        <v>136705.14000000001</v>
      </c>
      <c r="AD131" s="96">
        <v>136705.14000000001</v>
      </c>
      <c r="AE131" s="96">
        <v>136705.14000000001</v>
      </c>
      <c r="AF131" s="96">
        <v>136705.14000000001</v>
      </c>
      <c r="AG131" s="96">
        <v>136705.14000000001</v>
      </c>
      <c r="AH131" s="96">
        <v>136705.14000000001</v>
      </c>
      <c r="AI131" s="96">
        <v>136705.14000000001</v>
      </c>
      <c r="AJ131" s="96">
        <v>136705.14000000001</v>
      </c>
      <c r="AK131" s="96">
        <v>136705.14000000001</v>
      </c>
      <c r="AL131" s="96">
        <v>136705.14000000001</v>
      </c>
      <c r="AM131" s="96">
        <v>136705.14000000001</v>
      </c>
      <c r="AN131" s="96">
        <v>136705.14000000001</v>
      </c>
      <c r="AO131" s="96">
        <v>136705.14000000001</v>
      </c>
      <c r="AP131" s="96">
        <v>136705.14000000001</v>
      </c>
      <c r="AQ131" s="96">
        <v>136705.14000000001</v>
      </c>
      <c r="AR131" s="96">
        <v>136705.14000000001</v>
      </c>
      <c r="AS131" s="96">
        <v>136705.14000000001</v>
      </c>
      <c r="AT131" s="96">
        <v>136705.14000000001</v>
      </c>
      <c r="AU131" s="96">
        <v>136705.14000000001</v>
      </c>
      <c r="AV131" s="96">
        <v>136705.14000000001</v>
      </c>
      <c r="AW131" s="96">
        <v>136705.14000000001</v>
      </c>
      <c r="AX131" s="96">
        <v>136705.14000000001</v>
      </c>
    </row>
    <row r="132" spans="2:50">
      <c r="B132" s="101" t="s">
        <v>59</v>
      </c>
      <c r="C132" s="96">
        <v>106367.58</v>
      </c>
      <c r="D132" s="96">
        <v>106367.58</v>
      </c>
      <c r="E132" s="96">
        <v>106367.58</v>
      </c>
      <c r="F132" s="96">
        <v>106367.58</v>
      </c>
      <c r="G132" s="96">
        <v>106367.58</v>
      </c>
      <c r="H132" s="96">
        <v>106367.58</v>
      </c>
      <c r="I132" s="96">
        <v>106367.58</v>
      </c>
      <c r="J132" s="96">
        <v>106367.58</v>
      </c>
      <c r="K132" s="96">
        <v>106367.58</v>
      </c>
      <c r="L132" s="96">
        <v>106367.58</v>
      </c>
      <c r="M132" s="96">
        <v>106367.58</v>
      </c>
      <c r="N132" s="96">
        <v>106367.58</v>
      </c>
      <c r="O132" s="96">
        <v>106367.58</v>
      </c>
      <c r="P132" s="96">
        <v>106367.58</v>
      </c>
      <c r="Q132" s="96">
        <v>106367.58</v>
      </c>
      <c r="R132" s="96">
        <v>106367.58</v>
      </c>
      <c r="S132" s="96">
        <v>106367.58</v>
      </c>
      <c r="T132" s="96">
        <v>106367.58</v>
      </c>
      <c r="U132" s="96">
        <v>106367.58</v>
      </c>
      <c r="V132" s="96">
        <v>106367.58</v>
      </c>
      <c r="W132" s="96">
        <v>106367.58</v>
      </c>
      <c r="X132" s="96">
        <v>106367.58</v>
      </c>
      <c r="Y132" s="96">
        <v>106367.58</v>
      </c>
      <c r="Z132" s="96">
        <v>106367.58</v>
      </c>
      <c r="AA132" s="96">
        <v>106367.58</v>
      </c>
      <c r="AB132" s="96">
        <v>106367.58</v>
      </c>
      <c r="AC132" s="96">
        <v>106367.58</v>
      </c>
      <c r="AD132" s="96">
        <v>106367.58</v>
      </c>
      <c r="AE132" s="96">
        <v>106367.58</v>
      </c>
      <c r="AF132" s="96">
        <v>106367.58</v>
      </c>
      <c r="AG132" s="96">
        <v>106367.58</v>
      </c>
      <c r="AH132" s="96">
        <v>106367.58</v>
      </c>
      <c r="AI132" s="96">
        <v>106367.58</v>
      </c>
      <c r="AJ132" s="96">
        <v>106367.58</v>
      </c>
      <c r="AK132" s="96">
        <v>106367.58</v>
      </c>
      <c r="AL132" s="96">
        <v>106367.58</v>
      </c>
      <c r="AM132" s="96">
        <v>106367.58</v>
      </c>
      <c r="AN132" s="96">
        <v>106367.58</v>
      </c>
      <c r="AO132" s="96">
        <v>106367.58</v>
      </c>
      <c r="AP132" s="96">
        <v>106367.58</v>
      </c>
      <c r="AQ132" s="96">
        <v>106367.58</v>
      </c>
      <c r="AR132" s="96">
        <v>106367.58</v>
      </c>
      <c r="AS132" s="96">
        <v>106367.58</v>
      </c>
      <c r="AT132" s="96">
        <v>106367.58</v>
      </c>
      <c r="AU132" s="96">
        <v>106367.58</v>
      </c>
      <c r="AV132" s="96">
        <v>106367.58</v>
      </c>
      <c r="AW132" s="96">
        <v>106367.58</v>
      </c>
      <c r="AX132" s="96">
        <v>106367.58</v>
      </c>
    </row>
    <row r="133" spans="2:50">
      <c r="B133" s="96" t="s">
        <v>277</v>
      </c>
      <c r="C133" s="101">
        <f>SUM(C$128:C$132)</f>
        <v>517983.84</v>
      </c>
      <c r="D133" s="101">
        <f t="shared" ref="D133:AX133" si="10">SUM(D$128:D$132)</f>
        <v>517983.84</v>
      </c>
      <c r="E133" s="101">
        <f t="shared" si="10"/>
        <v>517983.84</v>
      </c>
      <c r="F133" s="101">
        <f t="shared" si="10"/>
        <v>517983.84</v>
      </c>
      <c r="G133" s="101">
        <f t="shared" si="10"/>
        <v>517983.84</v>
      </c>
      <c r="H133" s="101">
        <f t="shared" si="10"/>
        <v>517983.84</v>
      </c>
      <c r="I133" s="101">
        <f t="shared" si="10"/>
        <v>517983.84</v>
      </c>
      <c r="J133" s="101">
        <f t="shared" si="10"/>
        <v>517983.84</v>
      </c>
      <c r="K133" s="101">
        <f t="shared" si="10"/>
        <v>517983.84</v>
      </c>
      <c r="L133" s="101">
        <f t="shared" si="10"/>
        <v>517983.84</v>
      </c>
      <c r="M133" s="101">
        <f t="shared" si="10"/>
        <v>517983.84</v>
      </c>
      <c r="N133" s="101">
        <f t="shared" si="10"/>
        <v>517983.84</v>
      </c>
      <c r="O133" s="101">
        <f t="shared" si="10"/>
        <v>517983.84</v>
      </c>
      <c r="P133" s="101">
        <f t="shared" si="10"/>
        <v>517983.84</v>
      </c>
      <c r="Q133" s="101">
        <f t="shared" si="10"/>
        <v>517983.84</v>
      </c>
      <c r="R133" s="101">
        <f t="shared" si="10"/>
        <v>517983.84</v>
      </c>
      <c r="S133" s="101">
        <f t="shared" si="10"/>
        <v>517983.84</v>
      </c>
      <c r="T133" s="101">
        <f t="shared" si="10"/>
        <v>517983.84</v>
      </c>
      <c r="U133" s="101">
        <f t="shared" si="10"/>
        <v>517983.84</v>
      </c>
      <c r="V133" s="101">
        <f t="shared" si="10"/>
        <v>517983.84</v>
      </c>
      <c r="W133" s="101">
        <f t="shared" si="10"/>
        <v>517983.84</v>
      </c>
      <c r="X133" s="101">
        <f t="shared" si="10"/>
        <v>517983.84</v>
      </c>
      <c r="Y133" s="101">
        <f t="shared" si="10"/>
        <v>517983.84</v>
      </c>
      <c r="Z133" s="101">
        <f t="shared" si="10"/>
        <v>517983.84</v>
      </c>
      <c r="AA133" s="101">
        <f t="shared" si="10"/>
        <v>517983.84</v>
      </c>
      <c r="AB133" s="101">
        <f t="shared" si="10"/>
        <v>517983.84</v>
      </c>
      <c r="AC133" s="101">
        <f t="shared" si="10"/>
        <v>517983.84</v>
      </c>
      <c r="AD133" s="101">
        <f t="shared" si="10"/>
        <v>517983.84</v>
      </c>
      <c r="AE133" s="101">
        <f t="shared" si="10"/>
        <v>517983.84</v>
      </c>
      <c r="AF133" s="101">
        <f t="shared" si="10"/>
        <v>517983.84</v>
      </c>
      <c r="AG133" s="101">
        <f t="shared" si="10"/>
        <v>517983.84</v>
      </c>
      <c r="AH133" s="101">
        <f t="shared" si="10"/>
        <v>517983.84</v>
      </c>
      <c r="AI133" s="101">
        <f t="shared" si="10"/>
        <v>517983.84</v>
      </c>
      <c r="AJ133" s="101">
        <f t="shared" si="10"/>
        <v>517983.84</v>
      </c>
      <c r="AK133" s="101">
        <f t="shared" si="10"/>
        <v>517983.84</v>
      </c>
      <c r="AL133" s="101">
        <f t="shared" si="10"/>
        <v>517983.84</v>
      </c>
      <c r="AM133" s="101">
        <f t="shared" si="10"/>
        <v>517983.84</v>
      </c>
      <c r="AN133" s="101">
        <f t="shared" si="10"/>
        <v>517983.84</v>
      </c>
      <c r="AO133" s="101">
        <f t="shared" si="10"/>
        <v>517983.84</v>
      </c>
      <c r="AP133" s="101">
        <f t="shared" si="10"/>
        <v>517983.84</v>
      </c>
      <c r="AQ133" s="101">
        <f t="shared" si="10"/>
        <v>517983.84</v>
      </c>
      <c r="AR133" s="101">
        <f t="shared" si="10"/>
        <v>517983.84</v>
      </c>
      <c r="AS133" s="101">
        <f t="shared" si="10"/>
        <v>517983.84</v>
      </c>
      <c r="AT133" s="101">
        <f t="shared" si="10"/>
        <v>517983.84</v>
      </c>
      <c r="AU133" s="101">
        <f t="shared" si="10"/>
        <v>517983.84</v>
      </c>
      <c r="AV133" s="101">
        <f t="shared" si="10"/>
        <v>517983.84</v>
      </c>
      <c r="AW133" s="101">
        <f t="shared" si="10"/>
        <v>517983.84</v>
      </c>
      <c r="AX133" s="101">
        <f t="shared" si="10"/>
        <v>517983.84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6" customWidth="1"/>
    <col min="2" max="2" width="17.6640625" style="96" customWidth="1"/>
    <col min="3" max="51" width="8.83203125" style="96"/>
    <col min="52" max="52" width="10.6640625" style="96" customWidth="1"/>
    <col min="53" max="16384" width="8.83203125" style="96"/>
  </cols>
  <sheetData>
    <row r="1" spans="1:52">
      <c r="A1" s="98" t="s">
        <v>118</v>
      </c>
    </row>
    <row r="2" spans="1:52">
      <c r="A2" s="96" t="s">
        <v>302</v>
      </c>
      <c r="B2" s="103" t="s">
        <v>5</v>
      </c>
      <c r="E2" s="106"/>
    </row>
    <row r="3" spans="1:52">
      <c r="A3" s="96" t="s">
        <v>285</v>
      </c>
      <c r="B3" s="103">
        <v>345</v>
      </c>
      <c r="E3" s="106"/>
    </row>
    <row r="4" spans="1:52">
      <c r="A4" s="98"/>
      <c r="C4" s="107" t="s">
        <v>286</v>
      </c>
    </row>
    <row r="5" spans="1:52">
      <c r="B5" s="102"/>
      <c r="C5" s="108">
        <v>0</v>
      </c>
      <c r="D5" s="108">
        <v>1</v>
      </c>
      <c r="E5" s="108">
        <v>2</v>
      </c>
      <c r="F5" s="108">
        <v>3</v>
      </c>
      <c r="G5" s="108">
        <v>4</v>
      </c>
      <c r="H5" s="108">
        <v>5</v>
      </c>
      <c r="I5" s="108">
        <v>6</v>
      </c>
      <c r="J5" s="108">
        <v>7</v>
      </c>
      <c r="K5" s="108">
        <v>8</v>
      </c>
      <c r="L5" s="108">
        <v>9</v>
      </c>
      <c r="M5" s="108">
        <v>10</v>
      </c>
      <c r="N5" s="108">
        <v>11</v>
      </c>
      <c r="O5" s="108">
        <v>12</v>
      </c>
      <c r="P5" s="108">
        <v>13</v>
      </c>
      <c r="Q5" s="108">
        <v>14</v>
      </c>
      <c r="R5" s="108">
        <v>15</v>
      </c>
      <c r="S5" s="108">
        <v>16</v>
      </c>
      <c r="T5" s="108">
        <v>17</v>
      </c>
      <c r="U5" s="108">
        <v>18</v>
      </c>
      <c r="V5" s="108">
        <v>19</v>
      </c>
      <c r="W5" s="108">
        <v>20</v>
      </c>
      <c r="X5" s="108">
        <v>21</v>
      </c>
      <c r="Y5" s="108">
        <v>22</v>
      </c>
      <c r="Z5" s="108">
        <v>23</v>
      </c>
      <c r="AA5" s="108">
        <v>24</v>
      </c>
      <c r="AB5" s="108">
        <v>25</v>
      </c>
      <c r="AC5" s="108">
        <v>26</v>
      </c>
      <c r="AD5" s="108">
        <v>27</v>
      </c>
      <c r="AE5" s="108">
        <v>28</v>
      </c>
      <c r="AF5" s="108">
        <v>29</v>
      </c>
      <c r="AG5" s="108">
        <v>30</v>
      </c>
      <c r="AH5" s="108">
        <v>31</v>
      </c>
      <c r="AI5" s="108">
        <v>32</v>
      </c>
      <c r="AJ5" s="108">
        <v>33</v>
      </c>
      <c r="AK5" s="108">
        <v>34</v>
      </c>
      <c r="AL5" s="108">
        <v>35</v>
      </c>
      <c r="AM5" s="108">
        <v>36</v>
      </c>
      <c r="AN5" s="108">
        <v>37</v>
      </c>
      <c r="AO5" s="108">
        <v>38</v>
      </c>
      <c r="AP5" s="108">
        <v>39</v>
      </c>
      <c r="AQ5" s="108">
        <v>40</v>
      </c>
      <c r="AR5" s="108">
        <v>41</v>
      </c>
      <c r="AS5" s="108">
        <v>42</v>
      </c>
      <c r="AT5" s="108">
        <v>43</v>
      </c>
      <c r="AU5" s="108">
        <v>44</v>
      </c>
      <c r="AV5" s="108">
        <v>45</v>
      </c>
      <c r="AW5" s="108">
        <v>46</v>
      </c>
      <c r="AX5" s="108">
        <v>47</v>
      </c>
      <c r="AY5" s="108">
        <v>48</v>
      </c>
    </row>
    <row r="6" spans="1:52">
      <c r="A6" s="98" t="s">
        <v>303</v>
      </c>
      <c r="B6" s="110"/>
      <c r="C6" s="109" t="s">
        <v>287</v>
      </c>
      <c r="D6" s="108" t="s">
        <v>288</v>
      </c>
      <c r="E6" s="108" t="s">
        <v>288</v>
      </c>
      <c r="F6" s="108" t="s">
        <v>288</v>
      </c>
      <c r="G6" s="108" t="s">
        <v>288</v>
      </c>
      <c r="H6" s="108" t="s">
        <v>288</v>
      </c>
      <c r="I6" s="108" t="s">
        <v>288</v>
      </c>
      <c r="J6" s="108" t="s">
        <v>288</v>
      </c>
      <c r="K6" s="108" t="s">
        <v>288</v>
      </c>
      <c r="L6" s="108" t="s">
        <v>288</v>
      </c>
      <c r="M6" s="108" t="s">
        <v>288</v>
      </c>
      <c r="N6" s="108" t="s">
        <v>288</v>
      </c>
      <c r="O6" s="108" t="s">
        <v>288</v>
      </c>
      <c r="P6" s="108" t="s">
        <v>288</v>
      </c>
      <c r="Q6" s="108" t="s">
        <v>288</v>
      </c>
      <c r="R6" s="108" t="s">
        <v>288</v>
      </c>
      <c r="S6" s="108" t="s">
        <v>288</v>
      </c>
      <c r="T6" s="108" t="s">
        <v>288</v>
      </c>
      <c r="U6" s="108" t="s">
        <v>288</v>
      </c>
      <c r="V6" s="108" t="s">
        <v>288</v>
      </c>
      <c r="W6" s="108" t="s">
        <v>288</v>
      </c>
      <c r="X6" s="108" t="s">
        <v>288</v>
      </c>
      <c r="Y6" s="108" t="s">
        <v>288</v>
      </c>
      <c r="Z6" s="108" t="s">
        <v>288</v>
      </c>
      <c r="AA6" s="108" t="s">
        <v>288</v>
      </c>
      <c r="AB6" s="108" t="s">
        <v>288</v>
      </c>
      <c r="AC6" s="108" t="s">
        <v>288</v>
      </c>
      <c r="AD6" s="108" t="s">
        <v>288</v>
      </c>
      <c r="AE6" s="108" t="s">
        <v>288</v>
      </c>
      <c r="AF6" s="108" t="s">
        <v>288</v>
      </c>
      <c r="AG6" s="108" t="s">
        <v>288</v>
      </c>
      <c r="AH6" s="108" t="s">
        <v>288</v>
      </c>
      <c r="AI6" s="108" t="s">
        <v>288</v>
      </c>
      <c r="AJ6" s="108" t="s">
        <v>288</v>
      </c>
      <c r="AK6" s="108" t="s">
        <v>288</v>
      </c>
      <c r="AL6" s="108" t="s">
        <v>288</v>
      </c>
      <c r="AM6" s="108" t="s">
        <v>288</v>
      </c>
      <c r="AN6" s="108" t="s">
        <v>288</v>
      </c>
      <c r="AO6" s="108" t="s">
        <v>288</v>
      </c>
      <c r="AP6" s="108" t="s">
        <v>288</v>
      </c>
      <c r="AQ6" s="108" t="s">
        <v>288</v>
      </c>
      <c r="AR6" s="108" t="s">
        <v>288</v>
      </c>
      <c r="AS6" s="108" t="s">
        <v>288</v>
      </c>
      <c r="AT6" s="108" t="s">
        <v>288</v>
      </c>
      <c r="AU6" s="108" t="s">
        <v>288</v>
      </c>
      <c r="AV6" s="108" t="s">
        <v>288</v>
      </c>
      <c r="AW6" s="108" t="s">
        <v>288</v>
      </c>
      <c r="AX6" s="108" t="s">
        <v>288</v>
      </c>
      <c r="AY6" s="107" t="s">
        <v>289</v>
      </c>
      <c r="AZ6" s="138" t="s">
        <v>150</v>
      </c>
    </row>
    <row r="7" spans="1:52">
      <c r="A7" s="111" t="s">
        <v>125</v>
      </c>
      <c r="B7" s="139">
        <v>1</v>
      </c>
      <c r="C7" s="140" t="s">
        <v>292</v>
      </c>
      <c r="D7" s="140">
        <v>540</v>
      </c>
      <c r="E7" s="140">
        <v>540</v>
      </c>
      <c r="F7" s="140">
        <v>510.39536139075022</v>
      </c>
      <c r="G7" s="140">
        <v>540</v>
      </c>
      <c r="H7" s="140">
        <v>540</v>
      </c>
      <c r="I7" s="140">
        <v>540</v>
      </c>
      <c r="J7" s="140">
        <v>540</v>
      </c>
      <c r="K7" s="140">
        <v>540</v>
      </c>
      <c r="L7" s="140">
        <v>540</v>
      </c>
      <c r="M7" s="140">
        <v>540</v>
      </c>
      <c r="N7" s="140">
        <v>540</v>
      </c>
      <c r="O7" s="140">
        <v>540</v>
      </c>
      <c r="P7" s="140">
        <v>540</v>
      </c>
      <c r="Q7" s="140">
        <v>540</v>
      </c>
      <c r="R7" s="140">
        <v>540</v>
      </c>
      <c r="S7" s="140">
        <v>527.62474815961571</v>
      </c>
      <c r="T7" s="140">
        <v>527.78685028442419</v>
      </c>
      <c r="U7" s="140">
        <v>540</v>
      </c>
      <c r="V7" s="140">
        <v>540</v>
      </c>
      <c r="W7" s="140">
        <v>540</v>
      </c>
      <c r="X7" s="140">
        <v>540</v>
      </c>
      <c r="Y7" s="140">
        <v>540</v>
      </c>
      <c r="Z7" s="140">
        <v>540</v>
      </c>
      <c r="AA7" s="140">
        <v>540</v>
      </c>
      <c r="AB7" s="140">
        <v>540</v>
      </c>
      <c r="AC7" s="140">
        <v>540</v>
      </c>
      <c r="AD7" s="140">
        <v>540</v>
      </c>
      <c r="AE7" s="140">
        <v>540</v>
      </c>
      <c r="AF7" s="140">
        <v>540</v>
      </c>
      <c r="AG7" s="140">
        <v>540</v>
      </c>
      <c r="AH7" s="140">
        <v>540</v>
      </c>
      <c r="AI7" s="140">
        <v>540</v>
      </c>
      <c r="AJ7" s="140">
        <v>540</v>
      </c>
      <c r="AK7" s="140">
        <v>540</v>
      </c>
      <c r="AL7" s="140">
        <v>540</v>
      </c>
      <c r="AM7" s="140">
        <v>540</v>
      </c>
      <c r="AN7" s="140">
        <v>514.73082903308546</v>
      </c>
      <c r="AO7" s="140">
        <v>514.84972633570374</v>
      </c>
      <c r="AP7" s="140">
        <v>540</v>
      </c>
      <c r="AQ7" s="140">
        <v>540</v>
      </c>
      <c r="AR7" s="140">
        <v>540</v>
      </c>
      <c r="AS7" s="140">
        <v>540</v>
      </c>
      <c r="AT7" s="140">
        <v>540</v>
      </c>
      <c r="AU7" s="140">
        <v>540</v>
      </c>
      <c r="AV7" s="140">
        <v>540</v>
      </c>
      <c r="AW7" s="140">
        <v>540</v>
      </c>
      <c r="AX7" s="140">
        <v>540</v>
      </c>
      <c r="AY7" s="140">
        <v>540</v>
      </c>
      <c r="AZ7" s="102"/>
    </row>
    <row r="8" spans="1:52">
      <c r="A8" s="141"/>
      <c r="B8" s="14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3"/>
    </row>
    <row r="9" spans="1:52">
      <c r="A9" s="98" t="s">
        <v>293</v>
      </c>
      <c r="B9" s="14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45" t="s">
        <v>125</v>
      </c>
      <c r="B10" s="146">
        <v>1</v>
      </c>
      <c r="C10" s="140" t="s">
        <v>292</v>
      </c>
      <c r="D10" s="140">
        <f t="shared" ref="D10:AY10" si="0">MAX(SUM(D$14:D$16)+D$7-$B$3,0)</f>
        <v>195</v>
      </c>
      <c r="E10" s="140">
        <f t="shared" si="0"/>
        <v>540</v>
      </c>
      <c r="F10" s="140">
        <f t="shared" si="0"/>
        <v>165.39536139075022</v>
      </c>
      <c r="G10" s="140">
        <f t="shared" si="0"/>
        <v>195</v>
      </c>
      <c r="H10" s="140">
        <f t="shared" si="0"/>
        <v>195</v>
      </c>
      <c r="I10" s="140">
        <f t="shared" si="0"/>
        <v>195</v>
      </c>
      <c r="J10" s="140">
        <f t="shared" si="0"/>
        <v>195</v>
      </c>
      <c r="K10" s="140">
        <f t="shared" si="0"/>
        <v>195</v>
      </c>
      <c r="L10" s="140">
        <f t="shared" si="0"/>
        <v>195</v>
      </c>
      <c r="M10" s="140">
        <f t="shared" si="0"/>
        <v>195</v>
      </c>
      <c r="N10" s="140">
        <f t="shared" si="0"/>
        <v>195</v>
      </c>
      <c r="O10" s="140">
        <f t="shared" si="0"/>
        <v>195</v>
      </c>
      <c r="P10" s="140">
        <f t="shared" si="0"/>
        <v>195</v>
      </c>
      <c r="Q10" s="140">
        <f t="shared" si="0"/>
        <v>195</v>
      </c>
      <c r="R10" s="140">
        <f t="shared" si="0"/>
        <v>195</v>
      </c>
      <c r="S10" s="140">
        <f t="shared" si="0"/>
        <v>182.62474815961571</v>
      </c>
      <c r="T10" s="140">
        <f t="shared" si="0"/>
        <v>182.78685028442419</v>
      </c>
      <c r="U10" s="140">
        <f t="shared" si="0"/>
        <v>195</v>
      </c>
      <c r="V10" s="140">
        <f t="shared" si="0"/>
        <v>195</v>
      </c>
      <c r="W10" s="140">
        <f t="shared" si="0"/>
        <v>195</v>
      </c>
      <c r="X10" s="140">
        <f t="shared" si="0"/>
        <v>195</v>
      </c>
      <c r="Y10" s="140">
        <f t="shared" si="0"/>
        <v>195</v>
      </c>
      <c r="Z10" s="140">
        <f t="shared" si="0"/>
        <v>195</v>
      </c>
      <c r="AA10" s="140">
        <f t="shared" si="0"/>
        <v>195</v>
      </c>
      <c r="AB10" s="140">
        <f t="shared" si="0"/>
        <v>195</v>
      </c>
      <c r="AC10" s="140">
        <f t="shared" si="0"/>
        <v>195</v>
      </c>
      <c r="AD10" s="140">
        <f t="shared" si="0"/>
        <v>195</v>
      </c>
      <c r="AE10" s="140">
        <f t="shared" si="0"/>
        <v>195</v>
      </c>
      <c r="AF10" s="140">
        <f t="shared" si="0"/>
        <v>195</v>
      </c>
      <c r="AG10" s="140">
        <f t="shared" si="0"/>
        <v>195</v>
      </c>
      <c r="AH10" s="140">
        <f t="shared" si="0"/>
        <v>195</v>
      </c>
      <c r="AI10" s="140">
        <f t="shared" si="0"/>
        <v>195</v>
      </c>
      <c r="AJ10" s="140">
        <f t="shared" si="0"/>
        <v>195</v>
      </c>
      <c r="AK10" s="140">
        <f t="shared" si="0"/>
        <v>195</v>
      </c>
      <c r="AL10" s="140">
        <f t="shared" si="0"/>
        <v>195</v>
      </c>
      <c r="AM10" s="140">
        <f t="shared" si="0"/>
        <v>195</v>
      </c>
      <c r="AN10" s="140">
        <f t="shared" si="0"/>
        <v>169.73082903308546</v>
      </c>
      <c r="AO10" s="140">
        <f t="shared" si="0"/>
        <v>169.84972633570374</v>
      </c>
      <c r="AP10" s="140">
        <f t="shared" si="0"/>
        <v>195</v>
      </c>
      <c r="AQ10" s="140">
        <f t="shared" si="0"/>
        <v>195</v>
      </c>
      <c r="AR10" s="140">
        <f t="shared" si="0"/>
        <v>195</v>
      </c>
      <c r="AS10" s="140">
        <f t="shared" si="0"/>
        <v>195</v>
      </c>
      <c r="AT10" s="140">
        <f t="shared" si="0"/>
        <v>195</v>
      </c>
      <c r="AU10" s="140">
        <f t="shared" si="0"/>
        <v>195</v>
      </c>
      <c r="AV10" s="140">
        <f t="shared" si="0"/>
        <v>195</v>
      </c>
      <c r="AW10" s="140">
        <f t="shared" si="0"/>
        <v>195</v>
      </c>
      <c r="AX10" s="140">
        <f t="shared" si="0"/>
        <v>195</v>
      </c>
      <c r="AY10" s="140">
        <f t="shared" si="0"/>
        <v>195</v>
      </c>
      <c r="AZ10" s="147">
        <f>SUM($D10:$AY10)</f>
        <v>9600.3875152035798</v>
      </c>
    </row>
    <row r="11" spans="1:52">
      <c r="C11" s="106"/>
    </row>
    <row r="12" spans="1:52">
      <c r="A12" s="148" t="s">
        <v>294</v>
      </c>
      <c r="B12" s="142"/>
      <c r="C12" s="106"/>
    </row>
    <row r="13" spans="1:52">
      <c r="A13" s="118" t="s">
        <v>125</v>
      </c>
      <c r="B13" s="119">
        <v>1</v>
      </c>
      <c r="C13" s="120"/>
      <c r="D13" s="134">
        <f t="shared" ref="D13:AY13" si="1">D$7-D$10</f>
        <v>345</v>
      </c>
      <c r="E13" s="134">
        <f t="shared" si="1"/>
        <v>0</v>
      </c>
      <c r="F13" s="134">
        <f t="shared" si="1"/>
        <v>345</v>
      </c>
      <c r="G13" s="134">
        <f t="shared" si="1"/>
        <v>345</v>
      </c>
      <c r="H13" s="134">
        <f t="shared" si="1"/>
        <v>345</v>
      </c>
      <c r="I13" s="134">
        <f t="shared" si="1"/>
        <v>345</v>
      </c>
      <c r="J13" s="134">
        <f t="shared" si="1"/>
        <v>345</v>
      </c>
      <c r="K13" s="134">
        <f t="shared" si="1"/>
        <v>345</v>
      </c>
      <c r="L13" s="134">
        <f t="shared" si="1"/>
        <v>345</v>
      </c>
      <c r="M13" s="134">
        <f t="shared" si="1"/>
        <v>345</v>
      </c>
      <c r="N13" s="134">
        <f t="shared" si="1"/>
        <v>345</v>
      </c>
      <c r="O13" s="134">
        <f t="shared" si="1"/>
        <v>345</v>
      </c>
      <c r="P13" s="134">
        <f t="shared" si="1"/>
        <v>345</v>
      </c>
      <c r="Q13" s="134">
        <f t="shared" si="1"/>
        <v>345</v>
      </c>
      <c r="R13" s="134">
        <f t="shared" si="1"/>
        <v>345</v>
      </c>
      <c r="S13" s="134">
        <f t="shared" si="1"/>
        <v>345</v>
      </c>
      <c r="T13" s="134">
        <f t="shared" si="1"/>
        <v>345</v>
      </c>
      <c r="U13" s="134">
        <f t="shared" si="1"/>
        <v>345</v>
      </c>
      <c r="V13" s="134">
        <f t="shared" si="1"/>
        <v>345</v>
      </c>
      <c r="W13" s="134">
        <f t="shared" si="1"/>
        <v>345</v>
      </c>
      <c r="X13" s="134">
        <f t="shared" si="1"/>
        <v>345</v>
      </c>
      <c r="Y13" s="134">
        <f t="shared" si="1"/>
        <v>345</v>
      </c>
      <c r="Z13" s="134">
        <f t="shared" si="1"/>
        <v>345</v>
      </c>
      <c r="AA13" s="134">
        <f t="shared" si="1"/>
        <v>345</v>
      </c>
      <c r="AB13" s="134">
        <f t="shared" si="1"/>
        <v>345</v>
      </c>
      <c r="AC13" s="134">
        <f t="shared" si="1"/>
        <v>345</v>
      </c>
      <c r="AD13" s="134">
        <f t="shared" si="1"/>
        <v>345</v>
      </c>
      <c r="AE13" s="134">
        <f t="shared" si="1"/>
        <v>345</v>
      </c>
      <c r="AF13" s="134">
        <f t="shared" si="1"/>
        <v>345</v>
      </c>
      <c r="AG13" s="134">
        <f t="shared" si="1"/>
        <v>345</v>
      </c>
      <c r="AH13" s="134">
        <f t="shared" si="1"/>
        <v>345</v>
      </c>
      <c r="AI13" s="134">
        <f t="shared" si="1"/>
        <v>345</v>
      </c>
      <c r="AJ13" s="134">
        <f t="shared" si="1"/>
        <v>345</v>
      </c>
      <c r="AK13" s="134">
        <f t="shared" si="1"/>
        <v>345</v>
      </c>
      <c r="AL13" s="134">
        <f t="shared" si="1"/>
        <v>345</v>
      </c>
      <c r="AM13" s="134">
        <f t="shared" si="1"/>
        <v>345</v>
      </c>
      <c r="AN13" s="134">
        <f t="shared" si="1"/>
        <v>345</v>
      </c>
      <c r="AO13" s="134">
        <f t="shared" si="1"/>
        <v>345</v>
      </c>
      <c r="AP13" s="134">
        <f t="shared" si="1"/>
        <v>345</v>
      </c>
      <c r="AQ13" s="134">
        <f t="shared" si="1"/>
        <v>345</v>
      </c>
      <c r="AR13" s="134">
        <f t="shared" si="1"/>
        <v>345</v>
      </c>
      <c r="AS13" s="134">
        <f t="shared" si="1"/>
        <v>345</v>
      </c>
      <c r="AT13" s="134">
        <f t="shared" si="1"/>
        <v>345</v>
      </c>
      <c r="AU13" s="134">
        <f t="shared" si="1"/>
        <v>345</v>
      </c>
      <c r="AV13" s="134">
        <f t="shared" si="1"/>
        <v>345</v>
      </c>
      <c r="AW13" s="134">
        <f t="shared" si="1"/>
        <v>345</v>
      </c>
      <c r="AX13" s="134">
        <f t="shared" si="1"/>
        <v>345</v>
      </c>
      <c r="AY13" s="134">
        <f t="shared" si="1"/>
        <v>345</v>
      </c>
      <c r="AZ13" s="105"/>
    </row>
    <row r="14" spans="1:52">
      <c r="A14" s="106"/>
      <c r="B14" s="116">
        <v>2</v>
      </c>
      <c r="C14" s="106"/>
      <c r="D14" s="102">
        <f>IF(C$20="Yes",C13,0)</f>
        <v>0</v>
      </c>
      <c r="E14" s="102">
        <f t="shared" ref="E14:AY17" si="2">IF(D$20="Yes",D13,0)</f>
        <v>345</v>
      </c>
      <c r="F14" s="102">
        <f t="shared" si="2"/>
        <v>0</v>
      </c>
      <c r="G14" s="102">
        <f t="shared" si="2"/>
        <v>0</v>
      </c>
      <c r="H14" s="102">
        <f t="shared" si="2"/>
        <v>0</v>
      </c>
      <c r="I14" s="102">
        <f t="shared" si="2"/>
        <v>0</v>
      </c>
      <c r="J14" s="102">
        <f t="shared" si="2"/>
        <v>0</v>
      </c>
      <c r="K14" s="102">
        <f t="shared" si="2"/>
        <v>0</v>
      </c>
      <c r="L14" s="102">
        <f t="shared" si="2"/>
        <v>0</v>
      </c>
      <c r="M14" s="102">
        <f t="shared" si="2"/>
        <v>0</v>
      </c>
      <c r="N14" s="102">
        <f t="shared" si="2"/>
        <v>0</v>
      </c>
      <c r="O14" s="102">
        <f t="shared" si="2"/>
        <v>0</v>
      </c>
      <c r="P14" s="102">
        <f t="shared" si="2"/>
        <v>0</v>
      </c>
      <c r="Q14" s="102">
        <f t="shared" si="2"/>
        <v>0</v>
      </c>
      <c r="R14" s="102">
        <f t="shared" si="2"/>
        <v>0</v>
      </c>
      <c r="S14" s="102">
        <f t="shared" si="2"/>
        <v>0</v>
      </c>
      <c r="T14" s="102">
        <f t="shared" si="2"/>
        <v>0</v>
      </c>
      <c r="U14" s="102">
        <f t="shared" si="2"/>
        <v>0</v>
      </c>
      <c r="V14" s="102">
        <f t="shared" si="2"/>
        <v>0</v>
      </c>
      <c r="W14" s="102">
        <f t="shared" si="2"/>
        <v>0</v>
      </c>
      <c r="X14" s="102">
        <f t="shared" si="2"/>
        <v>0</v>
      </c>
      <c r="Y14" s="102">
        <f t="shared" si="2"/>
        <v>0</v>
      </c>
      <c r="Z14" s="102">
        <f t="shared" si="2"/>
        <v>0</v>
      </c>
      <c r="AA14" s="102">
        <f t="shared" si="2"/>
        <v>0</v>
      </c>
      <c r="AB14" s="102">
        <f t="shared" si="2"/>
        <v>0</v>
      </c>
      <c r="AC14" s="102">
        <f t="shared" si="2"/>
        <v>0</v>
      </c>
      <c r="AD14" s="102">
        <f t="shared" si="2"/>
        <v>0</v>
      </c>
      <c r="AE14" s="102">
        <f t="shared" si="2"/>
        <v>0</v>
      </c>
      <c r="AF14" s="102">
        <f t="shared" si="2"/>
        <v>0</v>
      </c>
      <c r="AG14" s="102">
        <f t="shared" si="2"/>
        <v>0</v>
      </c>
      <c r="AH14" s="102">
        <f t="shared" si="2"/>
        <v>0</v>
      </c>
      <c r="AI14" s="102">
        <f t="shared" si="2"/>
        <v>0</v>
      </c>
      <c r="AJ14" s="102">
        <f t="shared" si="2"/>
        <v>0</v>
      </c>
      <c r="AK14" s="102">
        <f t="shared" si="2"/>
        <v>0</v>
      </c>
      <c r="AL14" s="102">
        <f t="shared" si="2"/>
        <v>0</v>
      </c>
      <c r="AM14" s="102">
        <f t="shared" si="2"/>
        <v>0</v>
      </c>
      <c r="AN14" s="102">
        <f t="shared" si="2"/>
        <v>0</v>
      </c>
      <c r="AO14" s="102">
        <f t="shared" si="2"/>
        <v>0</v>
      </c>
      <c r="AP14" s="102">
        <f t="shared" si="2"/>
        <v>0</v>
      </c>
      <c r="AQ14" s="102">
        <f t="shared" si="2"/>
        <v>0</v>
      </c>
      <c r="AR14" s="102">
        <f t="shared" si="2"/>
        <v>0</v>
      </c>
      <c r="AS14" s="102">
        <f t="shared" si="2"/>
        <v>0</v>
      </c>
      <c r="AT14" s="102">
        <f t="shared" si="2"/>
        <v>0</v>
      </c>
      <c r="AU14" s="102">
        <f t="shared" si="2"/>
        <v>0</v>
      </c>
      <c r="AV14" s="102">
        <f t="shared" si="2"/>
        <v>0</v>
      </c>
      <c r="AW14" s="102">
        <f t="shared" si="2"/>
        <v>0</v>
      </c>
      <c r="AX14" s="102">
        <f t="shared" si="2"/>
        <v>0</v>
      </c>
      <c r="AY14" s="102">
        <f t="shared" si="2"/>
        <v>0</v>
      </c>
      <c r="AZ14" s="105"/>
    </row>
    <row r="15" spans="1:52">
      <c r="A15" s="106"/>
      <c r="B15" s="123">
        <v>3</v>
      </c>
      <c r="C15" s="106"/>
      <c r="D15" s="102">
        <f>IF(C$20="Yes",C14,0)</f>
        <v>0</v>
      </c>
      <c r="E15" s="102">
        <f t="shared" si="2"/>
        <v>0</v>
      </c>
      <c r="F15" s="102">
        <f t="shared" si="2"/>
        <v>0</v>
      </c>
      <c r="G15" s="102">
        <f t="shared" si="2"/>
        <v>0</v>
      </c>
      <c r="H15" s="102">
        <f t="shared" si="2"/>
        <v>0</v>
      </c>
      <c r="I15" s="102">
        <f t="shared" si="2"/>
        <v>0</v>
      </c>
      <c r="J15" s="102">
        <f t="shared" si="2"/>
        <v>0</v>
      </c>
      <c r="K15" s="102">
        <f t="shared" si="2"/>
        <v>0</v>
      </c>
      <c r="L15" s="102">
        <f t="shared" si="2"/>
        <v>0</v>
      </c>
      <c r="M15" s="102">
        <f t="shared" si="2"/>
        <v>0</v>
      </c>
      <c r="N15" s="102">
        <f t="shared" si="2"/>
        <v>0</v>
      </c>
      <c r="O15" s="102">
        <f t="shared" si="2"/>
        <v>0</v>
      </c>
      <c r="P15" s="102">
        <f t="shared" si="2"/>
        <v>0</v>
      </c>
      <c r="Q15" s="102">
        <f t="shared" si="2"/>
        <v>0</v>
      </c>
      <c r="R15" s="102">
        <f t="shared" si="2"/>
        <v>0</v>
      </c>
      <c r="S15" s="102">
        <f t="shared" si="2"/>
        <v>0</v>
      </c>
      <c r="T15" s="102">
        <f t="shared" si="2"/>
        <v>0</v>
      </c>
      <c r="U15" s="102">
        <f t="shared" si="2"/>
        <v>0</v>
      </c>
      <c r="V15" s="102">
        <f t="shared" si="2"/>
        <v>0</v>
      </c>
      <c r="W15" s="102">
        <f t="shared" si="2"/>
        <v>0</v>
      </c>
      <c r="X15" s="102">
        <f t="shared" si="2"/>
        <v>0</v>
      </c>
      <c r="Y15" s="102">
        <f t="shared" si="2"/>
        <v>0</v>
      </c>
      <c r="Z15" s="102">
        <f t="shared" si="2"/>
        <v>0</v>
      </c>
      <c r="AA15" s="102">
        <f t="shared" si="2"/>
        <v>0</v>
      </c>
      <c r="AB15" s="102">
        <f t="shared" si="2"/>
        <v>0</v>
      </c>
      <c r="AC15" s="102">
        <f t="shared" si="2"/>
        <v>0</v>
      </c>
      <c r="AD15" s="102">
        <f t="shared" si="2"/>
        <v>0</v>
      </c>
      <c r="AE15" s="102">
        <f t="shared" si="2"/>
        <v>0</v>
      </c>
      <c r="AF15" s="102">
        <f t="shared" si="2"/>
        <v>0</v>
      </c>
      <c r="AG15" s="102">
        <f t="shared" si="2"/>
        <v>0</v>
      </c>
      <c r="AH15" s="102">
        <f t="shared" si="2"/>
        <v>0</v>
      </c>
      <c r="AI15" s="102">
        <f t="shared" si="2"/>
        <v>0</v>
      </c>
      <c r="AJ15" s="102">
        <f t="shared" si="2"/>
        <v>0</v>
      </c>
      <c r="AK15" s="102">
        <f t="shared" si="2"/>
        <v>0</v>
      </c>
      <c r="AL15" s="102">
        <f t="shared" si="2"/>
        <v>0</v>
      </c>
      <c r="AM15" s="102">
        <f t="shared" si="2"/>
        <v>0</v>
      </c>
      <c r="AN15" s="102">
        <f t="shared" si="2"/>
        <v>0</v>
      </c>
      <c r="AO15" s="102">
        <f t="shared" si="2"/>
        <v>0</v>
      </c>
      <c r="AP15" s="102">
        <f t="shared" si="2"/>
        <v>0</v>
      </c>
      <c r="AQ15" s="102">
        <f t="shared" si="2"/>
        <v>0</v>
      </c>
      <c r="AR15" s="102">
        <f t="shared" si="2"/>
        <v>0</v>
      </c>
      <c r="AS15" s="102">
        <f t="shared" si="2"/>
        <v>0</v>
      </c>
      <c r="AT15" s="102">
        <f t="shared" si="2"/>
        <v>0</v>
      </c>
      <c r="AU15" s="102">
        <f t="shared" si="2"/>
        <v>0</v>
      </c>
      <c r="AV15" s="102">
        <f t="shared" si="2"/>
        <v>0</v>
      </c>
      <c r="AW15" s="102">
        <f t="shared" si="2"/>
        <v>0</v>
      </c>
      <c r="AX15" s="102">
        <f t="shared" si="2"/>
        <v>0</v>
      </c>
      <c r="AY15" s="102">
        <f t="shared" si="2"/>
        <v>0</v>
      </c>
      <c r="AZ15" s="105"/>
    </row>
    <row r="16" spans="1:52">
      <c r="A16" s="106"/>
      <c r="B16" s="126">
        <v>4</v>
      </c>
      <c r="C16" s="106"/>
      <c r="D16" s="102">
        <f>IF(C$20="Yes",C15,0)</f>
        <v>0</v>
      </c>
      <c r="E16" s="102">
        <f t="shared" si="2"/>
        <v>0</v>
      </c>
      <c r="F16" s="102">
        <f t="shared" si="2"/>
        <v>0</v>
      </c>
      <c r="G16" s="102">
        <f t="shared" si="2"/>
        <v>0</v>
      </c>
      <c r="H16" s="102">
        <f t="shared" si="2"/>
        <v>0</v>
      </c>
      <c r="I16" s="102">
        <f t="shared" si="2"/>
        <v>0</v>
      </c>
      <c r="J16" s="102">
        <f t="shared" si="2"/>
        <v>0</v>
      </c>
      <c r="K16" s="102">
        <f t="shared" si="2"/>
        <v>0</v>
      </c>
      <c r="L16" s="102">
        <f t="shared" si="2"/>
        <v>0</v>
      </c>
      <c r="M16" s="102">
        <f t="shared" si="2"/>
        <v>0</v>
      </c>
      <c r="N16" s="102">
        <f t="shared" si="2"/>
        <v>0</v>
      </c>
      <c r="O16" s="102">
        <f t="shared" si="2"/>
        <v>0</v>
      </c>
      <c r="P16" s="102">
        <f t="shared" si="2"/>
        <v>0</v>
      </c>
      <c r="Q16" s="102">
        <f t="shared" si="2"/>
        <v>0</v>
      </c>
      <c r="R16" s="102">
        <f t="shared" si="2"/>
        <v>0</v>
      </c>
      <c r="S16" s="102">
        <f t="shared" si="2"/>
        <v>0</v>
      </c>
      <c r="T16" s="102">
        <f t="shared" si="2"/>
        <v>0</v>
      </c>
      <c r="U16" s="102">
        <f t="shared" si="2"/>
        <v>0</v>
      </c>
      <c r="V16" s="102">
        <f t="shared" si="2"/>
        <v>0</v>
      </c>
      <c r="W16" s="102">
        <f t="shared" si="2"/>
        <v>0</v>
      </c>
      <c r="X16" s="102">
        <f t="shared" si="2"/>
        <v>0</v>
      </c>
      <c r="Y16" s="102">
        <f t="shared" si="2"/>
        <v>0</v>
      </c>
      <c r="Z16" s="102">
        <f t="shared" si="2"/>
        <v>0</v>
      </c>
      <c r="AA16" s="102">
        <f t="shared" si="2"/>
        <v>0</v>
      </c>
      <c r="AB16" s="102">
        <f t="shared" si="2"/>
        <v>0</v>
      </c>
      <c r="AC16" s="102">
        <f t="shared" si="2"/>
        <v>0</v>
      </c>
      <c r="AD16" s="102">
        <f t="shared" si="2"/>
        <v>0</v>
      </c>
      <c r="AE16" s="102">
        <f t="shared" si="2"/>
        <v>0</v>
      </c>
      <c r="AF16" s="102">
        <f t="shared" si="2"/>
        <v>0</v>
      </c>
      <c r="AG16" s="102">
        <f t="shared" si="2"/>
        <v>0</v>
      </c>
      <c r="AH16" s="102">
        <f t="shared" si="2"/>
        <v>0</v>
      </c>
      <c r="AI16" s="102">
        <f t="shared" si="2"/>
        <v>0</v>
      </c>
      <c r="AJ16" s="102">
        <f t="shared" si="2"/>
        <v>0</v>
      </c>
      <c r="AK16" s="102">
        <f t="shared" si="2"/>
        <v>0</v>
      </c>
      <c r="AL16" s="102">
        <f t="shared" si="2"/>
        <v>0</v>
      </c>
      <c r="AM16" s="102">
        <f t="shared" si="2"/>
        <v>0</v>
      </c>
      <c r="AN16" s="102">
        <f t="shared" si="2"/>
        <v>0</v>
      </c>
      <c r="AO16" s="102">
        <f t="shared" si="2"/>
        <v>0</v>
      </c>
      <c r="AP16" s="102">
        <f t="shared" si="2"/>
        <v>0</v>
      </c>
      <c r="AQ16" s="102">
        <f t="shared" si="2"/>
        <v>0</v>
      </c>
      <c r="AR16" s="102">
        <f t="shared" si="2"/>
        <v>0</v>
      </c>
      <c r="AS16" s="102">
        <f t="shared" si="2"/>
        <v>0</v>
      </c>
      <c r="AT16" s="102">
        <f t="shared" si="2"/>
        <v>0</v>
      </c>
      <c r="AU16" s="102">
        <f t="shared" si="2"/>
        <v>0</v>
      </c>
      <c r="AV16" s="102">
        <f t="shared" si="2"/>
        <v>0</v>
      </c>
      <c r="AW16" s="102">
        <f t="shared" si="2"/>
        <v>0</v>
      </c>
      <c r="AX16" s="102">
        <f t="shared" si="2"/>
        <v>0</v>
      </c>
      <c r="AY16" s="102">
        <f t="shared" si="2"/>
        <v>0</v>
      </c>
      <c r="AZ16" s="124"/>
    </row>
    <row r="17" spans="1:52">
      <c r="A17" s="121"/>
      <c r="B17" s="128" t="s">
        <v>295</v>
      </c>
      <c r="C17" s="121"/>
      <c r="D17" s="110">
        <f>IF(C$20="Yes",C16,0)</f>
        <v>0</v>
      </c>
      <c r="E17" s="110">
        <f t="shared" si="2"/>
        <v>0</v>
      </c>
      <c r="F17" s="110">
        <f t="shared" si="2"/>
        <v>0</v>
      </c>
      <c r="G17" s="110">
        <f t="shared" si="2"/>
        <v>0</v>
      </c>
      <c r="H17" s="110">
        <f t="shared" si="2"/>
        <v>0</v>
      </c>
      <c r="I17" s="110">
        <f t="shared" si="2"/>
        <v>0</v>
      </c>
      <c r="J17" s="110">
        <f t="shared" si="2"/>
        <v>0</v>
      </c>
      <c r="K17" s="110">
        <f t="shared" si="2"/>
        <v>0</v>
      </c>
      <c r="L17" s="110">
        <f t="shared" si="2"/>
        <v>0</v>
      </c>
      <c r="M17" s="110">
        <f t="shared" si="2"/>
        <v>0</v>
      </c>
      <c r="N17" s="110">
        <f t="shared" si="2"/>
        <v>0</v>
      </c>
      <c r="O17" s="110">
        <f t="shared" si="2"/>
        <v>0</v>
      </c>
      <c r="P17" s="110">
        <f t="shared" si="2"/>
        <v>0</v>
      </c>
      <c r="Q17" s="110">
        <f t="shared" si="2"/>
        <v>0</v>
      </c>
      <c r="R17" s="110">
        <f t="shared" si="2"/>
        <v>0</v>
      </c>
      <c r="S17" s="110">
        <f t="shared" si="2"/>
        <v>0</v>
      </c>
      <c r="T17" s="110">
        <f t="shared" si="2"/>
        <v>0</v>
      </c>
      <c r="U17" s="110">
        <f t="shared" si="2"/>
        <v>0</v>
      </c>
      <c r="V17" s="110">
        <f t="shared" si="2"/>
        <v>0</v>
      </c>
      <c r="W17" s="110">
        <f t="shared" si="2"/>
        <v>0</v>
      </c>
      <c r="X17" s="110">
        <f t="shared" si="2"/>
        <v>0</v>
      </c>
      <c r="Y17" s="110">
        <f t="shared" si="2"/>
        <v>0</v>
      </c>
      <c r="Z17" s="110">
        <f t="shared" si="2"/>
        <v>0</v>
      </c>
      <c r="AA17" s="110">
        <f t="shared" si="2"/>
        <v>0</v>
      </c>
      <c r="AB17" s="110">
        <f t="shared" si="2"/>
        <v>0</v>
      </c>
      <c r="AC17" s="110">
        <f t="shared" si="2"/>
        <v>0</v>
      </c>
      <c r="AD17" s="110">
        <f t="shared" si="2"/>
        <v>0</v>
      </c>
      <c r="AE17" s="110">
        <f t="shared" si="2"/>
        <v>0</v>
      </c>
      <c r="AF17" s="110">
        <f t="shared" si="2"/>
        <v>0</v>
      </c>
      <c r="AG17" s="110">
        <f t="shared" si="2"/>
        <v>0</v>
      </c>
      <c r="AH17" s="110">
        <f t="shared" si="2"/>
        <v>0</v>
      </c>
      <c r="AI17" s="110">
        <f t="shared" si="2"/>
        <v>0</v>
      </c>
      <c r="AJ17" s="110">
        <f t="shared" si="2"/>
        <v>0</v>
      </c>
      <c r="AK17" s="110">
        <f t="shared" si="2"/>
        <v>0</v>
      </c>
      <c r="AL17" s="110">
        <f t="shared" si="2"/>
        <v>0</v>
      </c>
      <c r="AM17" s="110">
        <f t="shared" si="2"/>
        <v>0</v>
      </c>
      <c r="AN17" s="110">
        <f t="shared" si="2"/>
        <v>0</v>
      </c>
      <c r="AO17" s="110">
        <f t="shared" si="2"/>
        <v>0</v>
      </c>
      <c r="AP17" s="110">
        <f t="shared" si="2"/>
        <v>0</v>
      </c>
      <c r="AQ17" s="110">
        <f t="shared" si="2"/>
        <v>0</v>
      </c>
      <c r="AR17" s="110">
        <f t="shared" si="2"/>
        <v>0</v>
      </c>
      <c r="AS17" s="110">
        <f t="shared" si="2"/>
        <v>0</v>
      </c>
      <c r="AT17" s="110">
        <f t="shared" si="2"/>
        <v>0</v>
      </c>
      <c r="AU17" s="110">
        <f t="shared" si="2"/>
        <v>0</v>
      </c>
      <c r="AV17" s="110">
        <f t="shared" si="2"/>
        <v>0</v>
      </c>
      <c r="AW17" s="110">
        <f t="shared" si="2"/>
        <v>0</v>
      </c>
      <c r="AX17" s="110">
        <f t="shared" si="2"/>
        <v>0</v>
      </c>
      <c r="AY17" s="110">
        <f t="shared" si="2"/>
        <v>0</v>
      </c>
      <c r="AZ17" s="147">
        <f>SUM($D$17:$AY$17)</f>
        <v>0</v>
      </c>
    </row>
    <row r="18" spans="1:52">
      <c r="A18" s="102"/>
      <c r="B18" s="149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02"/>
    </row>
    <row r="19" spans="1:52">
      <c r="A19" s="98" t="s">
        <v>116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</row>
    <row r="20" spans="1:52" s="106" customFormat="1">
      <c r="A20" s="111" t="s">
        <v>304</v>
      </c>
      <c r="B20" s="150" t="s">
        <v>305</v>
      </c>
      <c r="C20" s="113"/>
      <c r="D20" s="113" t="s">
        <v>338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03"/>
    </row>
    <row r="21" spans="1:52" s="106" customFormat="1">
      <c r="A21" s="151" t="s">
        <v>133</v>
      </c>
      <c r="B21" s="152">
        <f>shipping_manufacturing!$C$19/100</f>
        <v>0.65</v>
      </c>
      <c r="C21" s="152" t="s">
        <v>292</v>
      </c>
      <c r="D21" s="102">
        <f>IF(C$20="Yes",0,SUM(C$13:C$16)*$B$21)</f>
        <v>0</v>
      </c>
      <c r="E21" s="102">
        <f t="shared" ref="E21:AY21" si="3">IF(D$20="Yes",0,SUM(D$13:D$16)*$B$21)</f>
        <v>0</v>
      </c>
      <c r="F21" s="102">
        <f t="shared" si="3"/>
        <v>224.25</v>
      </c>
      <c r="G21" s="102">
        <f t="shared" si="3"/>
        <v>224.25</v>
      </c>
      <c r="H21" s="102">
        <f t="shared" si="3"/>
        <v>224.25</v>
      </c>
      <c r="I21" s="102">
        <f t="shared" si="3"/>
        <v>224.25</v>
      </c>
      <c r="J21" s="102">
        <f t="shared" si="3"/>
        <v>224.25</v>
      </c>
      <c r="K21" s="102">
        <f t="shared" si="3"/>
        <v>224.25</v>
      </c>
      <c r="L21" s="102">
        <f t="shared" si="3"/>
        <v>224.25</v>
      </c>
      <c r="M21" s="102">
        <f t="shared" si="3"/>
        <v>224.25</v>
      </c>
      <c r="N21" s="102">
        <f t="shared" si="3"/>
        <v>224.25</v>
      </c>
      <c r="O21" s="102">
        <f t="shared" si="3"/>
        <v>224.25</v>
      </c>
      <c r="P21" s="102">
        <f t="shared" si="3"/>
        <v>224.25</v>
      </c>
      <c r="Q21" s="102">
        <f t="shared" si="3"/>
        <v>224.25</v>
      </c>
      <c r="R21" s="102">
        <f t="shared" si="3"/>
        <v>224.25</v>
      </c>
      <c r="S21" s="102">
        <f t="shared" si="3"/>
        <v>224.25</v>
      </c>
      <c r="T21" s="102">
        <f t="shared" si="3"/>
        <v>224.25</v>
      </c>
      <c r="U21" s="102">
        <f t="shared" si="3"/>
        <v>224.25</v>
      </c>
      <c r="V21" s="102">
        <f t="shared" si="3"/>
        <v>224.25</v>
      </c>
      <c r="W21" s="102">
        <f t="shared" si="3"/>
        <v>224.25</v>
      </c>
      <c r="X21" s="102">
        <f t="shared" si="3"/>
        <v>224.25</v>
      </c>
      <c r="Y21" s="102">
        <f t="shared" si="3"/>
        <v>224.25</v>
      </c>
      <c r="Z21" s="102">
        <f t="shared" si="3"/>
        <v>224.25</v>
      </c>
      <c r="AA21" s="102">
        <f t="shared" si="3"/>
        <v>224.25</v>
      </c>
      <c r="AB21" s="102">
        <f t="shared" si="3"/>
        <v>224.25</v>
      </c>
      <c r="AC21" s="102">
        <f t="shared" si="3"/>
        <v>224.25</v>
      </c>
      <c r="AD21" s="102">
        <f t="shared" si="3"/>
        <v>224.25</v>
      </c>
      <c r="AE21" s="102">
        <f t="shared" si="3"/>
        <v>224.25</v>
      </c>
      <c r="AF21" s="102">
        <f t="shared" si="3"/>
        <v>224.25</v>
      </c>
      <c r="AG21" s="102">
        <f t="shared" si="3"/>
        <v>224.25</v>
      </c>
      <c r="AH21" s="102">
        <f t="shared" si="3"/>
        <v>224.25</v>
      </c>
      <c r="AI21" s="102">
        <f t="shared" si="3"/>
        <v>224.25</v>
      </c>
      <c r="AJ21" s="102">
        <f t="shared" si="3"/>
        <v>224.25</v>
      </c>
      <c r="AK21" s="102">
        <f t="shared" si="3"/>
        <v>224.25</v>
      </c>
      <c r="AL21" s="102">
        <f t="shared" si="3"/>
        <v>224.25</v>
      </c>
      <c r="AM21" s="102">
        <f t="shared" si="3"/>
        <v>224.25</v>
      </c>
      <c r="AN21" s="102">
        <f t="shared" si="3"/>
        <v>224.25</v>
      </c>
      <c r="AO21" s="102">
        <f t="shared" si="3"/>
        <v>224.25</v>
      </c>
      <c r="AP21" s="102">
        <f t="shared" si="3"/>
        <v>224.25</v>
      </c>
      <c r="AQ21" s="102">
        <f t="shared" si="3"/>
        <v>224.25</v>
      </c>
      <c r="AR21" s="102">
        <f t="shared" si="3"/>
        <v>224.25</v>
      </c>
      <c r="AS21" s="102">
        <f t="shared" si="3"/>
        <v>224.25</v>
      </c>
      <c r="AT21" s="102">
        <f t="shared" si="3"/>
        <v>224.25</v>
      </c>
      <c r="AU21" s="102">
        <f t="shared" si="3"/>
        <v>224.25</v>
      </c>
      <c r="AV21" s="102">
        <f t="shared" si="3"/>
        <v>224.25</v>
      </c>
      <c r="AW21" s="102">
        <f t="shared" si="3"/>
        <v>224.25</v>
      </c>
      <c r="AX21" s="102">
        <f t="shared" si="3"/>
        <v>224.25</v>
      </c>
      <c r="AY21" s="102">
        <f t="shared" si="3"/>
        <v>224.25</v>
      </c>
      <c r="AZ21" s="153">
        <f>SUM($D21:$AY21)</f>
        <v>10315.5</v>
      </c>
    </row>
    <row r="22" spans="1:52" s="106" customFormat="1">
      <c r="A22" s="154" t="s">
        <v>123</v>
      </c>
      <c r="B22" s="155">
        <f>1-$B$21</f>
        <v>0.35</v>
      </c>
      <c r="C22" s="155" t="s">
        <v>292</v>
      </c>
      <c r="D22" s="110">
        <f>IF(C$20="Yes",0,SUM(C$13:C$16)*$B$22)</f>
        <v>0</v>
      </c>
      <c r="E22" s="110">
        <f t="shared" ref="E22:AY22" si="4">IF(D$20="Yes",0,SUM(D$13:D$16)*$B$22)</f>
        <v>0</v>
      </c>
      <c r="F22" s="110">
        <f t="shared" si="4"/>
        <v>120.74999999999999</v>
      </c>
      <c r="G22" s="110">
        <f t="shared" si="4"/>
        <v>120.74999999999999</v>
      </c>
      <c r="H22" s="110">
        <f t="shared" si="4"/>
        <v>120.74999999999999</v>
      </c>
      <c r="I22" s="110">
        <f t="shared" si="4"/>
        <v>120.74999999999999</v>
      </c>
      <c r="J22" s="110">
        <f t="shared" si="4"/>
        <v>120.74999999999999</v>
      </c>
      <c r="K22" s="110">
        <f t="shared" si="4"/>
        <v>120.74999999999999</v>
      </c>
      <c r="L22" s="110">
        <f t="shared" si="4"/>
        <v>120.74999999999999</v>
      </c>
      <c r="M22" s="110">
        <f t="shared" si="4"/>
        <v>120.74999999999999</v>
      </c>
      <c r="N22" s="110">
        <f t="shared" si="4"/>
        <v>120.74999999999999</v>
      </c>
      <c r="O22" s="110">
        <f t="shared" si="4"/>
        <v>120.74999999999999</v>
      </c>
      <c r="P22" s="110">
        <f t="shared" si="4"/>
        <v>120.74999999999999</v>
      </c>
      <c r="Q22" s="110">
        <f t="shared" si="4"/>
        <v>120.74999999999999</v>
      </c>
      <c r="R22" s="110">
        <f t="shared" si="4"/>
        <v>120.74999999999999</v>
      </c>
      <c r="S22" s="110">
        <f t="shared" si="4"/>
        <v>120.74999999999999</v>
      </c>
      <c r="T22" s="110">
        <f t="shared" si="4"/>
        <v>120.74999999999999</v>
      </c>
      <c r="U22" s="110">
        <f t="shared" si="4"/>
        <v>120.74999999999999</v>
      </c>
      <c r="V22" s="110">
        <f t="shared" si="4"/>
        <v>120.74999999999999</v>
      </c>
      <c r="W22" s="110">
        <f t="shared" si="4"/>
        <v>120.74999999999999</v>
      </c>
      <c r="X22" s="110">
        <f t="shared" si="4"/>
        <v>120.74999999999999</v>
      </c>
      <c r="Y22" s="110">
        <f t="shared" si="4"/>
        <v>120.74999999999999</v>
      </c>
      <c r="Z22" s="110">
        <f t="shared" si="4"/>
        <v>120.74999999999999</v>
      </c>
      <c r="AA22" s="110">
        <f t="shared" si="4"/>
        <v>120.74999999999999</v>
      </c>
      <c r="AB22" s="110">
        <f t="shared" si="4"/>
        <v>120.74999999999999</v>
      </c>
      <c r="AC22" s="110">
        <f t="shared" si="4"/>
        <v>120.74999999999999</v>
      </c>
      <c r="AD22" s="110">
        <f t="shared" si="4"/>
        <v>120.74999999999999</v>
      </c>
      <c r="AE22" s="110">
        <f t="shared" si="4"/>
        <v>120.74999999999999</v>
      </c>
      <c r="AF22" s="110">
        <f t="shared" si="4"/>
        <v>120.74999999999999</v>
      </c>
      <c r="AG22" s="110">
        <f t="shared" si="4"/>
        <v>120.74999999999999</v>
      </c>
      <c r="AH22" s="110">
        <f t="shared" si="4"/>
        <v>120.74999999999999</v>
      </c>
      <c r="AI22" s="110">
        <f t="shared" si="4"/>
        <v>120.74999999999999</v>
      </c>
      <c r="AJ22" s="110">
        <f t="shared" si="4"/>
        <v>120.74999999999999</v>
      </c>
      <c r="AK22" s="110">
        <f t="shared" si="4"/>
        <v>120.74999999999999</v>
      </c>
      <c r="AL22" s="110">
        <f t="shared" si="4"/>
        <v>120.74999999999999</v>
      </c>
      <c r="AM22" s="110">
        <f t="shared" si="4"/>
        <v>120.74999999999999</v>
      </c>
      <c r="AN22" s="110">
        <f t="shared" si="4"/>
        <v>120.74999999999999</v>
      </c>
      <c r="AO22" s="110">
        <f t="shared" si="4"/>
        <v>120.74999999999999</v>
      </c>
      <c r="AP22" s="110">
        <f t="shared" si="4"/>
        <v>120.74999999999999</v>
      </c>
      <c r="AQ22" s="110">
        <f t="shared" si="4"/>
        <v>120.74999999999999</v>
      </c>
      <c r="AR22" s="110">
        <f t="shared" si="4"/>
        <v>120.74999999999999</v>
      </c>
      <c r="AS22" s="110">
        <f t="shared" si="4"/>
        <v>120.74999999999999</v>
      </c>
      <c r="AT22" s="110">
        <f t="shared" si="4"/>
        <v>120.74999999999999</v>
      </c>
      <c r="AU22" s="110">
        <f t="shared" si="4"/>
        <v>120.74999999999999</v>
      </c>
      <c r="AV22" s="110">
        <f t="shared" si="4"/>
        <v>120.74999999999999</v>
      </c>
      <c r="AW22" s="110">
        <f t="shared" si="4"/>
        <v>120.74999999999999</v>
      </c>
      <c r="AX22" s="110">
        <f t="shared" si="4"/>
        <v>120.74999999999999</v>
      </c>
      <c r="AY22" s="110">
        <f t="shared" si="4"/>
        <v>120.74999999999999</v>
      </c>
      <c r="AZ22" s="137">
        <f t="shared" ref="AZ22:AZ30" si="5">SUM($D22:$AY22)</f>
        <v>5554.4999999999991</v>
      </c>
    </row>
    <row r="23" spans="1:52">
      <c r="A23" s="156" t="s">
        <v>306</v>
      </c>
      <c r="B23" s="120">
        <v>2000</v>
      </c>
      <c r="C23" s="96" t="s">
        <v>292</v>
      </c>
      <c r="D23" s="96">
        <f>D$21*$B$23</f>
        <v>0</v>
      </c>
      <c r="E23" s="96">
        <f t="shared" ref="E23:AY23" si="6">E$21*$B$23</f>
        <v>0</v>
      </c>
      <c r="F23" s="96">
        <f t="shared" si="6"/>
        <v>448500</v>
      </c>
      <c r="G23" s="96">
        <f t="shared" si="6"/>
        <v>448500</v>
      </c>
      <c r="H23" s="96">
        <f t="shared" si="6"/>
        <v>448500</v>
      </c>
      <c r="I23" s="96">
        <f t="shared" si="6"/>
        <v>448500</v>
      </c>
      <c r="J23" s="96">
        <f t="shared" si="6"/>
        <v>448500</v>
      </c>
      <c r="K23" s="96">
        <f t="shared" si="6"/>
        <v>448500</v>
      </c>
      <c r="L23" s="96">
        <f t="shared" si="6"/>
        <v>448500</v>
      </c>
      <c r="M23" s="96">
        <f t="shared" si="6"/>
        <v>448500</v>
      </c>
      <c r="N23" s="96">
        <f t="shared" si="6"/>
        <v>448500</v>
      </c>
      <c r="O23" s="96">
        <f t="shared" si="6"/>
        <v>448500</v>
      </c>
      <c r="P23" s="96">
        <f t="shared" si="6"/>
        <v>448500</v>
      </c>
      <c r="Q23" s="96">
        <f t="shared" si="6"/>
        <v>448500</v>
      </c>
      <c r="R23" s="96">
        <f t="shared" si="6"/>
        <v>448500</v>
      </c>
      <c r="S23" s="96">
        <f t="shared" si="6"/>
        <v>448500</v>
      </c>
      <c r="T23" s="96">
        <f t="shared" si="6"/>
        <v>448500</v>
      </c>
      <c r="U23" s="96">
        <f t="shared" si="6"/>
        <v>448500</v>
      </c>
      <c r="V23" s="96">
        <f t="shared" si="6"/>
        <v>448500</v>
      </c>
      <c r="W23" s="96">
        <f t="shared" si="6"/>
        <v>448500</v>
      </c>
      <c r="X23" s="96">
        <f t="shared" si="6"/>
        <v>448500</v>
      </c>
      <c r="Y23" s="96">
        <f t="shared" si="6"/>
        <v>448500</v>
      </c>
      <c r="Z23" s="96">
        <f t="shared" si="6"/>
        <v>448500</v>
      </c>
      <c r="AA23" s="96">
        <f t="shared" si="6"/>
        <v>448500</v>
      </c>
      <c r="AB23" s="96">
        <f t="shared" si="6"/>
        <v>448500</v>
      </c>
      <c r="AC23" s="96">
        <f t="shared" si="6"/>
        <v>448500</v>
      </c>
      <c r="AD23" s="96">
        <f t="shared" si="6"/>
        <v>448500</v>
      </c>
      <c r="AE23" s="96">
        <f t="shared" si="6"/>
        <v>448500</v>
      </c>
      <c r="AF23" s="96">
        <f t="shared" si="6"/>
        <v>448500</v>
      </c>
      <c r="AG23" s="96">
        <f t="shared" si="6"/>
        <v>448500</v>
      </c>
      <c r="AH23" s="96">
        <f t="shared" si="6"/>
        <v>448500</v>
      </c>
      <c r="AI23" s="96">
        <f t="shared" si="6"/>
        <v>448500</v>
      </c>
      <c r="AJ23" s="96">
        <f t="shared" si="6"/>
        <v>448500</v>
      </c>
      <c r="AK23" s="96">
        <f t="shared" si="6"/>
        <v>448500</v>
      </c>
      <c r="AL23" s="96">
        <f t="shared" si="6"/>
        <v>448500</v>
      </c>
      <c r="AM23" s="96">
        <f t="shared" si="6"/>
        <v>448500</v>
      </c>
      <c r="AN23" s="96">
        <f t="shared" si="6"/>
        <v>448500</v>
      </c>
      <c r="AO23" s="96">
        <f t="shared" si="6"/>
        <v>448500</v>
      </c>
      <c r="AP23" s="96">
        <f t="shared" si="6"/>
        <v>448500</v>
      </c>
      <c r="AQ23" s="96">
        <f t="shared" si="6"/>
        <v>448500</v>
      </c>
      <c r="AR23" s="96">
        <f t="shared" si="6"/>
        <v>448500</v>
      </c>
      <c r="AS23" s="96">
        <f t="shared" si="6"/>
        <v>448500</v>
      </c>
      <c r="AT23" s="96">
        <f t="shared" si="6"/>
        <v>448500</v>
      </c>
      <c r="AU23" s="96">
        <f t="shared" si="6"/>
        <v>448500</v>
      </c>
      <c r="AV23" s="96">
        <f t="shared" si="6"/>
        <v>448500</v>
      </c>
      <c r="AW23" s="96">
        <f t="shared" si="6"/>
        <v>448500</v>
      </c>
      <c r="AX23" s="96">
        <f t="shared" si="6"/>
        <v>448500</v>
      </c>
      <c r="AY23" s="96">
        <f t="shared" si="6"/>
        <v>448500</v>
      </c>
      <c r="AZ23" s="135">
        <f t="shared" si="5"/>
        <v>20631000</v>
      </c>
    </row>
    <row r="24" spans="1:52" s="106" customFormat="1">
      <c r="A24" s="157" t="s">
        <v>307</v>
      </c>
      <c r="B24" s="158">
        <v>1000</v>
      </c>
      <c r="C24" s="152" t="s">
        <v>292</v>
      </c>
      <c r="D24" s="102">
        <f>D$22*$B$24</f>
        <v>0</v>
      </c>
      <c r="E24" s="102">
        <f t="shared" ref="E24:AY24" si="7">E$22*$B$24</f>
        <v>0</v>
      </c>
      <c r="F24" s="102">
        <f t="shared" si="7"/>
        <v>120749.99999999999</v>
      </c>
      <c r="G24" s="102">
        <f t="shared" si="7"/>
        <v>120749.99999999999</v>
      </c>
      <c r="H24" s="102">
        <f t="shared" si="7"/>
        <v>120749.99999999999</v>
      </c>
      <c r="I24" s="102">
        <f t="shared" si="7"/>
        <v>120749.99999999999</v>
      </c>
      <c r="J24" s="102">
        <f t="shared" si="7"/>
        <v>120749.99999999999</v>
      </c>
      <c r="K24" s="102">
        <f t="shared" si="7"/>
        <v>120749.99999999999</v>
      </c>
      <c r="L24" s="102">
        <f t="shared" si="7"/>
        <v>120749.99999999999</v>
      </c>
      <c r="M24" s="102">
        <f t="shared" si="7"/>
        <v>120749.99999999999</v>
      </c>
      <c r="N24" s="102">
        <f t="shared" si="7"/>
        <v>120749.99999999999</v>
      </c>
      <c r="O24" s="102">
        <f t="shared" si="7"/>
        <v>120749.99999999999</v>
      </c>
      <c r="P24" s="102">
        <f t="shared" si="7"/>
        <v>120749.99999999999</v>
      </c>
      <c r="Q24" s="102">
        <f t="shared" si="7"/>
        <v>120749.99999999999</v>
      </c>
      <c r="R24" s="102">
        <f t="shared" si="7"/>
        <v>120749.99999999999</v>
      </c>
      <c r="S24" s="102">
        <f t="shared" si="7"/>
        <v>120749.99999999999</v>
      </c>
      <c r="T24" s="102">
        <f t="shared" si="7"/>
        <v>120749.99999999999</v>
      </c>
      <c r="U24" s="102">
        <f t="shared" si="7"/>
        <v>120749.99999999999</v>
      </c>
      <c r="V24" s="102">
        <f t="shared" si="7"/>
        <v>120749.99999999999</v>
      </c>
      <c r="W24" s="102">
        <f t="shared" si="7"/>
        <v>120749.99999999999</v>
      </c>
      <c r="X24" s="102">
        <f t="shared" si="7"/>
        <v>120749.99999999999</v>
      </c>
      <c r="Y24" s="102">
        <f t="shared" si="7"/>
        <v>120749.99999999999</v>
      </c>
      <c r="Z24" s="102">
        <f t="shared" si="7"/>
        <v>120749.99999999999</v>
      </c>
      <c r="AA24" s="102">
        <f t="shared" si="7"/>
        <v>120749.99999999999</v>
      </c>
      <c r="AB24" s="102">
        <f t="shared" si="7"/>
        <v>120749.99999999999</v>
      </c>
      <c r="AC24" s="102">
        <f t="shared" si="7"/>
        <v>120749.99999999999</v>
      </c>
      <c r="AD24" s="102">
        <f t="shared" si="7"/>
        <v>120749.99999999999</v>
      </c>
      <c r="AE24" s="102">
        <f t="shared" si="7"/>
        <v>120749.99999999999</v>
      </c>
      <c r="AF24" s="102">
        <f t="shared" si="7"/>
        <v>120749.99999999999</v>
      </c>
      <c r="AG24" s="102">
        <f t="shared" si="7"/>
        <v>120749.99999999999</v>
      </c>
      <c r="AH24" s="102">
        <f t="shared" si="7"/>
        <v>120749.99999999999</v>
      </c>
      <c r="AI24" s="102">
        <f t="shared" si="7"/>
        <v>120749.99999999999</v>
      </c>
      <c r="AJ24" s="102">
        <f t="shared" si="7"/>
        <v>120749.99999999999</v>
      </c>
      <c r="AK24" s="102">
        <f t="shared" si="7"/>
        <v>120749.99999999999</v>
      </c>
      <c r="AL24" s="102">
        <f t="shared" si="7"/>
        <v>120749.99999999999</v>
      </c>
      <c r="AM24" s="102">
        <f t="shared" si="7"/>
        <v>120749.99999999999</v>
      </c>
      <c r="AN24" s="102">
        <f t="shared" si="7"/>
        <v>120749.99999999999</v>
      </c>
      <c r="AO24" s="102">
        <f t="shared" si="7"/>
        <v>120749.99999999999</v>
      </c>
      <c r="AP24" s="102">
        <f t="shared" si="7"/>
        <v>120749.99999999999</v>
      </c>
      <c r="AQ24" s="102">
        <f t="shared" si="7"/>
        <v>120749.99999999999</v>
      </c>
      <c r="AR24" s="102">
        <f t="shared" si="7"/>
        <v>120749.99999999999</v>
      </c>
      <c r="AS24" s="102">
        <f t="shared" si="7"/>
        <v>120749.99999999999</v>
      </c>
      <c r="AT24" s="102">
        <f t="shared" si="7"/>
        <v>120749.99999999999</v>
      </c>
      <c r="AU24" s="102">
        <f t="shared" si="7"/>
        <v>120749.99999999999</v>
      </c>
      <c r="AV24" s="102">
        <f t="shared" si="7"/>
        <v>120749.99999999999</v>
      </c>
      <c r="AW24" s="102">
        <f t="shared" si="7"/>
        <v>120749.99999999999</v>
      </c>
      <c r="AX24" s="102">
        <f t="shared" si="7"/>
        <v>120749.99999999999</v>
      </c>
      <c r="AY24" s="102">
        <f t="shared" si="7"/>
        <v>120749.99999999999</v>
      </c>
      <c r="AZ24" s="137">
        <f t="shared" si="5"/>
        <v>5554499.9999999991</v>
      </c>
    </row>
    <row r="25" spans="1:52"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02"/>
    </row>
    <row r="26" spans="1:52">
      <c r="A26" s="159" t="s">
        <v>18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>
      <c r="B27" s="131" t="s">
        <v>308</v>
      </c>
      <c r="C27" s="120">
        <v>11</v>
      </c>
      <c r="D27" s="120">
        <f>C$27-C$28+C$29</f>
        <v>11</v>
      </c>
      <c r="E27" s="120">
        <f t="shared" ref="E27:AY27" si="8">D27-D28+D29</f>
        <v>11</v>
      </c>
      <c r="F27" s="120">
        <f t="shared" si="8"/>
        <v>11</v>
      </c>
      <c r="G27" s="120">
        <f t="shared" si="8"/>
        <v>0</v>
      </c>
      <c r="H27" s="120">
        <f t="shared" si="8"/>
        <v>11</v>
      </c>
      <c r="I27" s="120">
        <f t="shared" si="8"/>
        <v>0</v>
      </c>
      <c r="J27" s="120">
        <f t="shared" si="8"/>
        <v>11</v>
      </c>
      <c r="K27" s="120">
        <f t="shared" si="8"/>
        <v>0</v>
      </c>
      <c r="L27" s="120">
        <f t="shared" si="8"/>
        <v>11</v>
      </c>
      <c r="M27" s="120">
        <f t="shared" si="8"/>
        <v>0</v>
      </c>
      <c r="N27" s="120">
        <f t="shared" si="8"/>
        <v>11</v>
      </c>
      <c r="O27" s="120">
        <f t="shared" si="8"/>
        <v>0</v>
      </c>
      <c r="P27" s="120">
        <f t="shared" si="8"/>
        <v>11</v>
      </c>
      <c r="Q27" s="120">
        <f t="shared" si="8"/>
        <v>0</v>
      </c>
      <c r="R27" s="120">
        <f t="shared" si="8"/>
        <v>11</v>
      </c>
      <c r="S27" s="120">
        <f t="shared" si="8"/>
        <v>0</v>
      </c>
      <c r="T27" s="120">
        <f t="shared" si="8"/>
        <v>11</v>
      </c>
      <c r="U27" s="120">
        <f t="shared" si="8"/>
        <v>0</v>
      </c>
      <c r="V27" s="120">
        <f t="shared" si="8"/>
        <v>11</v>
      </c>
      <c r="W27" s="120">
        <f t="shared" si="8"/>
        <v>0</v>
      </c>
      <c r="X27" s="120">
        <f t="shared" si="8"/>
        <v>11</v>
      </c>
      <c r="Y27" s="120">
        <f t="shared" si="8"/>
        <v>0</v>
      </c>
      <c r="Z27" s="120">
        <f t="shared" si="8"/>
        <v>11</v>
      </c>
      <c r="AA27" s="120">
        <f t="shared" si="8"/>
        <v>0</v>
      </c>
      <c r="AB27" s="120">
        <f t="shared" si="8"/>
        <v>11</v>
      </c>
      <c r="AC27" s="120">
        <f t="shared" si="8"/>
        <v>0</v>
      </c>
      <c r="AD27" s="120">
        <f t="shared" si="8"/>
        <v>11</v>
      </c>
      <c r="AE27" s="120">
        <f t="shared" si="8"/>
        <v>0</v>
      </c>
      <c r="AF27" s="120">
        <f t="shared" si="8"/>
        <v>11</v>
      </c>
      <c r="AG27" s="120">
        <f t="shared" si="8"/>
        <v>0</v>
      </c>
      <c r="AH27" s="120">
        <f t="shared" si="8"/>
        <v>11</v>
      </c>
      <c r="AI27" s="120">
        <f t="shared" si="8"/>
        <v>0</v>
      </c>
      <c r="AJ27" s="120">
        <f t="shared" si="8"/>
        <v>11</v>
      </c>
      <c r="AK27" s="120">
        <f t="shared" si="8"/>
        <v>0</v>
      </c>
      <c r="AL27" s="120">
        <f t="shared" si="8"/>
        <v>11</v>
      </c>
      <c r="AM27" s="120">
        <f t="shared" si="8"/>
        <v>0</v>
      </c>
      <c r="AN27" s="120">
        <f t="shared" si="8"/>
        <v>11</v>
      </c>
      <c r="AO27" s="120">
        <f t="shared" si="8"/>
        <v>0</v>
      </c>
      <c r="AP27" s="120">
        <f t="shared" si="8"/>
        <v>11</v>
      </c>
      <c r="AQ27" s="120">
        <f t="shared" si="8"/>
        <v>0</v>
      </c>
      <c r="AR27" s="120">
        <f t="shared" si="8"/>
        <v>11</v>
      </c>
      <c r="AS27" s="120">
        <f t="shared" si="8"/>
        <v>0</v>
      </c>
      <c r="AT27" s="120">
        <f t="shared" si="8"/>
        <v>11</v>
      </c>
      <c r="AU27" s="120">
        <f t="shared" si="8"/>
        <v>0</v>
      </c>
      <c r="AV27" s="120">
        <f t="shared" si="8"/>
        <v>11</v>
      </c>
      <c r="AW27" s="120">
        <f t="shared" si="8"/>
        <v>0</v>
      </c>
      <c r="AX27" s="120">
        <f t="shared" si="8"/>
        <v>11</v>
      </c>
      <c r="AY27" s="160">
        <f t="shared" si="8"/>
        <v>0</v>
      </c>
      <c r="AZ27" s="102"/>
    </row>
    <row r="28" spans="1:52">
      <c r="B28" s="161" t="s">
        <v>309</v>
      </c>
      <c r="C28" s="106"/>
      <c r="D28" s="106">
        <v>0</v>
      </c>
      <c r="E28" s="106">
        <v>0</v>
      </c>
      <c r="F28" s="106">
        <v>11</v>
      </c>
      <c r="G28" s="106">
        <v>0</v>
      </c>
      <c r="H28" s="106">
        <v>11</v>
      </c>
      <c r="I28" s="106">
        <v>0</v>
      </c>
      <c r="J28" s="106">
        <v>11</v>
      </c>
      <c r="K28" s="106">
        <v>0</v>
      </c>
      <c r="L28" s="106">
        <v>11</v>
      </c>
      <c r="M28" s="106">
        <v>0</v>
      </c>
      <c r="N28" s="106">
        <v>11</v>
      </c>
      <c r="O28" s="106">
        <v>0</v>
      </c>
      <c r="P28" s="106">
        <v>11</v>
      </c>
      <c r="Q28" s="106">
        <v>0</v>
      </c>
      <c r="R28" s="106">
        <v>11</v>
      </c>
      <c r="S28" s="106">
        <v>0</v>
      </c>
      <c r="T28" s="106">
        <v>11</v>
      </c>
      <c r="U28" s="106">
        <v>0</v>
      </c>
      <c r="V28" s="106">
        <v>11</v>
      </c>
      <c r="W28" s="106">
        <v>0</v>
      </c>
      <c r="X28" s="106">
        <v>11</v>
      </c>
      <c r="Y28" s="106">
        <v>0</v>
      </c>
      <c r="Z28" s="106">
        <v>11</v>
      </c>
      <c r="AA28" s="106">
        <v>0</v>
      </c>
      <c r="AB28" s="106">
        <v>11</v>
      </c>
      <c r="AC28" s="106">
        <v>0</v>
      </c>
      <c r="AD28" s="106">
        <v>11</v>
      </c>
      <c r="AE28" s="106">
        <v>0</v>
      </c>
      <c r="AF28" s="106">
        <v>11</v>
      </c>
      <c r="AG28" s="106">
        <v>0</v>
      </c>
      <c r="AH28" s="106">
        <v>11</v>
      </c>
      <c r="AI28" s="106">
        <v>0</v>
      </c>
      <c r="AJ28" s="106">
        <v>11</v>
      </c>
      <c r="AK28" s="106">
        <v>0</v>
      </c>
      <c r="AL28" s="106">
        <v>11</v>
      </c>
      <c r="AM28" s="106">
        <v>0</v>
      </c>
      <c r="AN28" s="106">
        <v>11</v>
      </c>
      <c r="AO28" s="106">
        <v>0</v>
      </c>
      <c r="AP28" s="106">
        <v>11</v>
      </c>
      <c r="AQ28" s="106">
        <v>0</v>
      </c>
      <c r="AR28" s="106">
        <v>11</v>
      </c>
      <c r="AS28" s="106">
        <v>0</v>
      </c>
      <c r="AT28" s="106">
        <v>11</v>
      </c>
      <c r="AU28" s="106">
        <v>0</v>
      </c>
      <c r="AV28" s="106">
        <v>11</v>
      </c>
      <c r="AW28" s="106">
        <v>0</v>
      </c>
      <c r="AX28" s="106">
        <v>11</v>
      </c>
      <c r="AY28" s="162">
        <v>0</v>
      </c>
      <c r="AZ28" s="102"/>
    </row>
    <row r="29" spans="1:52">
      <c r="B29" s="132" t="s">
        <v>310</v>
      </c>
      <c r="C29" s="121"/>
      <c r="D29" s="121">
        <f>C$28</f>
        <v>0</v>
      </c>
      <c r="E29" s="121">
        <f t="shared" ref="E29:AY29" si="9">D$28</f>
        <v>0</v>
      </c>
      <c r="F29" s="121">
        <f t="shared" si="9"/>
        <v>0</v>
      </c>
      <c r="G29" s="121">
        <f t="shared" si="9"/>
        <v>11</v>
      </c>
      <c r="H29" s="121">
        <f t="shared" si="9"/>
        <v>0</v>
      </c>
      <c r="I29" s="121">
        <f t="shared" si="9"/>
        <v>11</v>
      </c>
      <c r="J29" s="121">
        <f t="shared" si="9"/>
        <v>0</v>
      </c>
      <c r="K29" s="121">
        <f t="shared" si="9"/>
        <v>11</v>
      </c>
      <c r="L29" s="121">
        <f t="shared" si="9"/>
        <v>0</v>
      </c>
      <c r="M29" s="121">
        <f t="shared" si="9"/>
        <v>11</v>
      </c>
      <c r="N29" s="121">
        <f t="shared" si="9"/>
        <v>0</v>
      </c>
      <c r="O29" s="121">
        <f t="shared" si="9"/>
        <v>11</v>
      </c>
      <c r="P29" s="121">
        <f t="shared" si="9"/>
        <v>0</v>
      </c>
      <c r="Q29" s="121">
        <f t="shared" si="9"/>
        <v>11</v>
      </c>
      <c r="R29" s="121">
        <f t="shared" si="9"/>
        <v>0</v>
      </c>
      <c r="S29" s="121">
        <f t="shared" si="9"/>
        <v>11</v>
      </c>
      <c r="T29" s="121">
        <f t="shared" si="9"/>
        <v>0</v>
      </c>
      <c r="U29" s="121">
        <f t="shared" si="9"/>
        <v>11</v>
      </c>
      <c r="V29" s="121">
        <f t="shared" si="9"/>
        <v>0</v>
      </c>
      <c r="W29" s="121">
        <f t="shared" si="9"/>
        <v>11</v>
      </c>
      <c r="X29" s="121">
        <f t="shared" si="9"/>
        <v>0</v>
      </c>
      <c r="Y29" s="121">
        <f t="shared" si="9"/>
        <v>11</v>
      </c>
      <c r="Z29" s="121">
        <f t="shared" si="9"/>
        <v>0</v>
      </c>
      <c r="AA29" s="121">
        <f t="shared" si="9"/>
        <v>11</v>
      </c>
      <c r="AB29" s="121">
        <f t="shared" si="9"/>
        <v>0</v>
      </c>
      <c r="AC29" s="121">
        <f t="shared" si="9"/>
        <v>11</v>
      </c>
      <c r="AD29" s="121">
        <f t="shared" si="9"/>
        <v>0</v>
      </c>
      <c r="AE29" s="121">
        <f t="shared" si="9"/>
        <v>11</v>
      </c>
      <c r="AF29" s="121">
        <f t="shared" si="9"/>
        <v>0</v>
      </c>
      <c r="AG29" s="121">
        <f t="shared" si="9"/>
        <v>11</v>
      </c>
      <c r="AH29" s="121">
        <f t="shared" si="9"/>
        <v>0</v>
      </c>
      <c r="AI29" s="121">
        <f t="shared" si="9"/>
        <v>11</v>
      </c>
      <c r="AJ29" s="121">
        <f t="shared" si="9"/>
        <v>0</v>
      </c>
      <c r="AK29" s="121">
        <f t="shared" si="9"/>
        <v>11</v>
      </c>
      <c r="AL29" s="121">
        <f t="shared" si="9"/>
        <v>0</v>
      </c>
      <c r="AM29" s="121">
        <f t="shared" si="9"/>
        <v>11</v>
      </c>
      <c r="AN29" s="121">
        <f t="shared" si="9"/>
        <v>0</v>
      </c>
      <c r="AO29" s="121">
        <f t="shared" si="9"/>
        <v>11</v>
      </c>
      <c r="AP29" s="121">
        <f t="shared" si="9"/>
        <v>0</v>
      </c>
      <c r="AQ29" s="121">
        <f t="shared" si="9"/>
        <v>11</v>
      </c>
      <c r="AR29" s="121">
        <f t="shared" si="9"/>
        <v>0</v>
      </c>
      <c r="AS29" s="121">
        <f t="shared" si="9"/>
        <v>11</v>
      </c>
      <c r="AT29" s="121">
        <f t="shared" si="9"/>
        <v>0</v>
      </c>
      <c r="AU29" s="121">
        <f t="shared" si="9"/>
        <v>11</v>
      </c>
      <c r="AV29" s="121">
        <f t="shared" si="9"/>
        <v>0</v>
      </c>
      <c r="AW29" s="121">
        <f t="shared" si="9"/>
        <v>11</v>
      </c>
      <c r="AX29" s="121">
        <f t="shared" si="9"/>
        <v>0</v>
      </c>
      <c r="AY29" s="163">
        <f t="shared" si="9"/>
        <v>11</v>
      </c>
      <c r="AZ29" s="164"/>
    </row>
    <row r="30" spans="1:52">
      <c r="A30" s="165" t="s">
        <v>311</v>
      </c>
      <c r="B30" s="140">
        <v>10</v>
      </c>
      <c r="C30" s="113" t="s">
        <v>292</v>
      </c>
      <c r="D30" s="113">
        <f>D$27*$B$30</f>
        <v>110</v>
      </c>
      <c r="E30" s="113">
        <f t="shared" ref="E30:AY30" si="10">E$27*$B$30</f>
        <v>110</v>
      </c>
      <c r="F30" s="113">
        <f t="shared" si="10"/>
        <v>110</v>
      </c>
      <c r="G30" s="113">
        <f t="shared" si="10"/>
        <v>0</v>
      </c>
      <c r="H30" s="113">
        <f t="shared" si="10"/>
        <v>110</v>
      </c>
      <c r="I30" s="113">
        <f t="shared" si="10"/>
        <v>0</v>
      </c>
      <c r="J30" s="113">
        <f t="shared" si="10"/>
        <v>110</v>
      </c>
      <c r="K30" s="113">
        <f t="shared" si="10"/>
        <v>0</v>
      </c>
      <c r="L30" s="113">
        <f t="shared" si="10"/>
        <v>110</v>
      </c>
      <c r="M30" s="113">
        <f t="shared" si="10"/>
        <v>0</v>
      </c>
      <c r="N30" s="113">
        <f t="shared" si="10"/>
        <v>110</v>
      </c>
      <c r="O30" s="113">
        <f t="shared" si="10"/>
        <v>0</v>
      </c>
      <c r="P30" s="113">
        <f t="shared" si="10"/>
        <v>110</v>
      </c>
      <c r="Q30" s="113">
        <f t="shared" si="10"/>
        <v>0</v>
      </c>
      <c r="R30" s="113">
        <f>R$27*$B$30</f>
        <v>110</v>
      </c>
      <c r="S30" s="113">
        <f t="shared" si="10"/>
        <v>0</v>
      </c>
      <c r="T30" s="113">
        <f t="shared" si="10"/>
        <v>110</v>
      </c>
      <c r="U30" s="113">
        <f t="shared" si="10"/>
        <v>0</v>
      </c>
      <c r="V30" s="113">
        <f t="shared" si="10"/>
        <v>110</v>
      </c>
      <c r="W30" s="113">
        <f t="shared" si="10"/>
        <v>0</v>
      </c>
      <c r="X30" s="113">
        <f t="shared" si="10"/>
        <v>110</v>
      </c>
      <c r="Y30" s="113">
        <f t="shared" si="10"/>
        <v>0</v>
      </c>
      <c r="Z30" s="113">
        <f t="shared" si="10"/>
        <v>110</v>
      </c>
      <c r="AA30" s="113">
        <f t="shared" si="10"/>
        <v>0</v>
      </c>
      <c r="AB30" s="113">
        <f t="shared" si="10"/>
        <v>110</v>
      </c>
      <c r="AC30" s="113">
        <f t="shared" si="10"/>
        <v>0</v>
      </c>
      <c r="AD30" s="113">
        <f t="shared" si="10"/>
        <v>110</v>
      </c>
      <c r="AE30" s="113">
        <f>AE$27*$B$30</f>
        <v>0</v>
      </c>
      <c r="AF30" s="113">
        <f t="shared" si="10"/>
        <v>110</v>
      </c>
      <c r="AG30" s="113">
        <f t="shared" si="10"/>
        <v>0</v>
      </c>
      <c r="AH30" s="113">
        <f t="shared" si="10"/>
        <v>110</v>
      </c>
      <c r="AI30" s="113">
        <f t="shared" si="10"/>
        <v>0</v>
      </c>
      <c r="AJ30" s="113">
        <f t="shared" si="10"/>
        <v>110</v>
      </c>
      <c r="AK30" s="113">
        <f t="shared" si="10"/>
        <v>0</v>
      </c>
      <c r="AL30" s="113">
        <f t="shared" si="10"/>
        <v>110</v>
      </c>
      <c r="AM30" s="113">
        <f t="shared" si="10"/>
        <v>0</v>
      </c>
      <c r="AN30" s="113">
        <f t="shared" si="10"/>
        <v>110</v>
      </c>
      <c r="AO30" s="113">
        <f t="shared" si="10"/>
        <v>0</v>
      </c>
      <c r="AP30" s="113">
        <f t="shared" si="10"/>
        <v>110</v>
      </c>
      <c r="AQ30" s="113">
        <f t="shared" si="10"/>
        <v>0</v>
      </c>
      <c r="AR30" s="113">
        <f t="shared" si="10"/>
        <v>110</v>
      </c>
      <c r="AS30" s="113">
        <f t="shared" si="10"/>
        <v>0</v>
      </c>
      <c r="AT30" s="113">
        <f t="shared" si="10"/>
        <v>110</v>
      </c>
      <c r="AU30" s="113">
        <f t="shared" si="10"/>
        <v>0</v>
      </c>
      <c r="AV30" s="113">
        <f t="shared" si="10"/>
        <v>110</v>
      </c>
      <c r="AW30" s="113">
        <f t="shared" si="10"/>
        <v>0</v>
      </c>
      <c r="AX30" s="113">
        <f t="shared" si="10"/>
        <v>110</v>
      </c>
      <c r="AY30" s="113">
        <f t="shared" si="10"/>
        <v>0</v>
      </c>
      <c r="AZ30" s="137">
        <f t="shared" si="5"/>
        <v>2750</v>
      </c>
    </row>
    <row r="32" spans="1:52">
      <c r="A32" s="98" t="s">
        <v>299</v>
      </c>
    </row>
    <row r="33" spans="1:52">
      <c r="A33" s="131" t="s">
        <v>22</v>
      </c>
      <c r="B33" s="131" t="s">
        <v>340</v>
      </c>
      <c r="C33" s="120"/>
      <c r="D33" s="120">
        <f>D$21*shipping_manufacturing!$D$27/100</f>
        <v>0</v>
      </c>
      <c r="E33" s="120">
        <f>E$21*shipping_manufacturing!$D$27/100</f>
        <v>0</v>
      </c>
      <c r="F33" s="120">
        <f>F$21*shipping_manufacturing!$D$27/100</f>
        <v>89.7</v>
      </c>
      <c r="G33" s="120">
        <f>G$21*shipping_manufacturing!$D$27/100</f>
        <v>89.7</v>
      </c>
      <c r="H33" s="120">
        <f>H$21*shipping_manufacturing!$D$27/100</f>
        <v>89.7</v>
      </c>
      <c r="I33" s="120">
        <f>I$21*shipping_manufacturing!$D$27/100</f>
        <v>89.7</v>
      </c>
      <c r="J33" s="120">
        <f>J$21*shipping_manufacturing!$D$27/100</f>
        <v>89.7</v>
      </c>
      <c r="K33" s="120">
        <f>K$21*shipping_manufacturing!$D$27/100</f>
        <v>89.7</v>
      </c>
      <c r="L33" s="120">
        <f>L$21*shipping_manufacturing!$D$27/100</f>
        <v>89.7</v>
      </c>
      <c r="M33" s="120">
        <f>M$21*shipping_manufacturing!$D$27/100</f>
        <v>89.7</v>
      </c>
      <c r="N33" s="120">
        <f>N$21*shipping_manufacturing!$D$27/100</f>
        <v>89.7</v>
      </c>
      <c r="O33" s="120">
        <f>O$21*shipping_manufacturing!$D$27/100</f>
        <v>89.7</v>
      </c>
      <c r="P33" s="120">
        <f>P$21*shipping_manufacturing!$D$27/100</f>
        <v>89.7</v>
      </c>
      <c r="Q33" s="120">
        <f>Q$21*shipping_manufacturing!$D$27/100</f>
        <v>89.7</v>
      </c>
      <c r="R33" s="120">
        <f>R$21*shipping_manufacturing!$D$27/100</f>
        <v>89.7</v>
      </c>
      <c r="S33" s="120">
        <f>S$21*shipping_manufacturing!$D$27/100</f>
        <v>89.7</v>
      </c>
      <c r="T33" s="120">
        <f>T$21*shipping_manufacturing!$D$27/100</f>
        <v>89.7</v>
      </c>
      <c r="U33" s="120">
        <f>U$21*shipping_manufacturing!$D$27/100</f>
        <v>89.7</v>
      </c>
      <c r="V33" s="120">
        <f>V$21*shipping_manufacturing!$D$27/100</f>
        <v>89.7</v>
      </c>
      <c r="W33" s="120">
        <f>W$21*shipping_manufacturing!$D$27/100</f>
        <v>89.7</v>
      </c>
      <c r="X33" s="120">
        <f>X$21*shipping_manufacturing!$D$27/100</f>
        <v>89.7</v>
      </c>
      <c r="Y33" s="120">
        <f>Y$21*shipping_manufacturing!$D$27/100</f>
        <v>89.7</v>
      </c>
      <c r="Z33" s="120">
        <f>Z$21*shipping_manufacturing!$D$27/100</f>
        <v>89.7</v>
      </c>
      <c r="AA33" s="120">
        <f>AA$21*shipping_manufacturing!$D$27/100</f>
        <v>89.7</v>
      </c>
      <c r="AB33" s="120">
        <f>AB$21*shipping_manufacturing!$D$27/100</f>
        <v>89.7</v>
      </c>
      <c r="AC33" s="120">
        <f>AC$21*shipping_manufacturing!$D$27/100</f>
        <v>89.7</v>
      </c>
      <c r="AD33" s="120">
        <f>AD$21*shipping_manufacturing!$D$27/100</f>
        <v>89.7</v>
      </c>
      <c r="AE33" s="120">
        <f>AE$21*shipping_manufacturing!$D$27/100</f>
        <v>89.7</v>
      </c>
      <c r="AF33" s="120">
        <f>AF$21*shipping_manufacturing!$D$27/100</f>
        <v>89.7</v>
      </c>
      <c r="AG33" s="120">
        <f>AG$21*shipping_manufacturing!$D$27/100</f>
        <v>89.7</v>
      </c>
      <c r="AH33" s="120">
        <f>AH$21*shipping_manufacturing!$D$27/100</f>
        <v>89.7</v>
      </c>
      <c r="AI33" s="120">
        <f>AI$21*shipping_manufacturing!$D$27/100</f>
        <v>89.7</v>
      </c>
      <c r="AJ33" s="120">
        <f>AJ$21*shipping_manufacturing!$D$27/100</f>
        <v>89.7</v>
      </c>
      <c r="AK33" s="120">
        <f>AK$21*shipping_manufacturing!$D$27/100</f>
        <v>89.7</v>
      </c>
      <c r="AL33" s="120">
        <f>AL$21*shipping_manufacturing!$D$27/100</f>
        <v>89.7</v>
      </c>
      <c r="AM33" s="120">
        <f>AM$21*shipping_manufacturing!$D$27/100</f>
        <v>89.7</v>
      </c>
      <c r="AN33" s="120">
        <f>AN$21*shipping_manufacturing!$D$27/100</f>
        <v>89.7</v>
      </c>
      <c r="AO33" s="120">
        <f>AO$21*shipping_manufacturing!$D$27/100</f>
        <v>89.7</v>
      </c>
      <c r="AP33" s="120">
        <f>AP$21*shipping_manufacturing!$D$27/100</f>
        <v>89.7</v>
      </c>
      <c r="AQ33" s="120">
        <f>AQ$21*shipping_manufacturing!$D$27/100</f>
        <v>89.7</v>
      </c>
      <c r="AR33" s="120">
        <f>AR$21*shipping_manufacturing!$D$27/100</f>
        <v>89.7</v>
      </c>
      <c r="AS33" s="120">
        <f>AS$21*shipping_manufacturing!$D$27/100</f>
        <v>89.7</v>
      </c>
      <c r="AT33" s="120">
        <f>AT$21*shipping_manufacturing!$D$27/100</f>
        <v>89.7</v>
      </c>
      <c r="AU33" s="120">
        <f>AU$21*shipping_manufacturing!$D$27/100</f>
        <v>89.7</v>
      </c>
      <c r="AV33" s="120">
        <f>AV$21*shipping_manufacturing!$D$27/100</f>
        <v>89.7</v>
      </c>
      <c r="AW33" s="120">
        <f>AW$21*shipping_manufacturing!$D$27/100</f>
        <v>89.7</v>
      </c>
      <c r="AX33" s="120">
        <f>AX$21*shipping_manufacturing!$D$27/100</f>
        <v>89.7</v>
      </c>
      <c r="AY33" s="120">
        <f>AY$21*shipping_manufacturing!$D$27/100</f>
        <v>89.7</v>
      </c>
    </row>
    <row r="34" spans="1:52">
      <c r="A34" s="109" t="s">
        <v>339</v>
      </c>
      <c r="B34" s="161" t="s">
        <v>341</v>
      </c>
      <c r="C34" s="106"/>
      <c r="D34" s="106">
        <f>D$22*shipping_manufacturing!$E$27/100</f>
        <v>0</v>
      </c>
      <c r="E34" s="106">
        <f>E$22*shipping_manufacturing!$E$27/100</f>
        <v>0</v>
      </c>
      <c r="F34" s="106">
        <f>F$22*shipping_manufacturing!$E$27/100</f>
        <v>44.677499999999988</v>
      </c>
      <c r="G34" s="106">
        <f>G$22*shipping_manufacturing!$E$27/100</f>
        <v>44.677499999999988</v>
      </c>
      <c r="H34" s="106">
        <f>H$22*shipping_manufacturing!$E$27/100</f>
        <v>44.677499999999988</v>
      </c>
      <c r="I34" s="106">
        <f>I$22*shipping_manufacturing!$E$27/100</f>
        <v>44.677499999999988</v>
      </c>
      <c r="J34" s="106">
        <f>J$22*shipping_manufacturing!$E$27/100</f>
        <v>44.677499999999988</v>
      </c>
      <c r="K34" s="106">
        <f>K$22*shipping_manufacturing!$E$27/100</f>
        <v>44.677499999999988</v>
      </c>
      <c r="L34" s="106">
        <f>L$22*shipping_manufacturing!$E$27/100</f>
        <v>44.677499999999988</v>
      </c>
      <c r="M34" s="106">
        <f>M$22*shipping_manufacturing!$E$27/100</f>
        <v>44.677499999999988</v>
      </c>
      <c r="N34" s="106">
        <f>N$22*shipping_manufacturing!$E$27/100</f>
        <v>44.677499999999988</v>
      </c>
      <c r="O34" s="106">
        <f>O$22*shipping_manufacturing!$E$27/100</f>
        <v>44.677499999999988</v>
      </c>
      <c r="P34" s="106">
        <f>P$22*shipping_manufacturing!$E$27/100</f>
        <v>44.677499999999988</v>
      </c>
      <c r="Q34" s="106">
        <f>Q$22*shipping_manufacturing!$E$27/100</f>
        <v>44.677499999999988</v>
      </c>
      <c r="R34" s="106">
        <f>R$22*shipping_manufacturing!$E$27/100</f>
        <v>44.677499999999988</v>
      </c>
      <c r="S34" s="106">
        <f>S$22*shipping_manufacturing!$E$27/100</f>
        <v>44.677499999999988</v>
      </c>
      <c r="T34" s="106">
        <f>T$22*shipping_manufacturing!$E$27/100</f>
        <v>44.677499999999988</v>
      </c>
      <c r="U34" s="106">
        <f>U$22*shipping_manufacturing!$E$27/100</f>
        <v>44.677499999999988</v>
      </c>
      <c r="V34" s="106">
        <f>V$22*shipping_manufacturing!$E$27/100</f>
        <v>44.677499999999988</v>
      </c>
      <c r="W34" s="106">
        <f>W$22*shipping_manufacturing!$E$27/100</f>
        <v>44.677499999999988</v>
      </c>
      <c r="X34" s="106">
        <f>X$22*shipping_manufacturing!$E$27/100</f>
        <v>44.677499999999988</v>
      </c>
      <c r="Y34" s="106">
        <f>Y$22*shipping_manufacturing!$E$27/100</f>
        <v>44.677499999999988</v>
      </c>
      <c r="Z34" s="106">
        <f>Z$22*shipping_manufacturing!$E$27/100</f>
        <v>44.677499999999988</v>
      </c>
      <c r="AA34" s="106">
        <f>AA$22*shipping_manufacturing!$E$27/100</f>
        <v>44.677499999999988</v>
      </c>
      <c r="AB34" s="106">
        <f>AB$22*shipping_manufacturing!$E$27/100</f>
        <v>44.677499999999988</v>
      </c>
      <c r="AC34" s="106">
        <f>AC$22*shipping_manufacturing!$E$27/100</f>
        <v>44.677499999999988</v>
      </c>
      <c r="AD34" s="106">
        <f>AD$22*shipping_manufacturing!$E$27/100</f>
        <v>44.677499999999988</v>
      </c>
      <c r="AE34" s="106">
        <f>AE$22*shipping_manufacturing!$E$27/100</f>
        <v>44.677499999999988</v>
      </c>
      <c r="AF34" s="106">
        <f>AF$22*shipping_manufacturing!$E$27/100</f>
        <v>44.677499999999988</v>
      </c>
      <c r="AG34" s="106">
        <f>AG$22*shipping_manufacturing!$E$27/100</f>
        <v>44.677499999999988</v>
      </c>
      <c r="AH34" s="106">
        <f>AH$22*shipping_manufacturing!$E$27/100</f>
        <v>44.677499999999988</v>
      </c>
      <c r="AI34" s="106">
        <f>AI$22*shipping_manufacturing!$E$27/100</f>
        <v>44.677499999999988</v>
      </c>
      <c r="AJ34" s="106">
        <f>AJ$22*shipping_manufacturing!$E$27/100</f>
        <v>44.677499999999988</v>
      </c>
      <c r="AK34" s="106">
        <f>AK$22*shipping_manufacturing!$E$27/100</f>
        <v>44.677499999999988</v>
      </c>
      <c r="AL34" s="106">
        <f>AL$22*shipping_manufacturing!$E$27/100</f>
        <v>44.677499999999988</v>
      </c>
      <c r="AM34" s="106">
        <f>AM$22*shipping_manufacturing!$E$27/100</f>
        <v>44.677499999999988</v>
      </c>
      <c r="AN34" s="106">
        <f>AN$22*shipping_manufacturing!$E$27/100</f>
        <v>44.677499999999988</v>
      </c>
      <c r="AO34" s="106">
        <f>AO$22*shipping_manufacturing!$E$27/100</f>
        <v>44.677499999999988</v>
      </c>
      <c r="AP34" s="106">
        <f>AP$22*shipping_manufacturing!$E$27/100</f>
        <v>44.677499999999988</v>
      </c>
      <c r="AQ34" s="106">
        <f>AQ$22*shipping_manufacturing!$E$27/100</f>
        <v>44.677499999999988</v>
      </c>
      <c r="AR34" s="106">
        <f>AR$22*shipping_manufacturing!$E$27/100</f>
        <v>44.677499999999988</v>
      </c>
      <c r="AS34" s="106">
        <f>AS$22*shipping_manufacturing!$E$27/100</f>
        <v>44.677499999999988</v>
      </c>
      <c r="AT34" s="106">
        <f>AT$22*shipping_manufacturing!$E$27/100</f>
        <v>44.677499999999988</v>
      </c>
      <c r="AU34" s="106">
        <f>AU$22*shipping_manufacturing!$E$27/100</f>
        <v>44.677499999999988</v>
      </c>
      <c r="AV34" s="106">
        <f>AV$22*shipping_manufacturing!$E$27/100</f>
        <v>44.677499999999988</v>
      </c>
      <c r="AW34" s="106">
        <f>AW$22*shipping_manufacturing!$E$27/100</f>
        <v>44.677499999999988</v>
      </c>
      <c r="AX34" s="106">
        <f>AX$22*shipping_manufacturing!$E$27/100</f>
        <v>44.677499999999988</v>
      </c>
      <c r="AY34" s="106">
        <f>AY$22*shipping_manufacturing!$E$27/100</f>
        <v>44.677499999999988</v>
      </c>
    </row>
    <row r="35" spans="1:52">
      <c r="A35" s="106">
        <v>1335</v>
      </c>
      <c r="B35" s="161" t="s">
        <v>342</v>
      </c>
      <c r="C35" s="106"/>
      <c r="D35" s="106">
        <f>SUM(D33:D34)</f>
        <v>0</v>
      </c>
      <c r="E35" s="106">
        <f t="shared" ref="E35:AY35" si="11">SUM(E33:E34)</f>
        <v>0</v>
      </c>
      <c r="F35" s="106">
        <f t="shared" si="11"/>
        <v>134.3775</v>
      </c>
      <c r="G35" s="106">
        <f t="shared" si="11"/>
        <v>134.3775</v>
      </c>
      <c r="H35" s="106">
        <f t="shared" si="11"/>
        <v>134.3775</v>
      </c>
      <c r="I35" s="106">
        <f t="shared" si="11"/>
        <v>134.3775</v>
      </c>
      <c r="J35" s="106">
        <f t="shared" si="11"/>
        <v>134.3775</v>
      </c>
      <c r="K35" s="106">
        <f t="shared" si="11"/>
        <v>134.3775</v>
      </c>
      <c r="L35" s="106">
        <f t="shared" si="11"/>
        <v>134.3775</v>
      </c>
      <c r="M35" s="106">
        <f t="shared" si="11"/>
        <v>134.3775</v>
      </c>
      <c r="N35" s="106">
        <f t="shared" si="11"/>
        <v>134.3775</v>
      </c>
      <c r="O35" s="106">
        <f t="shared" si="11"/>
        <v>134.3775</v>
      </c>
      <c r="P35" s="106">
        <f t="shared" si="11"/>
        <v>134.3775</v>
      </c>
      <c r="Q35" s="106">
        <f t="shared" si="11"/>
        <v>134.3775</v>
      </c>
      <c r="R35" s="106">
        <f t="shared" si="11"/>
        <v>134.3775</v>
      </c>
      <c r="S35" s="106">
        <f t="shared" si="11"/>
        <v>134.3775</v>
      </c>
      <c r="T35" s="106">
        <f t="shared" si="11"/>
        <v>134.3775</v>
      </c>
      <c r="U35" s="106">
        <f t="shared" si="11"/>
        <v>134.3775</v>
      </c>
      <c r="V35" s="106">
        <f t="shared" si="11"/>
        <v>134.3775</v>
      </c>
      <c r="W35" s="106">
        <f t="shared" si="11"/>
        <v>134.3775</v>
      </c>
      <c r="X35" s="106">
        <f t="shared" si="11"/>
        <v>134.3775</v>
      </c>
      <c r="Y35" s="106">
        <f t="shared" si="11"/>
        <v>134.3775</v>
      </c>
      <c r="Z35" s="106">
        <f t="shared" si="11"/>
        <v>134.3775</v>
      </c>
      <c r="AA35" s="106">
        <f t="shared" si="11"/>
        <v>134.3775</v>
      </c>
      <c r="AB35" s="106">
        <f t="shared" si="11"/>
        <v>134.3775</v>
      </c>
      <c r="AC35" s="106">
        <f t="shared" si="11"/>
        <v>134.3775</v>
      </c>
      <c r="AD35" s="106">
        <f t="shared" si="11"/>
        <v>134.3775</v>
      </c>
      <c r="AE35" s="106">
        <f t="shared" si="11"/>
        <v>134.3775</v>
      </c>
      <c r="AF35" s="106">
        <f t="shared" si="11"/>
        <v>134.3775</v>
      </c>
      <c r="AG35" s="106">
        <f t="shared" si="11"/>
        <v>134.3775</v>
      </c>
      <c r="AH35" s="106">
        <f t="shared" si="11"/>
        <v>134.3775</v>
      </c>
      <c r="AI35" s="106">
        <f t="shared" si="11"/>
        <v>134.3775</v>
      </c>
      <c r="AJ35" s="106">
        <f t="shared" si="11"/>
        <v>134.3775</v>
      </c>
      <c r="AK35" s="106">
        <f t="shared" si="11"/>
        <v>134.3775</v>
      </c>
      <c r="AL35" s="106">
        <f t="shared" si="11"/>
        <v>134.3775</v>
      </c>
      <c r="AM35" s="106">
        <f t="shared" si="11"/>
        <v>134.3775</v>
      </c>
      <c r="AN35" s="106">
        <f t="shared" si="11"/>
        <v>134.3775</v>
      </c>
      <c r="AO35" s="106">
        <f t="shared" si="11"/>
        <v>134.3775</v>
      </c>
      <c r="AP35" s="106">
        <f t="shared" si="11"/>
        <v>134.3775</v>
      </c>
      <c r="AQ35" s="106">
        <f t="shared" si="11"/>
        <v>134.3775</v>
      </c>
      <c r="AR35" s="106">
        <f t="shared" si="11"/>
        <v>134.3775</v>
      </c>
      <c r="AS35" s="106">
        <f t="shared" si="11"/>
        <v>134.3775</v>
      </c>
      <c r="AT35" s="106">
        <f t="shared" si="11"/>
        <v>134.3775</v>
      </c>
      <c r="AU35" s="106">
        <f t="shared" si="11"/>
        <v>134.3775</v>
      </c>
      <c r="AV35" s="106">
        <f t="shared" si="11"/>
        <v>134.3775</v>
      </c>
      <c r="AW35" s="106">
        <f t="shared" si="11"/>
        <v>134.3775</v>
      </c>
      <c r="AX35" s="106">
        <f t="shared" si="11"/>
        <v>134.3775</v>
      </c>
      <c r="AY35" s="106">
        <f t="shared" si="11"/>
        <v>134.3775</v>
      </c>
    </row>
    <row r="36" spans="1:52">
      <c r="A36" s="106"/>
      <c r="B36" s="161" t="s">
        <v>343</v>
      </c>
      <c r="C36" s="106"/>
      <c r="D36" s="106"/>
      <c r="E36" s="106"/>
      <c r="F36" s="106">
        <v>80.102695763799744</v>
      </c>
      <c r="G36" s="106"/>
      <c r="H36" s="106">
        <v>80.102695763799744</v>
      </c>
      <c r="I36" s="106"/>
      <c r="J36" s="106">
        <v>80.102695763799744</v>
      </c>
      <c r="K36" s="106"/>
      <c r="L36" s="106">
        <v>80.102695763799744</v>
      </c>
      <c r="M36" s="106"/>
      <c r="N36" s="106">
        <v>80.102695763799744</v>
      </c>
      <c r="O36" s="106"/>
      <c r="P36" s="106">
        <v>80.102695763799744</v>
      </c>
      <c r="Q36" s="106"/>
      <c r="R36" s="106">
        <v>80.102695763799744</v>
      </c>
      <c r="S36" s="106"/>
      <c r="T36" s="106">
        <v>80.102695763799744</v>
      </c>
      <c r="U36" s="106"/>
      <c r="V36" s="106">
        <v>80.102695763799744</v>
      </c>
      <c r="W36" s="106"/>
      <c r="X36" s="106">
        <v>80.102695763799744</v>
      </c>
      <c r="Y36" s="106"/>
      <c r="Z36" s="106">
        <v>80.102695763799744</v>
      </c>
      <c r="AA36" s="106"/>
      <c r="AB36" s="106">
        <v>80.102695763799744</v>
      </c>
      <c r="AC36" s="106"/>
      <c r="AD36" s="106">
        <v>80.102695763799744</v>
      </c>
      <c r="AE36" s="106"/>
      <c r="AF36" s="106">
        <v>80.102695763799744</v>
      </c>
      <c r="AG36" s="106"/>
      <c r="AH36" s="106">
        <v>80.102695763799744</v>
      </c>
      <c r="AI36" s="106"/>
      <c r="AJ36" s="106">
        <v>80.102695763799744</v>
      </c>
      <c r="AK36" s="106"/>
      <c r="AL36" s="106">
        <v>80.102695763799744</v>
      </c>
      <c r="AM36" s="106"/>
      <c r="AN36" s="106">
        <v>80.102695763799744</v>
      </c>
      <c r="AO36" s="106"/>
      <c r="AP36" s="106">
        <v>80.102695763799744</v>
      </c>
      <c r="AQ36" s="106"/>
      <c r="AR36" s="106">
        <v>80.102695763799744</v>
      </c>
      <c r="AS36" s="106"/>
      <c r="AT36" s="106">
        <v>80.102695763799744</v>
      </c>
      <c r="AU36" s="106"/>
      <c r="AV36" s="106">
        <v>80.102695763799744</v>
      </c>
      <c r="AW36" s="106"/>
      <c r="AX36" s="106">
        <v>80.102695763799744</v>
      </c>
      <c r="AY36" s="106"/>
    </row>
    <row r="37" spans="1:52">
      <c r="A37" s="106"/>
      <c r="B37" s="161" t="s">
        <v>344</v>
      </c>
      <c r="C37" s="106"/>
      <c r="D37" s="106"/>
      <c r="E37" s="106"/>
      <c r="F37" s="106">
        <v>39.897304236200242</v>
      </c>
      <c r="G37" s="106"/>
      <c r="H37" s="106">
        <v>39.897304236200242</v>
      </c>
      <c r="I37" s="106"/>
      <c r="J37" s="106">
        <v>39.897304236200242</v>
      </c>
      <c r="K37" s="106"/>
      <c r="L37" s="106">
        <v>39.897304236200242</v>
      </c>
      <c r="M37" s="106"/>
      <c r="N37" s="106">
        <v>39.897304236200242</v>
      </c>
      <c r="O37" s="106"/>
      <c r="P37" s="106">
        <v>39.897304236200242</v>
      </c>
      <c r="Q37" s="106"/>
      <c r="R37" s="106">
        <v>39.897304236200242</v>
      </c>
      <c r="S37" s="106"/>
      <c r="T37" s="106">
        <v>39.897304236200242</v>
      </c>
      <c r="U37" s="106"/>
      <c r="V37" s="106">
        <v>39.897304236200242</v>
      </c>
      <c r="W37" s="106"/>
      <c r="X37" s="106">
        <v>39.897304236200242</v>
      </c>
      <c r="Y37" s="106"/>
      <c r="Z37" s="106">
        <v>39.897304236200242</v>
      </c>
      <c r="AA37" s="106"/>
      <c r="AB37" s="106">
        <v>39.897304236200242</v>
      </c>
      <c r="AC37" s="106"/>
      <c r="AD37" s="106">
        <v>39.897304236200242</v>
      </c>
      <c r="AE37" s="106"/>
      <c r="AF37" s="106">
        <v>39.897304236200242</v>
      </c>
      <c r="AG37" s="106"/>
      <c r="AH37" s="106">
        <v>39.897304236200242</v>
      </c>
      <c r="AI37" s="106"/>
      <c r="AJ37" s="106">
        <v>39.897304236200242</v>
      </c>
      <c r="AK37" s="106"/>
      <c r="AL37" s="106">
        <v>39.897304236200242</v>
      </c>
      <c r="AM37" s="106"/>
      <c r="AN37" s="106">
        <v>39.897304236200242</v>
      </c>
      <c r="AO37" s="106"/>
      <c r="AP37" s="106">
        <v>39.897304236200242</v>
      </c>
      <c r="AQ37" s="106"/>
      <c r="AR37" s="106">
        <v>39.897304236200242</v>
      </c>
      <c r="AS37" s="106"/>
      <c r="AT37" s="106">
        <v>39.897304236200242</v>
      </c>
      <c r="AU37" s="106"/>
      <c r="AV37" s="106">
        <v>39.897304236200242</v>
      </c>
      <c r="AW37" s="106"/>
      <c r="AX37" s="106">
        <v>39.897304236200242</v>
      </c>
      <c r="AY37" s="106"/>
    </row>
    <row r="38" spans="1:52">
      <c r="A38" s="106"/>
      <c r="B38" s="161" t="s">
        <v>345</v>
      </c>
      <c r="C38" s="106"/>
      <c r="D38" s="106"/>
      <c r="E38" s="106"/>
      <c r="F38" s="106">
        <v>4</v>
      </c>
      <c r="G38" s="106"/>
      <c r="H38" s="106">
        <v>4</v>
      </c>
      <c r="I38" s="106"/>
      <c r="J38" s="106">
        <v>4</v>
      </c>
      <c r="K38" s="106"/>
      <c r="L38" s="106">
        <v>4</v>
      </c>
      <c r="M38" s="106"/>
      <c r="N38" s="106">
        <v>4</v>
      </c>
      <c r="O38" s="106"/>
      <c r="P38" s="106">
        <v>4</v>
      </c>
      <c r="Q38" s="106"/>
      <c r="R38" s="106">
        <v>4</v>
      </c>
      <c r="S38" s="106"/>
      <c r="T38" s="106">
        <v>4</v>
      </c>
      <c r="U38" s="106"/>
      <c r="V38" s="106">
        <v>4</v>
      </c>
      <c r="W38" s="106"/>
      <c r="X38" s="106">
        <v>4</v>
      </c>
      <c r="Y38" s="106"/>
      <c r="Z38" s="106">
        <v>4</v>
      </c>
      <c r="AA38" s="106"/>
      <c r="AB38" s="106">
        <v>4</v>
      </c>
      <c r="AC38" s="106"/>
      <c r="AD38" s="106">
        <v>4</v>
      </c>
      <c r="AE38" s="106"/>
      <c r="AF38" s="106">
        <v>4</v>
      </c>
      <c r="AG38" s="106"/>
      <c r="AH38" s="106">
        <v>4</v>
      </c>
      <c r="AI38" s="106"/>
      <c r="AJ38" s="106">
        <v>4</v>
      </c>
      <c r="AK38" s="106"/>
      <c r="AL38" s="106">
        <v>4</v>
      </c>
      <c r="AM38" s="106"/>
      <c r="AN38" s="106">
        <v>4</v>
      </c>
      <c r="AO38" s="106"/>
      <c r="AP38" s="106">
        <v>4</v>
      </c>
      <c r="AQ38" s="106"/>
      <c r="AR38" s="106">
        <v>4</v>
      </c>
      <c r="AS38" s="106"/>
      <c r="AT38" s="106">
        <v>4</v>
      </c>
      <c r="AU38" s="106"/>
      <c r="AV38" s="106">
        <v>4</v>
      </c>
      <c r="AW38" s="106"/>
      <c r="AX38" s="106">
        <v>4</v>
      </c>
      <c r="AY38" s="106"/>
    </row>
    <row r="39" spans="1:52">
      <c r="A39" s="106"/>
      <c r="B39" s="161" t="s">
        <v>346</v>
      </c>
      <c r="C39" s="106"/>
      <c r="D39" s="106">
        <f>D33-D36</f>
        <v>0</v>
      </c>
      <c r="E39" s="106">
        <f t="shared" ref="E39:AY39" si="12">E33-E36</f>
        <v>0</v>
      </c>
      <c r="F39" s="106">
        <f t="shared" si="12"/>
        <v>9.5973042362002587</v>
      </c>
      <c r="G39" s="106">
        <f t="shared" si="12"/>
        <v>89.7</v>
      </c>
      <c r="H39" s="106">
        <f t="shared" si="12"/>
        <v>9.5973042362002587</v>
      </c>
      <c r="I39" s="106">
        <f t="shared" si="12"/>
        <v>89.7</v>
      </c>
      <c r="J39" s="106">
        <f t="shared" si="12"/>
        <v>9.5973042362002587</v>
      </c>
      <c r="K39" s="106">
        <f t="shared" si="12"/>
        <v>89.7</v>
      </c>
      <c r="L39" s="106">
        <f t="shared" si="12"/>
        <v>9.5973042362002587</v>
      </c>
      <c r="M39" s="106">
        <f t="shared" si="12"/>
        <v>89.7</v>
      </c>
      <c r="N39" s="106">
        <f t="shared" si="12"/>
        <v>9.5973042362002587</v>
      </c>
      <c r="O39" s="106">
        <f t="shared" si="12"/>
        <v>89.7</v>
      </c>
      <c r="P39" s="106">
        <f t="shared" si="12"/>
        <v>9.5973042362002587</v>
      </c>
      <c r="Q39" s="106">
        <f t="shared" si="12"/>
        <v>89.7</v>
      </c>
      <c r="R39" s="106">
        <f t="shared" si="12"/>
        <v>9.5973042362002587</v>
      </c>
      <c r="S39" s="106">
        <f t="shared" si="12"/>
        <v>89.7</v>
      </c>
      <c r="T39" s="106">
        <f t="shared" si="12"/>
        <v>9.5973042362002587</v>
      </c>
      <c r="U39" s="106">
        <f t="shared" si="12"/>
        <v>89.7</v>
      </c>
      <c r="V39" s="106">
        <f t="shared" si="12"/>
        <v>9.5973042362002587</v>
      </c>
      <c r="W39" s="106">
        <f t="shared" si="12"/>
        <v>89.7</v>
      </c>
      <c r="X39" s="106">
        <f t="shared" si="12"/>
        <v>9.5973042362002587</v>
      </c>
      <c r="Y39" s="106">
        <f t="shared" si="12"/>
        <v>89.7</v>
      </c>
      <c r="Z39" s="106">
        <f t="shared" si="12"/>
        <v>9.5973042362002587</v>
      </c>
      <c r="AA39" s="106">
        <f t="shared" si="12"/>
        <v>89.7</v>
      </c>
      <c r="AB39" s="106">
        <f t="shared" si="12"/>
        <v>9.5973042362002587</v>
      </c>
      <c r="AC39" s="106">
        <f t="shared" si="12"/>
        <v>89.7</v>
      </c>
      <c r="AD39" s="106">
        <f t="shared" si="12"/>
        <v>9.5973042362002587</v>
      </c>
      <c r="AE39" s="106">
        <f t="shared" si="12"/>
        <v>89.7</v>
      </c>
      <c r="AF39" s="106">
        <f t="shared" si="12"/>
        <v>9.5973042362002587</v>
      </c>
      <c r="AG39" s="106">
        <f t="shared" si="12"/>
        <v>89.7</v>
      </c>
      <c r="AH39" s="106">
        <f t="shared" si="12"/>
        <v>9.5973042362002587</v>
      </c>
      <c r="AI39" s="106">
        <f t="shared" si="12"/>
        <v>89.7</v>
      </c>
      <c r="AJ39" s="106">
        <f t="shared" si="12"/>
        <v>9.5973042362002587</v>
      </c>
      <c r="AK39" s="106">
        <f t="shared" si="12"/>
        <v>89.7</v>
      </c>
      <c r="AL39" s="106">
        <f t="shared" si="12"/>
        <v>9.5973042362002587</v>
      </c>
      <c r="AM39" s="106">
        <f t="shared" si="12"/>
        <v>89.7</v>
      </c>
      <c r="AN39" s="106">
        <f t="shared" si="12"/>
        <v>9.5973042362002587</v>
      </c>
      <c r="AO39" s="106">
        <f t="shared" si="12"/>
        <v>89.7</v>
      </c>
      <c r="AP39" s="106">
        <f t="shared" si="12"/>
        <v>9.5973042362002587</v>
      </c>
      <c r="AQ39" s="106">
        <f t="shared" si="12"/>
        <v>89.7</v>
      </c>
      <c r="AR39" s="106">
        <f t="shared" si="12"/>
        <v>9.5973042362002587</v>
      </c>
      <c r="AS39" s="106">
        <f t="shared" si="12"/>
        <v>89.7</v>
      </c>
      <c r="AT39" s="106">
        <f t="shared" si="12"/>
        <v>9.5973042362002587</v>
      </c>
      <c r="AU39" s="106">
        <f t="shared" si="12"/>
        <v>89.7</v>
      </c>
      <c r="AV39" s="106">
        <f t="shared" si="12"/>
        <v>9.5973042362002587</v>
      </c>
      <c r="AW39" s="106">
        <f t="shared" si="12"/>
        <v>89.7</v>
      </c>
      <c r="AX39" s="106">
        <f t="shared" si="12"/>
        <v>9.5973042362002587</v>
      </c>
      <c r="AY39" s="106">
        <f t="shared" si="12"/>
        <v>89.7</v>
      </c>
    </row>
    <row r="40" spans="1:52">
      <c r="A40" s="106"/>
      <c r="B40" s="161" t="s">
        <v>347</v>
      </c>
      <c r="C40" s="106"/>
      <c r="D40" s="106">
        <f>D34-D37</f>
        <v>0</v>
      </c>
      <c r="E40" s="106">
        <f t="shared" ref="E40:AY40" si="13">E34-E37</f>
        <v>0</v>
      </c>
      <c r="F40" s="106">
        <f t="shared" si="13"/>
        <v>4.7801957637997461</v>
      </c>
      <c r="G40" s="106">
        <f t="shared" si="13"/>
        <v>44.677499999999988</v>
      </c>
      <c r="H40" s="106">
        <f t="shared" si="13"/>
        <v>4.7801957637997461</v>
      </c>
      <c r="I40" s="106">
        <f t="shared" si="13"/>
        <v>44.677499999999988</v>
      </c>
      <c r="J40" s="106">
        <f t="shared" si="13"/>
        <v>4.7801957637997461</v>
      </c>
      <c r="K40" s="106">
        <f t="shared" si="13"/>
        <v>44.677499999999988</v>
      </c>
      <c r="L40" s="106">
        <f t="shared" si="13"/>
        <v>4.7801957637997461</v>
      </c>
      <c r="M40" s="106">
        <f t="shared" si="13"/>
        <v>44.677499999999988</v>
      </c>
      <c r="N40" s="106">
        <f t="shared" si="13"/>
        <v>4.7801957637997461</v>
      </c>
      <c r="O40" s="106">
        <f t="shared" si="13"/>
        <v>44.677499999999988</v>
      </c>
      <c r="P40" s="106">
        <f t="shared" si="13"/>
        <v>4.7801957637997461</v>
      </c>
      <c r="Q40" s="106">
        <f t="shared" si="13"/>
        <v>44.677499999999988</v>
      </c>
      <c r="R40" s="106">
        <f t="shared" si="13"/>
        <v>4.7801957637997461</v>
      </c>
      <c r="S40" s="106">
        <f t="shared" si="13"/>
        <v>44.677499999999988</v>
      </c>
      <c r="T40" s="106">
        <f t="shared" si="13"/>
        <v>4.7801957637997461</v>
      </c>
      <c r="U40" s="106">
        <f t="shared" si="13"/>
        <v>44.677499999999988</v>
      </c>
      <c r="V40" s="106">
        <f t="shared" si="13"/>
        <v>4.7801957637997461</v>
      </c>
      <c r="W40" s="106">
        <f t="shared" si="13"/>
        <v>44.677499999999988</v>
      </c>
      <c r="X40" s="106">
        <f t="shared" si="13"/>
        <v>4.7801957637997461</v>
      </c>
      <c r="Y40" s="106">
        <f t="shared" si="13"/>
        <v>44.677499999999988</v>
      </c>
      <c r="Z40" s="106">
        <f t="shared" si="13"/>
        <v>4.7801957637997461</v>
      </c>
      <c r="AA40" s="106">
        <f t="shared" si="13"/>
        <v>44.677499999999988</v>
      </c>
      <c r="AB40" s="106">
        <f t="shared" si="13"/>
        <v>4.7801957637997461</v>
      </c>
      <c r="AC40" s="106">
        <f t="shared" si="13"/>
        <v>44.677499999999988</v>
      </c>
      <c r="AD40" s="106">
        <f t="shared" si="13"/>
        <v>4.7801957637997461</v>
      </c>
      <c r="AE40" s="106">
        <f t="shared" si="13"/>
        <v>44.677499999999988</v>
      </c>
      <c r="AF40" s="106">
        <f t="shared" si="13"/>
        <v>4.7801957637997461</v>
      </c>
      <c r="AG40" s="106">
        <f t="shared" si="13"/>
        <v>44.677499999999988</v>
      </c>
      <c r="AH40" s="106">
        <f t="shared" si="13"/>
        <v>4.7801957637997461</v>
      </c>
      <c r="AI40" s="106">
        <f t="shared" si="13"/>
        <v>44.677499999999988</v>
      </c>
      <c r="AJ40" s="106">
        <f t="shared" si="13"/>
        <v>4.7801957637997461</v>
      </c>
      <c r="AK40" s="106">
        <f t="shared" si="13"/>
        <v>44.677499999999988</v>
      </c>
      <c r="AL40" s="106">
        <f t="shared" si="13"/>
        <v>4.7801957637997461</v>
      </c>
      <c r="AM40" s="106">
        <f t="shared" si="13"/>
        <v>44.677499999999988</v>
      </c>
      <c r="AN40" s="106">
        <f t="shared" si="13"/>
        <v>4.7801957637997461</v>
      </c>
      <c r="AO40" s="106">
        <f t="shared" si="13"/>
        <v>44.677499999999988</v>
      </c>
      <c r="AP40" s="106">
        <f t="shared" si="13"/>
        <v>4.7801957637997461</v>
      </c>
      <c r="AQ40" s="106">
        <f t="shared" si="13"/>
        <v>44.677499999999988</v>
      </c>
      <c r="AR40" s="106">
        <f t="shared" si="13"/>
        <v>4.7801957637997461</v>
      </c>
      <c r="AS40" s="106">
        <f t="shared" si="13"/>
        <v>44.677499999999988</v>
      </c>
      <c r="AT40" s="106">
        <f t="shared" si="13"/>
        <v>4.7801957637997461</v>
      </c>
      <c r="AU40" s="106">
        <f t="shared" si="13"/>
        <v>44.677499999999988</v>
      </c>
      <c r="AV40" s="106">
        <f t="shared" si="13"/>
        <v>4.7801957637997461</v>
      </c>
      <c r="AW40" s="106">
        <f t="shared" si="13"/>
        <v>44.677499999999988</v>
      </c>
      <c r="AX40" s="106">
        <f t="shared" si="13"/>
        <v>4.7801957637997461</v>
      </c>
      <c r="AY40" s="106">
        <f t="shared" si="13"/>
        <v>44.677499999999988</v>
      </c>
    </row>
    <row r="41" spans="1:52">
      <c r="A41" s="106"/>
      <c r="B41" s="161" t="s">
        <v>348</v>
      </c>
      <c r="C41" s="106"/>
      <c r="D41" s="106">
        <v>2</v>
      </c>
      <c r="E41" s="106">
        <v>1</v>
      </c>
      <c r="F41" s="106">
        <v>2</v>
      </c>
      <c r="G41" s="106">
        <v>1</v>
      </c>
      <c r="H41" s="106">
        <v>2</v>
      </c>
      <c r="I41" s="106">
        <v>2</v>
      </c>
      <c r="J41" s="106">
        <v>1</v>
      </c>
      <c r="K41" s="106">
        <v>2</v>
      </c>
      <c r="L41" s="106">
        <v>1</v>
      </c>
      <c r="M41" s="106">
        <v>1</v>
      </c>
      <c r="N41" s="106">
        <v>1</v>
      </c>
      <c r="O41" s="106">
        <v>1</v>
      </c>
      <c r="P41" s="106">
        <v>2</v>
      </c>
      <c r="Q41" s="106">
        <v>1</v>
      </c>
      <c r="R41" s="106">
        <v>1</v>
      </c>
      <c r="S41" s="106">
        <v>3</v>
      </c>
      <c r="T41" s="106">
        <v>1</v>
      </c>
      <c r="U41" s="106">
        <v>1</v>
      </c>
      <c r="V41" s="106">
        <v>3</v>
      </c>
      <c r="W41" s="106">
        <v>2</v>
      </c>
      <c r="X41" s="106">
        <v>3</v>
      </c>
      <c r="Y41" s="106">
        <v>1</v>
      </c>
      <c r="Z41" s="106">
        <v>2</v>
      </c>
      <c r="AA41" s="106">
        <v>3</v>
      </c>
      <c r="AB41" s="106">
        <v>1</v>
      </c>
      <c r="AC41" s="106">
        <v>2</v>
      </c>
      <c r="AD41" s="106">
        <v>1</v>
      </c>
      <c r="AE41" s="106">
        <v>1</v>
      </c>
      <c r="AF41" s="106">
        <v>1</v>
      </c>
      <c r="AG41" s="106">
        <v>1</v>
      </c>
      <c r="AH41" s="106">
        <v>1</v>
      </c>
      <c r="AI41" s="106">
        <v>1</v>
      </c>
      <c r="AJ41" s="106">
        <v>1</v>
      </c>
      <c r="AK41" s="106">
        <v>2</v>
      </c>
      <c r="AL41" s="106">
        <v>3</v>
      </c>
      <c r="AM41" s="106">
        <v>2</v>
      </c>
      <c r="AN41" s="106">
        <v>1</v>
      </c>
      <c r="AO41" s="106">
        <v>1</v>
      </c>
      <c r="AP41" s="106">
        <v>1</v>
      </c>
      <c r="AQ41" s="106">
        <v>1</v>
      </c>
      <c r="AR41" s="106">
        <v>3</v>
      </c>
      <c r="AS41" s="106">
        <v>1</v>
      </c>
      <c r="AT41" s="106">
        <v>2</v>
      </c>
      <c r="AU41" s="106">
        <v>1</v>
      </c>
      <c r="AV41" s="106">
        <v>3</v>
      </c>
      <c r="AW41" s="106">
        <v>2</v>
      </c>
      <c r="AX41" s="106">
        <v>1</v>
      </c>
      <c r="AY41" s="106">
        <v>3</v>
      </c>
    </row>
    <row r="42" spans="1:52">
      <c r="A42" s="106"/>
      <c r="B42" s="174" t="s">
        <v>349</v>
      </c>
      <c r="C42" s="106"/>
      <c r="D42" s="106">
        <v>0</v>
      </c>
      <c r="E42" s="106">
        <v>0</v>
      </c>
      <c r="F42" s="106">
        <v>192240</v>
      </c>
      <c r="G42" s="106">
        <v>0</v>
      </c>
      <c r="H42" s="106">
        <v>192240</v>
      </c>
      <c r="I42" s="106">
        <v>0</v>
      </c>
      <c r="J42" s="106">
        <v>192240</v>
      </c>
      <c r="K42" s="106">
        <v>0</v>
      </c>
      <c r="L42" s="106">
        <v>192240</v>
      </c>
      <c r="M42" s="106">
        <v>0</v>
      </c>
      <c r="N42" s="106">
        <v>192240</v>
      </c>
      <c r="O42" s="106">
        <v>0</v>
      </c>
      <c r="P42" s="106">
        <v>192240</v>
      </c>
      <c r="Q42" s="106">
        <v>0</v>
      </c>
      <c r="R42" s="106">
        <v>192240</v>
      </c>
      <c r="S42" s="106">
        <v>0</v>
      </c>
      <c r="T42" s="106">
        <v>192240</v>
      </c>
      <c r="U42" s="106">
        <v>0</v>
      </c>
      <c r="V42" s="106">
        <v>192240</v>
      </c>
      <c r="W42" s="106">
        <v>0</v>
      </c>
      <c r="X42" s="106">
        <v>192240</v>
      </c>
      <c r="Y42" s="106">
        <v>0</v>
      </c>
      <c r="Z42" s="106">
        <v>192240</v>
      </c>
      <c r="AA42" s="106">
        <v>0</v>
      </c>
      <c r="AB42" s="106">
        <v>192240</v>
      </c>
      <c r="AC42" s="106">
        <v>0</v>
      </c>
      <c r="AD42" s="106">
        <v>192240</v>
      </c>
      <c r="AE42" s="106">
        <v>0</v>
      </c>
      <c r="AF42" s="106">
        <v>192240</v>
      </c>
      <c r="AG42" s="106">
        <v>0</v>
      </c>
      <c r="AH42" s="106">
        <v>192240</v>
      </c>
      <c r="AI42" s="106">
        <v>0</v>
      </c>
      <c r="AJ42" s="106">
        <v>192240</v>
      </c>
      <c r="AK42" s="106">
        <v>0</v>
      </c>
      <c r="AL42" s="106">
        <v>192240</v>
      </c>
      <c r="AM42" s="106">
        <v>0</v>
      </c>
      <c r="AN42" s="106">
        <v>192240</v>
      </c>
      <c r="AO42" s="106">
        <v>0</v>
      </c>
      <c r="AP42" s="106">
        <v>192240</v>
      </c>
      <c r="AQ42" s="106">
        <v>0</v>
      </c>
      <c r="AR42" s="106">
        <v>192240</v>
      </c>
      <c r="AS42" s="106">
        <v>0</v>
      </c>
      <c r="AT42" s="106">
        <v>192240</v>
      </c>
      <c r="AU42" s="106">
        <v>0</v>
      </c>
      <c r="AV42" s="106">
        <v>192240</v>
      </c>
      <c r="AW42" s="106">
        <v>0</v>
      </c>
      <c r="AX42" s="106">
        <v>192240</v>
      </c>
      <c r="AY42" s="106">
        <v>0</v>
      </c>
      <c r="AZ42" s="96">
        <f>SUM($D$42:$AY$42)</f>
        <v>4421520</v>
      </c>
    </row>
    <row r="43" spans="1:52">
      <c r="A43" s="106"/>
      <c r="B43" s="174" t="s">
        <v>350</v>
      </c>
      <c r="C43" s="106"/>
      <c r="D43" s="106">
        <v>0</v>
      </c>
      <c r="E43" s="106">
        <v>0</v>
      </c>
      <c r="F43" s="106">
        <v>12476.075625000003</v>
      </c>
      <c r="G43" s="106">
        <v>116606.075625</v>
      </c>
      <c r="H43" s="106">
        <v>12476.075625000003</v>
      </c>
      <c r="I43" s="106">
        <v>116606.075625</v>
      </c>
      <c r="J43" s="106">
        <v>12476.075625000003</v>
      </c>
      <c r="K43" s="106">
        <v>116606.075625</v>
      </c>
      <c r="L43" s="106">
        <v>12476.075625000003</v>
      </c>
      <c r="M43" s="106">
        <v>116606.075625</v>
      </c>
      <c r="N43" s="106">
        <v>12476.075625000003</v>
      </c>
      <c r="O43" s="106">
        <v>116606.075625</v>
      </c>
      <c r="P43" s="106">
        <v>12476.075625000003</v>
      </c>
      <c r="Q43" s="106">
        <v>116606.075625</v>
      </c>
      <c r="R43" s="106">
        <v>12476.075625000003</v>
      </c>
      <c r="S43" s="106">
        <v>116606.075625</v>
      </c>
      <c r="T43" s="106">
        <v>12476.075625000003</v>
      </c>
      <c r="U43" s="106">
        <v>116606.075625</v>
      </c>
      <c r="V43" s="106">
        <v>12476.075625000003</v>
      </c>
      <c r="W43" s="106">
        <v>116606.075625</v>
      </c>
      <c r="X43" s="106">
        <v>12476.075625000003</v>
      </c>
      <c r="Y43" s="106">
        <v>116606.075625</v>
      </c>
      <c r="Z43" s="106">
        <v>12476.075625000003</v>
      </c>
      <c r="AA43" s="106">
        <v>116606.075625</v>
      </c>
      <c r="AB43" s="106">
        <v>12476.075625000003</v>
      </c>
      <c r="AC43" s="106">
        <v>116606.075625</v>
      </c>
      <c r="AD43" s="106">
        <v>12476.075625000003</v>
      </c>
      <c r="AE43" s="106">
        <v>116606.075625</v>
      </c>
      <c r="AF43" s="106">
        <v>12476.075625000003</v>
      </c>
      <c r="AG43" s="106">
        <v>116606.075625</v>
      </c>
      <c r="AH43" s="106">
        <v>12476.075625000003</v>
      </c>
      <c r="AI43" s="106">
        <v>116606.075625</v>
      </c>
      <c r="AJ43" s="106">
        <v>12476.075625000003</v>
      </c>
      <c r="AK43" s="106">
        <v>116606.075625</v>
      </c>
      <c r="AL43" s="106">
        <v>12476.075625000003</v>
      </c>
      <c r="AM43" s="106">
        <v>116606.075625</v>
      </c>
      <c r="AN43" s="106">
        <v>12476.075625000003</v>
      </c>
      <c r="AO43" s="106">
        <v>116606.075625</v>
      </c>
      <c r="AP43" s="106">
        <v>12476.075625000003</v>
      </c>
      <c r="AQ43" s="106">
        <v>116606.075625</v>
      </c>
      <c r="AR43" s="106">
        <v>12476.075625000003</v>
      </c>
      <c r="AS43" s="106">
        <v>116606.075625</v>
      </c>
      <c r="AT43" s="106">
        <v>12476.075625000003</v>
      </c>
      <c r="AU43" s="106">
        <v>116606.075625</v>
      </c>
      <c r="AV43" s="106">
        <v>12476.075625000003</v>
      </c>
      <c r="AW43" s="106">
        <v>116606.075625</v>
      </c>
      <c r="AX43" s="106">
        <v>12476.075625000003</v>
      </c>
      <c r="AY43" s="106">
        <v>116606.075625</v>
      </c>
      <c r="AZ43" s="96">
        <f>SUM($D$43:$AY$43)</f>
        <v>2968889.4787500021</v>
      </c>
    </row>
    <row r="44" spans="1:52">
      <c r="A44" s="131" t="s">
        <v>59</v>
      </c>
      <c r="B44" s="131" t="s">
        <v>340</v>
      </c>
      <c r="C44" s="120"/>
      <c r="D44" s="120">
        <f>D$21*shipping_manufacturing!$D$28/100</f>
        <v>0</v>
      </c>
      <c r="E44" s="120">
        <f>E$21*shipping_manufacturing!$D$28/100</f>
        <v>0</v>
      </c>
      <c r="F44" s="120">
        <f>F$21*shipping_manufacturing!$D$28/100</f>
        <v>134.55000000000001</v>
      </c>
      <c r="G44" s="120">
        <f>G$21*shipping_manufacturing!$D$28/100</f>
        <v>134.55000000000001</v>
      </c>
      <c r="H44" s="120">
        <f>H$21*shipping_manufacturing!$D$28/100</f>
        <v>134.55000000000001</v>
      </c>
      <c r="I44" s="120">
        <f>I$21*shipping_manufacturing!$D$28/100</f>
        <v>134.55000000000001</v>
      </c>
      <c r="J44" s="120">
        <f>J$21*shipping_manufacturing!$D$28/100</f>
        <v>134.55000000000001</v>
      </c>
      <c r="K44" s="120">
        <f>K$21*shipping_manufacturing!$D$28/100</f>
        <v>134.55000000000001</v>
      </c>
      <c r="L44" s="120">
        <f>L$21*shipping_manufacturing!$D$28/100</f>
        <v>134.55000000000001</v>
      </c>
      <c r="M44" s="120">
        <f>M$21*shipping_manufacturing!$D$28/100</f>
        <v>134.55000000000001</v>
      </c>
      <c r="N44" s="120">
        <f>N$21*shipping_manufacturing!$D$28/100</f>
        <v>134.55000000000001</v>
      </c>
      <c r="O44" s="120">
        <f>O$21*shipping_manufacturing!$D$28/100</f>
        <v>134.55000000000001</v>
      </c>
      <c r="P44" s="120">
        <f>P$21*shipping_manufacturing!$D$28/100</f>
        <v>134.55000000000001</v>
      </c>
      <c r="Q44" s="120">
        <f>Q$21*shipping_manufacturing!$D$28/100</f>
        <v>134.55000000000001</v>
      </c>
      <c r="R44" s="120">
        <f>R$21*shipping_manufacturing!$D$28/100</f>
        <v>134.55000000000001</v>
      </c>
      <c r="S44" s="120">
        <f>S$21*shipping_manufacturing!$D$28/100</f>
        <v>134.55000000000001</v>
      </c>
      <c r="T44" s="120">
        <f>T$21*shipping_manufacturing!$D$28/100</f>
        <v>134.55000000000001</v>
      </c>
      <c r="U44" s="120">
        <f>U$21*shipping_manufacturing!$D$28/100</f>
        <v>134.55000000000001</v>
      </c>
      <c r="V44" s="120">
        <f>V$21*shipping_manufacturing!$D$28/100</f>
        <v>134.55000000000001</v>
      </c>
      <c r="W44" s="120">
        <f>W$21*shipping_manufacturing!$D$28/100</f>
        <v>134.55000000000001</v>
      </c>
      <c r="X44" s="120">
        <f>X$21*shipping_manufacturing!$D$28/100</f>
        <v>134.55000000000001</v>
      </c>
      <c r="Y44" s="120">
        <f>Y$21*shipping_manufacturing!$D$28/100</f>
        <v>134.55000000000001</v>
      </c>
      <c r="Z44" s="120">
        <f>Z$21*shipping_manufacturing!$D$28/100</f>
        <v>134.55000000000001</v>
      </c>
      <c r="AA44" s="120">
        <f>AA$21*shipping_manufacturing!$D$28/100</f>
        <v>134.55000000000001</v>
      </c>
      <c r="AB44" s="120">
        <f>AB$21*shipping_manufacturing!$D$28/100</f>
        <v>134.55000000000001</v>
      </c>
      <c r="AC44" s="120">
        <f>AC$21*shipping_manufacturing!$D$28/100</f>
        <v>134.55000000000001</v>
      </c>
      <c r="AD44" s="120">
        <f>AD$21*shipping_manufacturing!$D$28/100</f>
        <v>134.55000000000001</v>
      </c>
      <c r="AE44" s="120">
        <f>AE$21*shipping_manufacturing!$D$28/100</f>
        <v>134.55000000000001</v>
      </c>
      <c r="AF44" s="120">
        <f>AF$21*shipping_manufacturing!$D$28/100</f>
        <v>134.55000000000001</v>
      </c>
      <c r="AG44" s="120">
        <f>AG$21*shipping_manufacturing!$D$28/100</f>
        <v>134.55000000000001</v>
      </c>
      <c r="AH44" s="120">
        <f>AH$21*shipping_manufacturing!$D$28/100</f>
        <v>134.55000000000001</v>
      </c>
      <c r="AI44" s="120">
        <f>AI$21*shipping_manufacturing!$D$28/100</f>
        <v>134.55000000000001</v>
      </c>
      <c r="AJ44" s="120">
        <f>AJ$21*shipping_manufacturing!$D$28/100</f>
        <v>134.55000000000001</v>
      </c>
      <c r="AK44" s="120">
        <f>AK$21*shipping_manufacturing!$D$28/100</f>
        <v>134.55000000000001</v>
      </c>
      <c r="AL44" s="120">
        <f>AL$21*shipping_manufacturing!$D$28/100</f>
        <v>134.55000000000001</v>
      </c>
      <c r="AM44" s="120">
        <f>AM$21*shipping_manufacturing!$D$28/100</f>
        <v>134.55000000000001</v>
      </c>
      <c r="AN44" s="120">
        <f>AN$21*shipping_manufacturing!$D$28/100</f>
        <v>134.55000000000001</v>
      </c>
      <c r="AO44" s="120">
        <f>AO$21*shipping_manufacturing!$D$28/100</f>
        <v>134.55000000000001</v>
      </c>
      <c r="AP44" s="120">
        <f>AP$21*shipping_manufacturing!$D$28/100</f>
        <v>134.55000000000001</v>
      </c>
      <c r="AQ44" s="120">
        <f>AQ$21*shipping_manufacturing!$D$28/100</f>
        <v>134.55000000000001</v>
      </c>
      <c r="AR44" s="120">
        <f>AR$21*shipping_manufacturing!$D$28/100</f>
        <v>134.55000000000001</v>
      </c>
      <c r="AS44" s="120">
        <f>AS$21*shipping_manufacturing!$D$28/100</f>
        <v>134.55000000000001</v>
      </c>
      <c r="AT44" s="120">
        <f>AT$21*shipping_manufacturing!$D$28/100</f>
        <v>134.55000000000001</v>
      </c>
      <c r="AU44" s="120">
        <f>AU$21*shipping_manufacturing!$D$28/100</f>
        <v>134.55000000000001</v>
      </c>
      <c r="AV44" s="120">
        <f>AV$21*shipping_manufacturing!$D$28/100</f>
        <v>134.55000000000001</v>
      </c>
      <c r="AW44" s="120">
        <f>AW$21*shipping_manufacturing!$D$28/100</f>
        <v>134.55000000000001</v>
      </c>
      <c r="AX44" s="120">
        <f>AX$21*shipping_manufacturing!$D$28/100</f>
        <v>134.55000000000001</v>
      </c>
      <c r="AY44" s="120">
        <f>AY$21*shipping_manufacturing!$D$28/100</f>
        <v>134.55000000000001</v>
      </c>
    </row>
    <row r="45" spans="1:52">
      <c r="A45" s="109" t="s">
        <v>339</v>
      </c>
      <c r="B45" s="161" t="s">
        <v>341</v>
      </c>
      <c r="C45" s="106"/>
      <c r="D45" s="106">
        <f>D$22*shipping_manufacturing!$E$28/100</f>
        <v>0</v>
      </c>
      <c r="E45" s="106">
        <f>E$22*shipping_manufacturing!$E$28/100</f>
        <v>0</v>
      </c>
      <c r="F45" s="106">
        <f>F$22*shipping_manufacturing!$E$28/100</f>
        <v>76.072499999999991</v>
      </c>
      <c r="G45" s="106">
        <f>G$22*shipping_manufacturing!$E$28/100</f>
        <v>76.072499999999991</v>
      </c>
      <c r="H45" s="106">
        <f>H$22*shipping_manufacturing!$E$28/100</f>
        <v>76.072499999999991</v>
      </c>
      <c r="I45" s="106">
        <f>I$22*shipping_manufacturing!$E$28/100</f>
        <v>76.072499999999991</v>
      </c>
      <c r="J45" s="106">
        <f>J$22*shipping_manufacturing!$E$28/100</f>
        <v>76.072499999999991</v>
      </c>
      <c r="K45" s="106">
        <f>K$22*shipping_manufacturing!$E$28/100</f>
        <v>76.072499999999991</v>
      </c>
      <c r="L45" s="106">
        <f>L$22*shipping_manufacturing!$E$28/100</f>
        <v>76.072499999999991</v>
      </c>
      <c r="M45" s="106">
        <f>M$22*shipping_manufacturing!$E$28/100</f>
        <v>76.072499999999991</v>
      </c>
      <c r="N45" s="106">
        <f>N$22*shipping_manufacturing!$E$28/100</f>
        <v>76.072499999999991</v>
      </c>
      <c r="O45" s="106">
        <f>O$22*shipping_manufacturing!$E$28/100</f>
        <v>76.072499999999991</v>
      </c>
      <c r="P45" s="106">
        <f>P$22*shipping_manufacturing!$E$28/100</f>
        <v>76.072499999999991</v>
      </c>
      <c r="Q45" s="106">
        <f>Q$22*shipping_manufacturing!$E$28/100</f>
        <v>76.072499999999991</v>
      </c>
      <c r="R45" s="106">
        <f>R$22*shipping_manufacturing!$E$28/100</f>
        <v>76.072499999999991</v>
      </c>
      <c r="S45" s="106">
        <f>S$22*shipping_manufacturing!$E$28/100</f>
        <v>76.072499999999991</v>
      </c>
      <c r="T45" s="106">
        <f>T$22*shipping_manufacturing!$E$28/100</f>
        <v>76.072499999999991</v>
      </c>
      <c r="U45" s="106">
        <f>U$22*shipping_manufacturing!$E$28/100</f>
        <v>76.072499999999991</v>
      </c>
      <c r="V45" s="106">
        <f>V$22*shipping_manufacturing!$E$28/100</f>
        <v>76.072499999999991</v>
      </c>
      <c r="W45" s="106">
        <f>W$22*shipping_manufacturing!$E$28/100</f>
        <v>76.072499999999991</v>
      </c>
      <c r="X45" s="106">
        <f>X$22*shipping_manufacturing!$E$28/100</f>
        <v>76.072499999999991</v>
      </c>
      <c r="Y45" s="106">
        <f>Y$22*shipping_manufacturing!$E$28/100</f>
        <v>76.072499999999991</v>
      </c>
      <c r="Z45" s="106">
        <f>Z$22*shipping_manufacturing!$E$28/100</f>
        <v>76.072499999999991</v>
      </c>
      <c r="AA45" s="106">
        <f>AA$22*shipping_manufacturing!$E$28/100</f>
        <v>76.072499999999991</v>
      </c>
      <c r="AB45" s="106">
        <f>AB$22*shipping_manufacturing!$E$28/100</f>
        <v>76.072499999999991</v>
      </c>
      <c r="AC45" s="106">
        <f>AC$22*shipping_manufacturing!$E$28/100</f>
        <v>76.072499999999991</v>
      </c>
      <c r="AD45" s="106">
        <f>AD$22*shipping_manufacturing!$E$28/100</f>
        <v>76.072499999999991</v>
      </c>
      <c r="AE45" s="106">
        <f>AE$22*shipping_manufacturing!$E$28/100</f>
        <v>76.072499999999991</v>
      </c>
      <c r="AF45" s="106">
        <f>AF$22*shipping_manufacturing!$E$28/100</f>
        <v>76.072499999999991</v>
      </c>
      <c r="AG45" s="106">
        <f>AG$22*shipping_manufacturing!$E$28/100</f>
        <v>76.072499999999991</v>
      </c>
      <c r="AH45" s="106">
        <f>AH$22*shipping_manufacturing!$E$28/100</f>
        <v>76.072499999999991</v>
      </c>
      <c r="AI45" s="106">
        <f>AI$22*shipping_manufacturing!$E$28/100</f>
        <v>76.072499999999991</v>
      </c>
      <c r="AJ45" s="106">
        <f>AJ$22*shipping_manufacturing!$E$28/100</f>
        <v>76.072499999999991</v>
      </c>
      <c r="AK45" s="106">
        <f>AK$22*shipping_manufacturing!$E$28/100</f>
        <v>76.072499999999991</v>
      </c>
      <c r="AL45" s="106">
        <f>AL$22*shipping_manufacturing!$E$28/100</f>
        <v>76.072499999999991</v>
      </c>
      <c r="AM45" s="106">
        <f>AM$22*shipping_manufacturing!$E$28/100</f>
        <v>76.072499999999991</v>
      </c>
      <c r="AN45" s="106">
        <f>AN$22*shipping_manufacturing!$E$28/100</f>
        <v>76.072499999999991</v>
      </c>
      <c r="AO45" s="106">
        <f>AO$22*shipping_manufacturing!$E$28/100</f>
        <v>76.072499999999991</v>
      </c>
      <c r="AP45" s="106">
        <f>AP$22*shipping_manufacturing!$E$28/100</f>
        <v>76.072499999999991</v>
      </c>
      <c r="AQ45" s="106">
        <f>AQ$22*shipping_manufacturing!$E$28/100</f>
        <v>76.072499999999991</v>
      </c>
      <c r="AR45" s="106">
        <f>AR$22*shipping_manufacturing!$E$28/100</f>
        <v>76.072499999999991</v>
      </c>
      <c r="AS45" s="106">
        <f>AS$22*shipping_manufacturing!$E$28/100</f>
        <v>76.072499999999991</v>
      </c>
      <c r="AT45" s="106">
        <f>AT$22*shipping_manufacturing!$E$28/100</f>
        <v>76.072499999999991</v>
      </c>
      <c r="AU45" s="106">
        <f>AU$22*shipping_manufacturing!$E$28/100</f>
        <v>76.072499999999991</v>
      </c>
      <c r="AV45" s="106">
        <f>AV$22*shipping_manufacturing!$E$28/100</f>
        <v>76.072499999999991</v>
      </c>
      <c r="AW45" s="106">
        <f>AW$22*shipping_manufacturing!$E$28/100</f>
        <v>76.072499999999991</v>
      </c>
      <c r="AX45" s="106">
        <f>AX$22*shipping_manufacturing!$E$28/100</f>
        <v>76.072499999999991</v>
      </c>
      <c r="AY45" s="106">
        <f>AY$22*shipping_manufacturing!$E$28/100</f>
        <v>76.072499999999991</v>
      </c>
    </row>
    <row r="46" spans="1:52">
      <c r="A46" s="106">
        <v>718</v>
      </c>
      <c r="B46" s="161" t="s">
        <v>342</v>
      </c>
      <c r="C46" s="106"/>
      <c r="D46" s="106">
        <f>SUM(D44:D45)</f>
        <v>0</v>
      </c>
      <c r="E46" s="106">
        <f t="shared" ref="E46:AY46" si="14">SUM(E44:E45)</f>
        <v>0</v>
      </c>
      <c r="F46" s="106">
        <f t="shared" si="14"/>
        <v>210.6225</v>
      </c>
      <c r="G46" s="106">
        <f t="shared" si="14"/>
        <v>210.6225</v>
      </c>
      <c r="H46" s="106">
        <f t="shared" si="14"/>
        <v>210.6225</v>
      </c>
      <c r="I46" s="106">
        <f t="shared" si="14"/>
        <v>210.6225</v>
      </c>
      <c r="J46" s="106">
        <f t="shared" si="14"/>
        <v>210.6225</v>
      </c>
      <c r="K46" s="106">
        <f t="shared" si="14"/>
        <v>210.6225</v>
      </c>
      <c r="L46" s="106">
        <f t="shared" si="14"/>
        <v>210.6225</v>
      </c>
      <c r="M46" s="106">
        <f t="shared" si="14"/>
        <v>210.6225</v>
      </c>
      <c r="N46" s="106">
        <f t="shared" si="14"/>
        <v>210.6225</v>
      </c>
      <c r="O46" s="106">
        <f t="shared" si="14"/>
        <v>210.6225</v>
      </c>
      <c r="P46" s="106">
        <f t="shared" si="14"/>
        <v>210.6225</v>
      </c>
      <c r="Q46" s="106">
        <f t="shared" si="14"/>
        <v>210.6225</v>
      </c>
      <c r="R46" s="106">
        <f t="shared" si="14"/>
        <v>210.6225</v>
      </c>
      <c r="S46" s="106">
        <f t="shared" si="14"/>
        <v>210.6225</v>
      </c>
      <c r="T46" s="106">
        <f t="shared" si="14"/>
        <v>210.6225</v>
      </c>
      <c r="U46" s="106">
        <f t="shared" si="14"/>
        <v>210.6225</v>
      </c>
      <c r="V46" s="106">
        <f t="shared" si="14"/>
        <v>210.6225</v>
      </c>
      <c r="W46" s="106">
        <f t="shared" si="14"/>
        <v>210.6225</v>
      </c>
      <c r="X46" s="106">
        <f t="shared" si="14"/>
        <v>210.6225</v>
      </c>
      <c r="Y46" s="106">
        <f t="shared" si="14"/>
        <v>210.6225</v>
      </c>
      <c r="Z46" s="106">
        <f t="shared" si="14"/>
        <v>210.6225</v>
      </c>
      <c r="AA46" s="106">
        <f t="shared" si="14"/>
        <v>210.6225</v>
      </c>
      <c r="AB46" s="106">
        <f t="shared" si="14"/>
        <v>210.6225</v>
      </c>
      <c r="AC46" s="106">
        <f t="shared" si="14"/>
        <v>210.6225</v>
      </c>
      <c r="AD46" s="106">
        <f t="shared" si="14"/>
        <v>210.6225</v>
      </c>
      <c r="AE46" s="106">
        <f t="shared" si="14"/>
        <v>210.6225</v>
      </c>
      <c r="AF46" s="106">
        <f t="shared" si="14"/>
        <v>210.6225</v>
      </c>
      <c r="AG46" s="106">
        <f t="shared" si="14"/>
        <v>210.6225</v>
      </c>
      <c r="AH46" s="106">
        <f t="shared" si="14"/>
        <v>210.6225</v>
      </c>
      <c r="AI46" s="106">
        <f t="shared" si="14"/>
        <v>210.6225</v>
      </c>
      <c r="AJ46" s="106">
        <f t="shared" si="14"/>
        <v>210.6225</v>
      </c>
      <c r="AK46" s="106">
        <f t="shared" si="14"/>
        <v>210.6225</v>
      </c>
      <c r="AL46" s="106">
        <f t="shared" si="14"/>
        <v>210.6225</v>
      </c>
      <c r="AM46" s="106">
        <f t="shared" si="14"/>
        <v>210.6225</v>
      </c>
      <c r="AN46" s="106">
        <f t="shared" si="14"/>
        <v>210.6225</v>
      </c>
      <c r="AO46" s="106">
        <f t="shared" si="14"/>
        <v>210.6225</v>
      </c>
      <c r="AP46" s="106">
        <f t="shared" si="14"/>
        <v>210.6225</v>
      </c>
      <c r="AQ46" s="106">
        <f t="shared" si="14"/>
        <v>210.6225</v>
      </c>
      <c r="AR46" s="106">
        <f t="shared" si="14"/>
        <v>210.6225</v>
      </c>
      <c r="AS46" s="106">
        <f t="shared" si="14"/>
        <v>210.6225</v>
      </c>
      <c r="AT46" s="106">
        <f t="shared" si="14"/>
        <v>210.6225</v>
      </c>
      <c r="AU46" s="106">
        <f t="shared" si="14"/>
        <v>210.6225</v>
      </c>
      <c r="AV46" s="106">
        <f t="shared" si="14"/>
        <v>210.6225</v>
      </c>
      <c r="AW46" s="106">
        <f t="shared" si="14"/>
        <v>210.6225</v>
      </c>
      <c r="AX46" s="106">
        <f t="shared" si="14"/>
        <v>210.6225</v>
      </c>
      <c r="AY46" s="106">
        <f t="shared" si="14"/>
        <v>210.6225</v>
      </c>
    </row>
    <row r="47" spans="1:52">
      <c r="A47" s="106"/>
      <c r="B47" s="161" t="s">
        <v>343</v>
      </c>
      <c r="C47" s="106"/>
      <c r="D47" s="106"/>
      <c r="E47" s="106"/>
      <c r="F47" s="106">
        <v>134.15233415233416</v>
      </c>
      <c r="G47" s="106"/>
      <c r="H47" s="106">
        <v>134.15233415233416</v>
      </c>
      <c r="I47" s="106"/>
      <c r="J47" s="106">
        <v>134.15233415233416</v>
      </c>
      <c r="K47" s="106"/>
      <c r="L47" s="106">
        <v>134.15233415233416</v>
      </c>
      <c r="M47" s="106"/>
      <c r="N47" s="106">
        <v>134.15233415233416</v>
      </c>
      <c r="O47" s="106"/>
      <c r="P47" s="106">
        <v>134.15233415233416</v>
      </c>
      <c r="Q47" s="106"/>
      <c r="R47" s="106">
        <v>134.15233415233416</v>
      </c>
      <c r="S47" s="106"/>
      <c r="T47" s="106">
        <v>134.15233415233416</v>
      </c>
      <c r="U47" s="106"/>
      <c r="V47" s="106">
        <v>134.15233415233416</v>
      </c>
      <c r="W47" s="106"/>
      <c r="X47" s="106">
        <v>134.15233415233416</v>
      </c>
      <c r="Y47" s="106"/>
      <c r="Z47" s="106">
        <v>134.15233415233416</v>
      </c>
      <c r="AA47" s="106"/>
      <c r="AB47" s="106">
        <v>134.15233415233416</v>
      </c>
      <c r="AC47" s="106"/>
      <c r="AD47" s="106">
        <v>134.15233415233416</v>
      </c>
      <c r="AE47" s="106"/>
      <c r="AF47" s="106">
        <v>134.15233415233416</v>
      </c>
      <c r="AG47" s="106"/>
      <c r="AH47" s="106">
        <v>134.15233415233416</v>
      </c>
      <c r="AI47" s="106"/>
      <c r="AJ47" s="106">
        <v>134.15233415233416</v>
      </c>
      <c r="AK47" s="106"/>
      <c r="AL47" s="106">
        <v>134.15233415233416</v>
      </c>
      <c r="AM47" s="106"/>
      <c r="AN47" s="106">
        <v>134.15233415233416</v>
      </c>
      <c r="AO47" s="106"/>
      <c r="AP47" s="106">
        <v>134.15233415233416</v>
      </c>
      <c r="AQ47" s="106"/>
      <c r="AR47" s="106">
        <v>134.15233415233416</v>
      </c>
      <c r="AS47" s="106"/>
      <c r="AT47" s="106">
        <v>134.15233415233416</v>
      </c>
      <c r="AU47" s="106"/>
      <c r="AV47" s="106">
        <v>134.15233415233416</v>
      </c>
      <c r="AW47" s="106"/>
      <c r="AX47" s="106">
        <v>134.15233415233416</v>
      </c>
      <c r="AY47" s="106"/>
    </row>
    <row r="48" spans="1:52">
      <c r="A48" s="106"/>
      <c r="B48" s="161" t="s">
        <v>344</v>
      </c>
      <c r="C48" s="106"/>
      <c r="D48" s="106"/>
      <c r="E48" s="106"/>
      <c r="F48" s="106">
        <v>75.847665847665837</v>
      </c>
      <c r="G48" s="106"/>
      <c r="H48" s="106">
        <v>75.847665847665837</v>
      </c>
      <c r="I48" s="106"/>
      <c r="J48" s="106">
        <v>75.847665847665837</v>
      </c>
      <c r="K48" s="106"/>
      <c r="L48" s="106">
        <v>75.847665847665837</v>
      </c>
      <c r="M48" s="106"/>
      <c r="N48" s="106">
        <v>75.847665847665837</v>
      </c>
      <c r="O48" s="106"/>
      <c r="P48" s="106">
        <v>75.847665847665837</v>
      </c>
      <c r="Q48" s="106"/>
      <c r="R48" s="106">
        <v>75.847665847665837</v>
      </c>
      <c r="S48" s="106"/>
      <c r="T48" s="106">
        <v>75.847665847665837</v>
      </c>
      <c r="U48" s="106"/>
      <c r="V48" s="106">
        <v>75.847665847665837</v>
      </c>
      <c r="W48" s="106"/>
      <c r="X48" s="106">
        <v>75.847665847665837</v>
      </c>
      <c r="Y48" s="106"/>
      <c r="Z48" s="106">
        <v>75.847665847665837</v>
      </c>
      <c r="AA48" s="106"/>
      <c r="AB48" s="106">
        <v>75.847665847665837</v>
      </c>
      <c r="AC48" s="106"/>
      <c r="AD48" s="106">
        <v>75.847665847665837</v>
      </c>
      <c r="AE48" s="106"/>
      <c r="AF48" s="106">
        <v>75.847665847665837</v>
      </c>
      <c r="AG48" s="106"/>
      <c r="AH48" s="106">
        <v>75.847665847665837</v>
      </c>
      <c r="AI48" s="106"/>
      <c r="AJ48" s="106">
        <v>75.847665847665837</v>
      </c>
      <c r="AK48" s="106"/>
      <c r="AL48" s="106">
        <v>75.847665847665837</v>
      </c>
      <c r="AM48" s="106"/>
      <c r="AN48" s="106">
        <v>75.847665847665837</v>
      </c>
      <c r="AO48" s="106"/>
      <c r="AP48" s="106">
        <v>75.847665847665837</v>
      </c>
      <c r="AQ48" s="106"/>
      <c r="AR48" s="106">
        <v>75.847665847665837</v>
      </c>
      <c r="AS48" s="106"/>
      <c r="AT48" s="106">
        <v>75.847665847665837</v>
      </c>
      <c r="AU48" s="106"/>
      <c r="AV48" s="106">
        <v>75.847665847665837</v>
      </c>
      <c r="AW48" s="106"/>
      <c r="AX48" s="106">
        <v>75.847665847665837</v>
      </c>
      <c r="AY48" s="106"/>
    </row>
    <row r="49" spans="1:52">
      <c r="A49" s="106"/>
      <c r="B49" s="161" t="s">
        <v>345</v>
      </c>
      <c r="C49" s="106"/>
      <c r="D49" s="106"/>
      <c r="E49" s="106"/>
      <c r="F49" s="106">
        <v>7</v>
      </c>
      <c r="G49" s="106"/>
      <c r="H49" s="106">
        <v>7</v>
      </c>
      <c r="I49" s="106"/>
      <c r="J49" s="106">
        <v>7</v>
      </c>
      <c r="K49" s="106"/>
      <c r="L49" s="106">
        <v>7</v>
      </c>
      <c r="M49" s="106"/>
      <c r="N49" s="106">
        <v>7</v>
      </c>
      <c r="O49" s="106"/>
      <c r="P49" s="106">
        <v>7</v>
      </c>
      <c r="Q49" s="106"/>
      <c r="R49" s="106">
        <v>7</v>
      </c>
      <c r="S49" s="106"/>
      <c r="T49" s="106">
        <v>7</v>
      </c>
      <c r="U49" s="106"/>
      <c r="V49" s="106">
        <v>7</v>
      </c>
      <c r="W49" s="106"/>
      <c r="X49" s="106">
        <v>7</v>
      </c>
      <c r="Y49" s="106"/>
      <c r="Z49" s="106">
        <v>7</v>
      </c>
      <c r="AA49" s="106"/>
      <c r="AB49" s="106">
        <v>7</v>
      </c>
      <c r="AC49" s="106"/>
      <c r="AD49" s="106">
        <v>7</v>
      </c>
      <c r="AE49" s="106"/>
      <c r="AF49" s="106">
        <v>7</v>
      </c>
      <c r="AG49" s="106"/>
      <c r="AH49" s="106">
        <v>7</v>
      </c>
      <c r="AI49" s="106"/>
      <c r="AJ49" s="106">
        <v>7</v>
      </c>
      <c r="AK49" s="106"/>
      <c r="AL49" s="106">
        <v>7</v>
      </c>
      <c r="AM49" s="106"/>
      <c r="AN49" s="106">
        <v>7</v>
      </c>
      <c r="AO49" s="106"/>
      <c r="AP49" s="106">
        <v>7</v>
      </c>
      <c r="AQ49" s="106"/>
      <c r="AR49" s="106">
        <v>7</v>
      </c>
      <c r="AS49" s="106"/>
      <c r="AT49" s="106">
        <v>7</v>
      </c>
      <c r="AU49" s="106"/>
      <c r="AV49" s="106">
        <v>7</v>
      </c>
      <c r="AW49" s="106"/>
      <c r="AX49" s="106">
        <v>7</v>
      </c>
      <c r="AY49" s="106"/>
    </row>
    <row r="50" spans="1:52">
      <c r="A50" s="106"/>
      <c r="B50" s="161" t="s">
        <v>346</v>
      </c>
      <c r="C50" s="106"/>
      <c r="D50" s="106">
        <f>D44-D47</f>
        <v>0</v>
      </c>
      <c r="E50" s="106">
        <f t="shared" ref="E50:AY50" si="15">E44-E47</f>
        <v>0</v>
      </c>
      <c r="F50" s="106">
        <f t="shared" si="15"/>
        <v>0.39766584766584856</v>
      </c>
      <c r="G50" s="106">
        <f t="shared" si="15"/>
        <v>134.55000000000001</v>
      </c>
      <c r="H50" s="106">
        <f t="shared" si="15"/>
        <v>0.39766584766584856</v>
      </c>
      <c r="I50" s="106">
        <f t="shared" si="15"/>
        <v>134.55000000000001</v>
      </c>
      <c r="J50" s="106">
        <f t="shared" si="15"/>
        <v>0.39766584766584856</v>
      </c>
      <c r="K50" s="106">
        <f t="shared" si="15"/>
        <v>134.55000000000001</v>
      </c>
      <c r="L50" s="106">
        <f t="shared" si="15"/>
        <v>0.39766584766584856</v>
      </c>
      <c r="M50" s="106">
        <f t="shared" si="15"/>
        <v>134.55000000000001</v>
      </c>
      <c r="N50" s="106">
        <f t="shared" si="15"/>
        <v>0.39766584766584856</v>
      </c>
      <c r="O50" s="106">
        <f t="shared" si="15"/>
        <v>134.55000000000001</v>
      </c>
      <c r="P50" s="106">
        <f t="shared" si="15"/>
        <v>0.39766584766584856</v>
      </c>
      <c r="Q50" s="106">
        <f t="shared" si="15"/>
        <v>134.55000000000001</v>
      </c>
      <c r="R50" s="106">
        <f t="shared" si="15"/>
        <v>0.39766584766584856</v>
      </c>
      <c r="S50" s="106">
        <f t="shared" si="15"/>
        <v>134.55000000000001</v>
      </c>
      <c r="T50" s="106">
        <f t="shared" si="15"/>
        <v>0.39766584766584856</v>
      </c>
      <c r="U50" s="106">
        <f t="shared" si="15"/>
        <v>134.55000000000001</v>
      </c>
      <c r="V50" s="106">
        <f t="shared" si="15"/>
        <v>0.39766584766584856</v>
      </c>
      <c r="W50" s="106">
        <f t="shared" si="15"/>
        <v>134.55000000000001</v>
      </c>
      <c r="X50" s="106">
        <f t="shared" si="15"/>
        <v>0.39766584766584856</v>
      </c>
      <c r="Y50" s="106">
        <f t="shared" si="15"/>
        <v>134.55000000000001</v>
      </c>
      <c r="Z50" s="106">
        <f t="shared" si="15"/>
        <v>0.39766584766584856</v>
      </c>
      <c r="AA50" s="106">
        <f t="shared" si="15"/>
        <v>134.55000000000001</v>
      </c>
      <c r="AB50" s="106">
        <f t="shared" si="15"/>
        <v>0.39766584766584856</v>
      </c>
      <c r="AC50" s="106">
        <f t="shared" si="15"/>
        <v>134.55000000000001</v>
      </c>
      <c r="AD50" s="106">
        <f t="shared" si="15"/>
        <v>0.39766584766584856</v>
      </c>
      <c r="AE50" s="106">
        <f t="shared" si="15"/>
        <v>134.55000000000001</v>
      </c>
      <c r="AF50" s="106">
        <f t="shared" si="15"/>
        <v>0.39766584766584856</v>
      </c>
      <c r="AG50" s="106">
        <f t="shared" si="15"/>
        <v>134.55000000000001</v>
      </c>
      <c r="AH50" s="106">
        <f t="shared" si="15"/>
        <v>0.39766584766584856</v>
      </c>
      <c r="AI50" s="106">
        <f t="shared" si="15"/>
        <v>134.55000000000001</v>
      </c>
      <c r="AJ50" s="106">
        <f t="shared" si="15"/>
        <v>0.39766584766584856</v>
      </c>
      <c r="AK50" s="106">
        <f t="shared" si="15"/>
        <v>134.55000000000001</v>
      </c>
      <c r="AL50" s="106">
        <f t="shared" si="15"/>
        <v>0.39766584766584856</v>
      </c>
      <c r="AM50" s="106">
        <f t="shared" si="15"/>
        <v>134.55000000000001</v>
      </c>
      <c r="AN50" s="106">
        <f t="shared" si="15"/>
        <v>0.39766584766584856</v>
      </c>
      <c r="AO50" s="106">
        <f t="shared" si="15"/>
        <v>134.55000000000001</v>
      </c>
      <c r="AP50" s="106">
        <f t="shared" si="15"/>
        <v>0.39766584766584856</v>
      </c>
      <c r="AQ50" s="106">
        <f t="shared" si="15"/>
        <v>134.55000000000001</v>
      </c>
      <c r="AR50" s="106">
        <f t="shared" si="15"/>
        <v>0.39766584766584856</v>
      </c>
      <c r="AS50" s="106">
        <f t="shared" si="15"/>
        <v>134.55000000000001</v>
      </c>
      <c r="AT50" s="106">
        <f t="shared" si="15"/>
        <v>0.39766584766584856</v>
      </c>
      <c r="AU50" s="106">
        <f t="shared" si="15"/>
        <v>134.55000000000001</v>
      </c>
      <c r="AV50" s="106">
        <f t="shared" si="15"/>
        <v>0.39766584766584856</v>
      </c>
      <c r="AW50" s="106">
        <f t="shared" si="15"/>
        <v>134.55000000000001</v>
      </c>
      <c r="AX50" s="106">
        <f t="shared" si="15"/>
        <v>0.39766584766584856</v>
      </c>
      <c r="AY50" s="106">
        <f t="shared" si="15"/>
        <v>134.55000000000001</v>
      </c>
    </row>
    <row r="51" spans="1:52">
      <c r="A51" s="106"/>
      <c r="B51" s="161" t="s">
        <v>347</v>
      </c>
      <c r="C51" s="106"/>
      <c r="D51" s="106">
        <f>D45-D48</f>
        <v>0</v>
      </c>
      <c r="E51" s="106">
        <f t="shared" ref="E51:AY51" si="16">E45-E48</f>
        <v>0</v>
      </c>
      <c r="F51" s="106">
        <f t="shared" si="16"/>
        <v>0.22483415233415371</v>
      </c>
      <c r="G51" s="106">
        <f t="shared" si="16"/>
        <v>76.072499999999991</v>
      </c>
      <c r="H51" s="106">
        <f t="shared" si="16"/>
        <v>0.22483415233415371</v>
      </c>
      <c r="I51" s="106">
        <f t="shared" si="16"/>
        <v>76.072499999999991</v>
      </c>
      <c r="J51" s="106">
        <f t="shared" si="16"/>
        <v>0.22483415233415371</v>
      </c>
      <c r="K51" s="106">
        <f t="shared" si="16"/>
        <v>76.072499999999991</v>
      </c>
      <c r="L51" s="106">
        <f t="shared" si="16"/>
        <v>0.22483415233415371</v>
      </c>
      <c r="M51" s="106">
        <f t="shared" si="16"/>
        <v>76.072499999999991</v>
      </c>
      <c r="N51" s="106">
        <f t="shared" si="16"/>
        <v>0.22483415233415371</v>
      </c>
      <c r="O51" s="106">
        <f t="shared" si="16"/>
        <v>76.072499999999991</v>
      </c>
      <c r="P51" s="106">
        <f t="shared" si="16"/>
        <v>0.22483415233415371</v>
      </c>
      <c r="Q51" s="106">
        <f t="shared" si="16"/>
        <v>76.072499999999991</v>
      </c>
      <c r="R51" s="106">
        <f t="shared" si="16"/>
        <v>0.22483415233415371</v>
      </c>
      <c r="S51" s="106">
        <f t="shared" si="16"/>
        <v>76.072499999999991</v>
      </c>
      <c r="T51" s="106">
        <f t="shared" si="16"/>
        <v>0.22483415233415371</v>
      </c>
      <c r="U51" s="106">
        <f t="shared" si="16"/>
        <v>76.072499999999991</v>
      </c>
      <c r="V51" s="106">
        <f t="shared" si="16"/>
        <v>0.22483415233415371</v>
      </c>
      <c r="W51" s="106">
        <f t="shared" si="16"/>
        <v>76.072499999999991</v>
      </c>
      <c r="X51" s="106">
        <f t="shared" si="16"/>
        <v>0.22483415233415371</v>
      </c>
      <c r="Y51" s="106">
        <f t="shared" si="16"/>
        <v>76.072499999999991</v>
      </c>
      <c r="Z51" s="106">
        <f t="shared" si="16"/>
        <v>0.22483415233415371</v>
      </c>
      <c r="AA51" s="106">
        <f t="shared" si="16"/>
        <v>76.072499999999991</v>
      </c>
      <c r="AB51" s="106">
        <f t="shared" si="16"/>
        <v>0.22483415233415371</v>
      </c>
      <c r="AC51" s="106">
        <f t="shared" si="16"/>
        <v>76.072499999999991</v>
      </c>
      <c r="AD51" s="106">
        <f t="shared" si="16"/>
        <v>0.22483415233415371</v>
      </c>
      <c r="AE51" s="106">
        <f t="shared" si="16"/>
        <v>76.072499999999991</v>
      </c>
      <c r="AF51" s="106">
        <f t="shared" si="16"/>
        <v>0.22483415233415371</v>
      </c>
      <c r="AG51" s="106">
        <f t="shared" si="16"/>
        <v>76.072499999999991</v>
      </c>
      <c r="AH51" s="106">
        <f t="shared" si="16"/>
        <v>0.22483415233415371</v>
      </c>
      <c r="AI51" s="106">
        <f t="shared" si="16"/>
        <v>76.072499999999991</v>
      </c>
      <c r="AJ51" s="106">
        <f t="shared" si="16"/>
        <v>0.22483415233415371</v>
      </c>
      <c r="AK51" s="106">
        <f t="shared" si="16"/>
        <v>76.072499999999991</v>
      </c>
      <c r="AL51" s="106">
        <f t="shared" si="16"/>
        <v>0.22483415233415371</v>
      </c>
      <c r="AM51" s="106">
        <f t="shared" si="16"/>
        <v>76.072499999999991</v>
      </c>
      <c r="AN51" s="106">
        <f t="shared" si="16"/>
        <v>0.22483415233415371</v>
      </c>
      <c r="AO51" s="106">
        <f t="shared" si="16"/>
        <v>76.072499999999991</v>
      </c>
      <c r="AP51" s="106">
        <f t="shared" si="16"/>
        <v>0.22483415233415371</v>
      </c>
      <c r="AQ51" s="106">
        <f t="shared" si="16"/>
        <v>76.072499999999991</v>
      </c>
      <c r="AR51" s="106">
        <f t="shared" si="16"/>
        <v>0.22483415233415371</v>
      </c>
      <c r="AS51" s="106">
        <f t="shared" si="16"/>
        <v>76.072499999999991</v>
      </c>
      <c r="AT51" s="106">
        <f t="shared" si="16"/>
        <v>0.22483415233415371</v>
      </c>
      <c r="AU51" s="106">
        <f t="shared" si="16"/>
        <v>76.072499999999991</v>
      </c>
      <c r="AV51" s="106">
        <f t="shared" si="16"/>
        <v>0.22483415233415371</v>
      </c>
      <c r="AW51" s="106">
        <f t="shared" si="16"/>
        <v>76.072499999999991</v>
      </c>
      <c r="AX51" s="106">
        <f t="shared" si="16"/>
        <v>0.22483415233415371</v>
      </c>
      <c r="AY51" s="106">
        <f t="shared" si="16"/>
        <v>76.072499999999991</v>
      </c>
    </row>
    <row r="52" spans="1:52">
      <c r="A52" s="106"/>
      <c r="B52" s="161" t="s">
        <v>348</v>
      </c>
      <c r="C52" s="106"/>
      <c r="D52" s="106">
        <v>2</v>
      </c>
      <c r="E52" s="106">
        <v>2</v>
      </c>
      <c r="F52" s="106">
        <v>1</v>
      </c>
      <c r="G52" s="106">
        <v>1</v>
      </c>
      <c r="H52" s="106">
        <v>2</v>
      </c>
      <c r="I52" s="106">
        <v>1</v>
      </c>
      <c r="J52" s="106">
        <v>1</v>
      </c>
      <c r="K52" s="106">
        <v>2</v>
      </c>
      <c r="L52" s="106">
        <v>1</v>
      </c>
      <c r="M52" s="106">
        <v>2</v>
      </c>
      <c r="N52" s="106">
        <v>1</v>
      </c>
      <c r="O52" s="106">
        <v>1</v>
      </c>
      <c r="P52" s="106">
        <v>1</v>
      </c>
      <c r="Q52" s="106">
        <v>1</v>
      </c>
      <c r="R52" s="106">
        <v>1</v>
      </c>
      <c r="S52" s="106">
        <v>2</v>
      </c>
      <c r="T52" s="106">
        <v>1</v>
      </c>
      <c r="U52" s="106">
        <v>1</v>
      </c>
      <c r="V52" s="106">
        <v>1</v>
      </c>
      <c r="W52" s="106">
        <v>2</v>
      </c>
      <c r="X52" s="106">
        <v>1</v>
      </c>
      <c r="Y52" s="106">
        <v>2</v>
      </c>
      <c r="Z52" s="106">
        <v>1</v>
      </c>
      <c r="AA52" s="106">
        <v>1</v>
      </c>
      <c r="AB52" s="106">
        <v>1</v>
      </c>
      <c r="AC52" s="106">
        <v>1</v>
      </c>
      <c r="AD52" s="106">
        <v>3</v>
      </c>
      <c r="AE52" s="106">
        <v>1</v>
      </c>
      <c r="AF52" s="106">
        <v>2</v>
      </c>
      <c r="AG52" s="106">
        <v>1</v>
      </c>
      <c r="AH52" s="106">
        <v>1</v>
      </c>
      <c r="AI52" s="106">
        <v>1</v>
      </c>
      <c r="AJ52" s="106">
        <v>1</v>
      </c>
      <c r="AK52" s="106">
        <v>1</v>
      </c>
      <c r="AL52" s="106">
        <v>2</v>
      </c>
      <c r="AM52" s="106">
        <v>2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106">
        <v>1</v>
      </c>
      <c r="AT52" s="106">
        <v>1</v>
      </c>
      <c r="AU52" s="106">
        <v>2</v>
      </c>
      <c r="AV52" s="106">
        <v>2</v>
      </c>
      <c r="AW52" s="106">
        <v>1</v>
      </c>
      <c r="AX52" s="106">
        <v>2</v>
      </c>
      <c r="AY52" s="106">
        <v>1</v>
      </c>
    </row>
    <row r="53" spans="1:52">
      <c r="A53" s="106"/>
      <c r="B53" s="174" t="s">
        <v>349</v>
      </c>
      <c r="C53" s="106"/>
      <c r="D53" s="106">
        <v>0</v>
      </c>
      <c r="E53" s="106">
        <v>0</v>
      </c>
      <c r="F53" s="106">
        <v>180936</v>
      </c>
      <c r="G53" s="106">
        <v>0</v>
      </c>
      <c r="H53" s="106">
        <v>180936</v>
      </c>
      <c r="I53" s="106">
        <v>0</v>
      </c>
      <c r="J53" s="106">
        <v>180936</v>
      </c>
      <c r="K53" s="106">
        <v>0</v>
      </c>
      <c r="L53" s="106">
        <v>180936</v>
      </c>
      <c r="M53" s="106">
        <v>0</v>
      </c>
      <c r="N53" s="106">
        <v>180936</v>
      </c>
      <c r="O53" s="106">
        <v>0</v>
      </c>
      <c r="P53" s="106">
        <v>180936</v>
      </c>
      <c r="Q53" s="106">
        <v>0</v>
      </c>
      <c r="R53" s="106">
        <v>180936</v>
      </c>
      <c r="S53" s="106">
        <v>0</v>
      </c>
      <c r="T53" s="106">
        <v>180936</v>
      </c>
      <c r="U53" s="106">
        <v>0</v>
      </c>
      <c r="V53" s="106">
        <v>180936</v>
      </c>
      <c r="W53" s="106">
        <v>0</v>
      </c>
      <c r="X53" s="106">
        <v>180936</v>
      </c>
      <c r="Y53" s="106">
        <v>0</v>
      </c>
      <c r="Z53" s="106">
        <v>180936</v>
      </c>
      <c r="AA53" s="106">
        <v>0</v>
      </c>
      <c r="AB53" s="106">
        <v>180936</v>
      </c>
      <c r="AC53" s="106">
        <v>0</v>
      </c>
      <c r="AD53" s="106">
        <v>180936</v>
      </c>
      <c r="AE53" s="106">
        <v>0</v>
      </c>
      <c r="AF53" s="106">
        <v>180936</v>
      </c>
      <c r="AG53" s="106">
        <v>0</v>
      </c>
      <c r="AH53" s="106">
        <v>180936</v>
      </c>
      <c r="AI53" s="106">
        <v>0</v>
      </c>
      <c r="AJ53" s="106">
        <v>180936</v>
      </c>
      <c r="AK53" s="106">
        <v>0</v>
      </c>
      <c r="AL53" s="106">
        <v>180936</v>
      </c>
      <c r="AM53" s="106">
        <v>0</v>
      </c>
      <c r="AN53" s="106">
        <v>180936</v>
      </c>
      <c r="AO53" s="106">
        <v>0</v>
      </c>
      <c r="AP53" s="106">
        <v>180936</v>
      </c>
      <c r="AQ53" s="106">
        <v>0</v>
      </c>
      <c r="AR53" s="106">
        <v>180936</v>
      </c>
      <c r="AS53" s="106">
        <v>0</v>
      </c>
      <c r="AT53" s="106">
        <v>180936</v>
      </c>
      <c r="AU53" s="106">
        <v>0</v>
      </c>
      <c r="AV53" s="106">
        <v>180936</v>
      </c>
      <c r="AW53" s="106">
        <v>0</v>
      </c>
      <c r="AX53" s="106">
        <v>180936</v>
      </c>
      <c r="AY53" s="106">
        <v>0</v>
      </c>
      <c r="AZ53" s="96">
        <f>SUM($D$53:$AY$53)</f>
        <v>4161528</v>
      </c>
    </row>
    <row r="54" spans="1:52">
      <c r="A54" s="121"/>
      <c r="B54" s="136" t="s">
        <v>350</v>
      </c>
      <c r="C54" s="121"/>
      <c r="D54" s="121">
        <v>0</v>
      </c>
      <c r="E54" s="121">
        <v>0</v>
      </c>
      <c r="F54" s="121">
        <v>290.52075000000104</v>
      </c>
      <c r="G54" s="121">
        <v>98297.520749999996</v>
      </c>
      <c r="H54" s="121">
        <v>290.52075000000104</v>
      </c>
      <c r="I54" s="121">
        <v>98297.520749999996</v>
      </c>
      <c r="J54" s="121">
        <v>290.52075000000104</v>
      </c>
      <c r="K54" s="121">
        <v>98297.520749999996</v>
      </c>
      <c r="L54" s="121">
        <v>290.52075000000104</v>
      </c>
      <c r="M54" s="121">
        <v>98297.520749999996</v>
      </c>
      <c r="N54" s="121">
        <v>290.52075000000104</v>
      </c>
      <c r="O54" s="121">
        <v>98297.520749999996</v>
      </c>
      <c r="P54" s="121">
        <v>290.52075000000104</v>
      </c>
      <c r="Q54" s="121">
        <v>98297.520749999996</v>
      </c>
      <c r="R54" s="121">
        <v>290.52075000000104</v>
      </c>
      <c r="S54" s="121">
        <v>98297.520749999996</v>
      </c>
      <c r="T54" s="121">
        <v>290.52075000000104</v>
      </c>
      <c r="U54" s="121">
        <v>98297.520749999996</v>
      </c>
      <c r="V54" s="121">
        <v>290.52075000000104</v>
      </c>
      <c r="W54" s="121">
        <v>98297.520749999996</v>
      </c>
      <c r="X54" s="121">
        <v>290.52075000000104</v>
      </c>
      <c r="Y54" s="121">
        <v>98297.520749999996</v>
      </c>
      <c r="Z54" s="121">
        <v>290.52075000000104</v>
      </c>
      <c r="AA54" s="121">
        <v>98297.520749999996</v>
      </c>
      <c r="AB54" s="121">
        <v>290.52075000000104</v>
      </c>
      <c r="AC54" s="121">
        <v>98297.520749999996</v>
      </c>
      <c r="AD54" s="121">
        <v>290.52075000000104</v>
      </c>
      <c r="AE54" s="121">
        <v>98297.520749999996</v>
      </c>
      <c r="AF54" s="121">
        <v>290.52075000000104</v>
      </c>
      <c r="AG54" s="121">
        <v>98297.520749999996</v>
      </c>
      <c r="AH54" s="121">
        <v>290.52075000000104</v>
      </c>
      <c r="AI54" s="121">
        <v>98297.520749999996</v>
      </c>
      <c r="AJ54" s="121">
        <v>290.52075000000104</v>
      </c>
      <c r="AK54" s="121">
        <v>98297.520749999996</v>
      </c>
      <c r="AL54" s="121">
        <v>290.52075000000104</v>
      </c>
      <c r="AM54" s="121">
        <v>98297.520749999996</v>
      </c>
      <c r="AN54" s="121">
        <v>290.52075000000104</v>
      </c>
      <c r="AO54" s="121">
        <v>98297.520749999996</v>
      </c>
      <c r="AP54" s="121">
        <v>290.52075000000104</v>
      </c>
      <c r="AQ54" s="121">
        <v>98297.520749999996</v>
      </c>
      <c r="AR54" s="121">
        <v>290.52075000000104</v>
      </c>
      <c r="AS54" s="121">
        <v>98297.520749999996</v>
      </c>
      <c r="AT54" s="121">
        <v>290.52075000000104</v>
      </c>
      <c r="AU54" s="121">
        <v>98297.520749999996</v>
      </c>
      <c r="AV54" s="121">
        <v>290.52075000000104</v>
      </c>
      <c r="AW54" s="121">
        <v>98297.520749999996</v>
      </c>
      <c r="AX54" s="121">
        <v>290.52075000000104</v>
      </c>
      <c r="AY54" s="121">
        <v>98297.520749999996</v>
      </c>
      <c r="AZ54" s="96">
        <f>SUM($D$54:$AY$54)</f>
        <v>2267524.9544999986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6" customWidth="1"/>
    <col min="2" max="2" width="17.6640625" style="96" customWidth="1"/>
    <col min="3" max="51" width="8.83203125" style="96"/>
    <col min="52" max="52" width="10.6640625" style="96" customWidth="1"/>
    <col min="53" max="16384" width="8.83203125" style="96"/>
  </cols>
  <sheetData>
    <row r="1" spans="1:52">
      <c r="A1" s="98" t="s">
        <v>118</v>
      </c>
    </row>
    <row r="2" spans="1:52">
      <c r="A2" s="96" t="s">
        <v>302</v>
      </c>
      <c r="B2" s="103" t="s">
        <v>10</v>
      </c>
      <c r="E2" s="106"/>
    </row>
    <row r="3" spans="1:52">
      <c r="A3" s="96" t="s">
        <v>285</v>
      </c>
      <c r="B3" s="103">
        <v>500</v>
      </c>
      <c r="E3" s="106"/>
    </row>
    <row r="4" spans="1:52">
      <c r="A4" s="98"/>
      <c r="C4" s="107" t="s">
        <v>286</v>
      </c>
    </row>
    <row r="5" spans="1:52">
      <c r="B5" s="102"/>
      <c r="C5" s="108">
        <v>0</v>
      </c>
      <c r="D5" s="108">
        <v>1</v>
      </c>
      <c r="E5" s="108">
        <v>2</v>
      </c>
      <c r="F5" s="108">
        <v>3</v>
      </c>
      <c r="G5" s="108">
        <v>4</v>
      </c>
      <c r="H5" s="108">
        <v>5</v>
      </c>
      <c r="I5" s="108">
        <v>6</v>
      </c>
      <c r="J5" s="108">
        <v>7</v>
      </c>
      <c r="K5" s="108">
        <v>8</v>
      </c>
      <c r="L5" s="108">
        <v>9</v>
      </c>
      <c r="M5" s="108">
        <v>10</v>
      </c>
      <c r="N5" s="108">
        <v>11</v>
      </c>
      <c r="O5" s="108">
        <v>12</v>
      </c>
      <c r="P5" s="108">
        <v>13</v>
      </c>
      <c r="Q5" s="108">
        <v>14</v>
      </c>
      <c r="R5" s="108">
        <v>15</v>
      </c>
      <c r="S5" s="108">
        <v>16</v>
      </c>
      <c r="T5" s="108">
        <v>17</v>
      </c>
      <c r="U5" s="108">
        <v>18</v>
      </c>
      <c r="V5" s="108">
        <v>19</v>
      </c>
      <c r="W5" s="108">
        <v>20</v>
      </c>
      <c r="X5" s="108">
        <v>21</v>
      </c>
      <c r="Y5" s="108">
        <v>22</v>
      </c>
      <c r="Z5" s="108">
        <v>23</v>
      </c>
      <c r="AA5" s="108">
        <v>24</v>
      </c>
      <c r="AB5" s="108">
        <v>25</v>
      </c>
      <c r="AC5" s="108">
        <v>26</v>
      </c>
      <c r="AD5" s="108">
        <v>27</v>
      </c>
      <c r="AE5" s="108">
        <v>28</v>
      </c>
      <c r="AF5" s="108">
        <v>29</v>
      </c>
      <c r="AG5" s="108">
        <v>30</v>
      </c>
      <c r="AH5" s="108">
        <v>31</v>
      </c>
      <c r="AI5" s="108">
        <v>32</v>
      </c>
      <c r="AJ5" s="108">
        <v>33</v>
      </c>
      <c r="AK5" s="108">
        <v>34</v>
      </c>
      <c r="AL5" s="108">
        <v>35</v>
      </c>
      <c r="AM5" s="108">
        <v>36</v>
      </c>
      <c r="AN5" s="108">
        <v>37</v>
      </c>
      <c r="AO5" s="108">
        <v>38</v>
      </c>
      <c r="AP5" s="108">
        <v>39</v>
      </c>
      <c r="AQ5" s="108">
        <v>40</v>
      </c>
      <c r="AR5" s="108">
        <v>41</v>
      </c>
      <c r="AS5" s="108">
        <v>42</v>
      </c>
      <c r="AT5" s="108">
        <v>43</v>
      </c>
      <c r="AU5" s="108">
        <v>44</v>
      </c>
      <c r="AV5" s="108">
        <v>45</v>
      </c>
      <c r="AW5" s="108">
        <v>46</v>
      </c>
      <c r="AX5" s="108">
        <v>47</v>
      </c>
      <c r="AY5" s="108">
        <v>48</v>
      </c>
    </row>
    <row r="6" spans="1:52">
      <c r="A6" s="98" t="s">
        <v>303</v>
      </c>
      <c r="B6" s="110"/>
      <c r="C6" s="109" t="s">
        <v>287</v>
      </c>
      <c r="D6" s="108" t="s">
        <v>288</v>
      </c>
      <c r="E6" s="108" t="s">
        <v>288</v>
      </c>
      <c r="F6" s="108" t="s">
        <v>288</v>
      </c>
      <c r="G6" s="108" t="s">
        <v>288</v>
      </c>
      <c r="H6" s="108" t="s">
        <v>288</v>
      </c>
      <c r="I6" s="108" t="s">
        <v>288</v>
      </c>
      <c r="J6" s="108" t="s">
        <v>288</v>
      </c>
      <c r="K6" s="108" t="s">
        <v>288</v>
      </c>
      <c r="L6" s="108" t="s">
        <v>288</v>
      </c>
      <c r="M6" s="108" t="s">
        <v>288</v>
      </c>
      <c r="N6" s="108" t="s">
        <v>288</v>
      </c>
      <c r="O6" s="108" t="s">
        <v>288</v>
      </c>
      <c r="P6" s="108" t="s">
        <v>288</v>
      </c>
      <c r="Q6" s="108" t="s">
        <v>288</v>
      </c>
      <c r="R6" s="108" t="s">
        <v>288</v>
      </c>
      <c r="S6" s="108" t="s">
        <v>288</v>
      </c>
      <c r="T6" s="108" t="s">
        <v>288</v>
      </c>
      <c r="U6" s="108" t="s">
        <v>288</v>
      </c>
      <c r="V6" s="108" t="s">
        <v>288</v>
      </c>
      <c r="W6" s="108" t="s">
        <v>288</v>
      </c>
      <c r="X6" s="108" t="s">
        <v>288</v>
      </c>
      <c r="Y6" s="108" t="s">
        <v>288</v>
      </c>
      <c r="Z6" s="108" t="s">
        <v>288</v>
      </c>
      <c r="AA6" s="108" t="s">
        <v>288</v>
      </c>
      <c r="AB6" s="108" t="s">
        <v>288</v>
      </c>
      <c r="AC6" s="108" t="s">
        <v>288</v>
      </c>
      <c r="AD6" s="108" t="s">
        <v>288</v>
      </c>
      <c r="AE6" s="108" t="s">
        <v>288</v>
      </c>
      <c r="AF6" s="108" t="s">
        <v>288</v>
      </c>
      <c r="AG6" s="108" t="s">
        <v>288</v>
      </c>
      <c r="AH6" s="108" t="s">
        <v>288</v>
      </c>
      <c r="AI6" s="108" t="s">
        <v>288</v>
      </c>
      <c r="AJ6" s="108" t="s">
        <v>288</v>
      </c>
      <c r="AK6" s="108" t="s">
        <v>288</v>
      </c>
      <c r="AL6" s="108" t="s">
        <v>288</v>
      </c>
      <c r="AM6" s="108" t="s">
        <v>288</v>
      </c>
      <c r="AN6" s="108" t="s">
        <v>288</v>
      </c>
      <c r="AO6" s="108" t="s">
        <v>288</v>
      </c>
      <c r="AP6" s="108" t="s">
        <v>288</v>
      </c>
      <c r="AQ6" s="108" t="s">
        <v>288</v>
      </c>
      <c r="AR6" s="108" t="s">
        <v>288</v>
      </c>
      <c r="AS6" s="108" t="s">
        <v>288</v>
      </c>
      <c r="AT6" s="108" t="s">
        <v>288</v>
      </c>
      <c r="AU6" s="108" t="s">
        <v>288</v>
      </c>
      <c r="AV6" s="108" t="s">
        <v>288</v>
      </c>
      <c r="AW6" s="108" t="s">
        <v>288</v>
      </c>
      <c r="AX6" s="108" t="s">
        <v>288</v>
      </c>
      <c r="AY6" s="107" t="s">
        <v>289</v>
      </c>
      <c r="AZ6" s="138" t="s">
        <v>150</v>
      </c>
    </row>
    <row r="7" spans="1:52">
      <c r="A7" s="111" t="s">
        <v>125</v>
      </c>
      <c r="B7" s="139">
        <v>1</v>
      </c>
      <c r="C7" s="140" t="s">
        <v>292</v>
      </c>
      <c r="D7" s="140">
        <v>864</v>
      </c>
      <c r="E7" s="140">
        <v>864</v>
      </c>
      <c r="F7" s="140">
        <v>816.63257822520029</v>
      </c>
      <c r="G7" s="140">
        <v>864</v>
      </c>
      <c r="H7" s="140">
        <v>864</v>
      </c>
      <c r="I7" s="140">
        <v>864</v>
      </c>
      <c r="J7" s="140">
        <v>864</v>
      </c>
      <c r="K7" s="140">
        <v>864</v>
      </c>
      <c r="L7" s="140">
        <v>864</v>
      </c>
      <c r="M7" s="140">
        <v>864</v>
      </c>
      <c r="N7" s="140">
        <v>864</v>
      </c>
      <c r="O7" s="140">
        <v>864</v>
      </c>
      <c r="P7" s="140">
        <v>864</v>
      </c>
      <c r="Q7" s="140">
        <v>864</v>
      </c>
      <c r="R7" s="140">
        <v>864</v>
      </c>
      <c r="S7" s="140">
        <v>844.19959705538508</v>
      </c>
      <c r="T7" s="140">
        <v>844.45896045507868</v>
      </c>
      <c r="U7" s="140">
        <v>864</v>
      </c>
      <c r="V7" s="140">
        <v>864</v>
      </c>
      <c r="W7" s="140">
        <v>864</v>
      </c>
      <c r="X7" s="140">
        <v>864</v>
      </c>
      <c r="Y7" s="140">
        <v>864</v>
      </c>
      <c r="Z7" s="140">
        <v>864</v>
      </c>
      <c r="AA7" s="140">
        <v>864</v>
      </c>
      <c r="AB7" s="140">
        <v>864</v>
      </c>
      <c r="AC7" s="140">
        <v>864</v>
      </c>
      <c r="AD7" s="140">
        <v>864</v>
      </c>
      <c r="AE7" s="140">
        <v>864</v>
      </c>
      <c r="AF7" s="140">
        <v>864</v>
      </c>
      <c r="AG7" s="140">
        <v>864</v>
      </c>
      <c r="AH7" s="140">
        <v>864</v>
      </c>
      <c r="AI7" s="140">
        <v>864</v>
      </c>
      <c r="AJ7" s="140">
        <v>864</v>
      </c>
      <c r="AK7" s="140">
        <v>864</v>
      </c>
      <c r="AL7" s="140">
        <v>864</v>
      </c>
      <c r="AM7" s="140">
        <v>864</v>
      </c>
      <c r="AN7" s="140">
        <v>823.56932645293682</v>
      </c>
      <c r="AO7" s="140">
        <v>823.75956213712607</v>
      </c>
      <c r="AP7" s="140">
        <v>864</v>
      </c>
      <c r="AQ7" s="140">
        <v>864</v>
      </c>
      <c r="AR7" s="140">
        <v>864</v>
      </c>
      <c r="AS7" s="140">
        <v>864</v>
      </c>
      <c r="AT7" s="140">
        <v>864</v>
      </c>
      <c r="AU7" s="140">
        <v>864</v>
      </c>
      <c r="AV7" s="140">
        <v>864</v>
      </c>
      <c r="AW7" s="140">
        <v>864</v>
      </c>
      <c r="AX7" s="140">
        <v>864</v>
      </c>
      <c r="AY7" s="140">
        <v>864</v>
      </c>
      <c r="AZ7" s="102"/>
    </row>
    <row r="8" spans="1:52">
      <c r="A8" s="141"/>
      <c r="B8" s="14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3"/>
    </row>
    <row r="9" spans="1:52">
      <c r="A9" s="98" t="s">
        <v>293</v>
      </c>
      <c r="B9" s="14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45" t="s">
        <v>125</v>
      </c>
      <c r="B10" s="146">
        <v>1</v>
      </c>
      <c r="C10" s="140" t="s">
        <v>292</v>
      </c>
      <c r="D10" s="140">
        <f t="shared" ref="D10:AY10" si="0">MAX(SUM(D$14:D$16)+D$7-$B$3,0)</f>
        <v>364</v>
      </c>
      <c r="E10" s="140">
        <f t="shared" si="0"/>
        <v>364</v>
      </c>
      <c r="F10" s="140">
        <f t="shared" si="0"/>
        <v>316.63257822520029</v>
      </c>
      <c r="G10" s="140">
        <f t="shared" si="0"/>
        <v>364</v>
      </c>
      <c r="H10" s="140">
        <f t="shared" si="0"/>
        <v>364</v>
      </c>
      <c r="I10" s="140">
        <f t="shared" si="0"/>
        <v>364</v>
      </c>
      <c r="J10" s="140">
        <f t="shared" si="0"/>
        <v>864</v>
      </c>
      <c r="K10" s="140">
        <f t="shared" si="0"/>
        <v>364</v>
      </c>
      <c r="L10" s="140">
        <f t="shared" si="0"/>
        <v>364</v>
      </c>
      <c r="M10" s="140">
        <f t="shared" si="0"/>
        <v>364</v>
      </c>
      <c r="N10" s="140">
        <f t="shared" si="0"/>
        <v>364</v>
      </c>
      <c r="O10" s="140">
        <f t="shared" si="0"/>
        <v>364</v>
      </c>
      <c r="P10" s="140">
        <f t="shared" si="0"/>
        <v>364</v>
      </c>
      <c r="Q10" s="140">
        <f t="shared" si="0"/>
        <v>364</v>
      </c>
      <c r="R10" s="140">
        <f t="shared" si="0"/>
        <v>364</v>
      </c>
      <c r="S10" s="140">
        <f t="shared" si="0"/>
        <v>844.19959705538508</v>
      </c>
      <c r="T10" s="140">
        <f t="shared" si="0"/>
        <v>344.45896045507868</v>
      </c>
      <c r="U10" s="140">
        <f t="shared" si="0"/>
        <v>364</v>
      </c>
      <c r="V10" s="140">
        <f t="shared" si="0"/>
        <v>364</v>
      </c>
      <c r="W10" s="140">
        <f t="shared" si="0"/>
        <v>364</v>
      </c>
      <c r="X10" s="140">
        <f t="shared" si="0"/>
        <v>364</v>
      </c>
      <c r="Y10" s="140">
        <f t="shared" si="0"/>
        <v>364</v>
      </c>
      <c r="Z10" s="140">
        <f t="shared" si="0"/>
        <v>364</v>
      </c>
      <c r="AA10" s="140">
        <f t="shared" si="0"/>
        <v>364</v>
      </c>
      <c r="AB10" s="140">
        <f t="shared" si="0"/>
        <v>364</v>
      </c>
      <c r="AC10" s="140">
        <f t="shared" si="0"/>
        <v>364</v>
      </c>
      <c r="AD10" s="140">
        <f t="shared" si="0"/>
        <v>364</v>
      </c>
      <c r="AE10" s="140">
        <f t="shared" si="0"/>
        <v>364</v>
      </c>
      <c r="AF10" s="140">
        <f t="shared" si="0"/>
        <v>864</v>
      </c>
      <c r="AG10" s="140">
        <f t="shared" si="0"/>
        <v>364</v>
      </c>
      <c r="AH10" s="140">
        <f t="shared" si="0"/>
        <v>364</v>
      </c>
      <c r="AI10" s="140">
        <f t="shared" si="0"/>
        <v>364</v>
      </c>
      <c r="AJ10" s="140">
        <f t="shared" si="0"/>
        <v>364</v>
      </c>
      <c r="AK10" s="140">
        <f t="shared" si="0"/>
        <v>364</v>
      </c>
      <c r="AL10" s="140">
        <f t="shared" si="0"/>
        <v>364</v>
      </c>
      <c r="AM10" s="140">
        <f t="shared" si="0"/>
        <v>364</v>
      </c>
      <c r="AN10" s="140">
        <f t="shared" si="0"/>
        <v>323.56932645293682</v>
      </c>
      <c r="AO10" s="140">
        <f t="shared" si="0"/>
        <v>323.75956213712607</v>
      </c>
      <c r="AP10" s="140">
        <f t="shared" si="0"/>
        <v>364</v>
      </c>
      <c r="AQ10" s="140">
        <f t="shared" si="0"/>
        <v>364</v>
      </c>
      <c r="AR10" s="140">
        <f t="shared" si="0"/>
        <v>364</v>
      </c>
      <c r="AS10" s="140">
        <f t="shared" si="0"/>
        <v>364</v>
      </c>
      <c r="AT10" s="140">
        <f t="shared" si="0"/>
        <v>364</v>
      </c>
      <c r="AU10" s="140">
        <f t="shared" si="0"/>
        <v>364</v>
      </c>
      <c r="AV10" s="140">
        <f t="shared" si="0"/>
        <v>364</v>
      </c>
      <c r="AW10" s="140">
        <f t="shared" si="0"/>
        <v>364</v>
      </c>
      <c r="AX10" s="140">
        <f t="shared" si="0"/>
        <v>364</v>
      </c>
      <c r="AY10" s="140">
        <f t="shared" si="0"/>
        <v>364</v>
      </c>
      <c r="AZ10" s="147">
        <f>SUM($D10:$AY10)</f>
        <v>18804.620024325726</v>
      </c>
    </row>
    <row r="11" spans="1:52">
      <c r="C11" s="106"/>
    </row>
    <row r="12" spans="1:52">
      <c r="A12" s="148" t="s">
        <v>294</v>
      </c>
      <c r="B12" s="142"/>
      <c r="C12" s="106"/>
    </row>
    <row r="13" spans="1:52">
      <c r="A13" s="118" t="s">
        <v>125</v>
      </c>
      <c r="B13" s="119">
        <v>1</v>
      </c>
      <c r="C13" s="120"/>
      <c r="D13" s="134">
        <f t="shared" ref="D13:AY13" si="1">D$7-D$10</f>
        <v>500</v>
      </c>
      <c r="E13" s="134">
        <f t="shared" si="1"/>
        <v>500</v>
      </c>
      <c r="F13" s="134">
        <f t="shared" si="1"/>
        <v>500</v>
      </c>
      <c r="G13" s="134">
        <f t="shared" si="1"/>
        <v>500</v>
      </c>
      <c r="H13" s="134">
        <f t="shared" si="1"/>
        <v>500</v>
      </c>
      <c r="I13" s="134">
        <f t="shared" si="1"/>
        <v>500</v>
      </c>
      <c r="J13" s="134">
        <f t="shared" si="1"/>
        <v>0</v>
      </c>
      <c r="K13" s="134">
        <f t="shared" si="1"/>
        <v>500</v>
      </c>
      <c r="L13" s="134">
        <f t="shared" si="1"/>
        <v>500</v>
      </c>
      <c r="M13" s="134">
        <f t="shared" si="1"/>
        <v>500</v>
      </c>
      <c r="N13" s="134">
        <f t="shared" si="1"/>
        <v>500</v>
      </c>
      <c r="O13" s="134">
        <f t="shared" si="1"/>
        <v>500</v>
      </c>
      <c r="P13" s="134">
        <f t="shared" si="1"/>
        <v>500</v>
      </c>
      <c r="Q13" s="134">
        <f t="shared" si="1"/>
        <v>500</v>
      </c>
      <c r="R13" s="134">
        <f t="shared" si="1"/>
        <v>500</v>
      </c>
      <c r="S13" s="134">
        <f t="shared" si="1"/>
        <v>0</v>
      </c>
      <c r="T13" s="134">
        <f t="shared" si="1"/>
        <v>500</v>
      </c>
      <c r="U13" s="134">
        <f t="shared" si="1"/>
        <v>500</v>
      </c>
      <c r="V13" s="134">
        <f t="shared" si="1"/>
        <v>500</v>
      </c>
      <c r="W13" s="134">
        <f t="shared" si="1"/>
        <v>500</v>
      </c>
      <c r="X13" s="134">
        <f t="shared" si="1"/>
        <v>500</v>
      </c>
      <c r="Y13" s="134">
        <f t="shared" si="1"/>
        <v>500</v>
      </c>
      <c r="Z13" s="134">
        <f t="shared" si="1"/>
        <v>500</v>
      </c>
      <c r="AA13" s="134">
        <f t="shared" si="1"/>
        <v>500</v>
      </c>
      <c r="AB13" s="134">
        <f t="shared" si="1"/>
        <v>500</v>
      </c>
      <c r="AC13" s="134">
        <f t="shared" si="1"/>
        <v>500</v>
      </c>
      <c r="AD13" s="134">
        <f t="shared" si="1"/>
        <v>500</v>
      </c>
      <c r="AE13" s="134">
        <f t="shared" si="1"/>
        <v>500</v>
      </c>
      <c r="AF13" s="134">
        <f t="shared" si="1"/>
        <v>0</v>
      </c>
      <c r="AG13" s="134">
        <f t="shared" si="1"/>
        <v>500</v>
      </c>
      <c r="AH13" s="134">
        <f t="shared" si="1"/>
        <v>500</v>
      </c>
      <c r="AI13" s="134">
        <f t="shared" si="1"/>
        <v>500</v>
      </c>
      <c r="AJ13" s="134">
        <f t="shared" si="1"/>
        <v>500</v>
      </c>
      <c r="AK13" s="134">
        <f t="shared" si="1"/>
        <v>500</v>
      </c>
      <c r="AL13" s="134">
        <f t="shared" si="1"/>
        <v>500</v>
      </c>
      <c r="AM13" s="134">
        <f t="shared" si="1"/>
        <v>500</v>
      </c>
      <c r="AN13" s="134">
        <f t="shared" si="1"/>
        <v>500</v>
      </c>
      <c r="AO13" s="134">
        <f t="shared" si="1"/>
        <v>500</v>
      </c>
      <c r="AP13" s="134">
        <f t="shared" si="1"/>
        <v>500</v>
      </c>
      <c r="AQ13" s="134">
        <f t="shared" si="1"/>
        <v>500</v>
      </c>
      <c r="AR13" s="134">
        <f t="shared" si="1"/>
        <v>500</v>
      </c>
      <c r="AS13" s="134">
        <f t="shared" si="1"/>
        <v>500</v>
      </c>
      <c r="AT13" s="134">
        <f t="shared" si="1"/>
        <v>500</v>
      </c>
      <c r="AU13" s="134">
        <f t="shared" si="1"/>
        <v>500</v>
      </c>
      <c r="AV13" s="134">
        <f t="shared" si="1"/>
        <v>500</v>
      </c>
      <c r="AW13" s="134">
        <f t="shared" si="1"/>
        <v>500</v>
      </c>
      <c r="AX13" s="134">
        <f t="shared" si="1"/>
        <v>500</v>
      </c>
      <c r="AY13" s="134">
        <f t="shared" si="1"/>
        <v>500</v>
      </c>
      <c r="AZ13" s="105"/>
    </row>
    <row r="14" spans="1:52">
      <c r="A14" s="106"/>
      <c r="B14" s="116">
        <v>2</v>
      </c>
      <c r="C14" s="106"/>
      <c r="D14" s="102">
        <f>IF(C$20="Yes",C13,0)</f>
        <v>0</v>
      </c>
      <c r="E14" s="102">
        <f t="shared" ref="E14:AY17" si="2">IF(D$20="Yes",D13,0)</f>
        <v>0</v>
      </c>
      <c r="F14" s="102">
        <f t="shared" si="2"/>
        <v>0</v>
      </c>
      <c r="G14" s="102">
        <f t="shared" si="2"/>
        <v>0</v>
      </c>
      <c r="H14" s="102">
        <f t="shared" si="2"/>
        <v>0</v>
      </c>
      <c r="I14" s="102">
        <f t="shared" si="2"/>
        <v>0</v>
      </c>
      <c r="J14" s="102">
        <f t="shared" si="2"/>
        <v>500</v>
      </c>
      <c r="K14" s="102">
        <f t="shared" si="2"/>
        <v>0</v>
      </c>
      <c r="L14" s="102">
        <f t="shared" si="2"/>
        <v>0</v>
      </c>
      <c r="M14" s="102">
        <f t="shared" si="2"/>
        <v>0</v>
      </c>
      <c r="N14" s="102">
        <f t="shared" si="2"/>
        <v>0</v>
      </c>
      <c r="O14" s="102">
        <f t="shared" si="2"/>
        <v>0</v>
      </c>
      <c r="P14" s="102">
        <f t="shared" si="2"/>
        <v>0</v>
      </c>
      <c r="Q14" s="102">
        <f t="shared" si="2"/>
        <v>0</v>
      </c>
      <c r="R14" s="102">
        <f t="shared" si="2"/>
        <v>0</v>
      </c>
      <c r="S14" s="102">
        <f t="shared" si="2"/>
        <v>500</v>
      </c>
      <c r="T14" s="102">
        <f t="shared" si="2"/>
        <v>0</v>
      </c>
      <c r="U14" s="102">
        <f t="shared" si="2"/>
        <v>0</v>
      </c>
      <c r="V14" s="102">
        <f t="shared" si="2"/>
        <v>0</v>
      </c>
      <c r="W14" s="102">
        <f t="shared" si="2"/>
        <v>0</v>
      </c>
      <c r="X14" s="102">
        <f t="shared" si="2"/>
        <v>0</v>
      </c>
      <c r="Y14" s="102">
        <f t="shared" si="2"/>
        <v>0</v>
      </c>
      <c r="Z14" s="102">
        <f t="shared" si="2"/>
        <v>0</v>
      </c>
      <c r="AA14" s="102">
        <f t="shared" si="2"/>
        <v>0</v>
      </c>
      <c r="AB14" s="102">
        <f t="shared" si="2"/>
        <v>0</v>
      </c>
      <c r="AC14" s="102">
        <f t="shared" si="2"/>
        <v>0</v>
      </c>
      <c r="AD14" s="102">
        <f t="shared" si="2"/>
        <v>0</v>
      </c>
      <c r="AE14" s="102">
        <f t="shared" si="2"/>
        <v>0</v>
      </c>
      <c r="AF14" s="102">
        <f t="shared" si="2"/>
        <v>500</v>
      </c>
      <c r="AG14" s="102">
        <f t="shared" si="2"/>
        <v>0</v>
      </c>
      <c r="AH14" s="102">
        <f t="shared" si="2"/>
        <v>0</v>
      </c>
      <c r="AI14" s="102">
        <f t="shared" si="2"/>
        <v>0</v>
      </c>
      <c r="AJ14" s="102">
        <f t="shared" si="2"/>
        <v>0</v>
      </c>
      <c r="AK14" s="102">
        <f t="shared" si="2"/>
        <v>0</v>
      </c>
      <c r="AL14" s="102">
        <f t="shared" si="2"/>
        <v>0</v>
      </c>
      <c r="AM14" s="102">
        <f t="shared" si="2"/>
        <v>0</v>
      </c>
      <c r="AN14" s="102">
        <f t="shared" si="2"/>
        <v>0</v>
      </c>
      <c r="AO14" s="102">
        <f t="shared" si="2"/>
        <v>0</v>
      </c>
      <c r="AP14" s="102">
        <f t="shared" si="2"/>
        <v>0</v>
      </c>
      <c r="AQ14" s="102">
        <f t="shared" si="2"/>
        <v>0</v>
      </c>
      <c r="AR14" s="102">
        <f t="shared" si="2"/>
        <v>0</v>
      </c>
      <c r="AS14" s="102">
        <f t="shared" si="2"/>
        <v>0</v>
      </c>
      <c r="AT14" s="102">
        <f t="shared" si="2"/>
        <v>0</v>
      </c>
      <c r="AU14" s="102">
        <f t="shared" si="2"/>
        <v>0</v>
      </c>
      <c r="AV14" s="102">
        <f t="shared" si="2"/>
        <v>0</v>
      </c>
      <c r="AW14" s="102">
        <f t="shared" si="2"/>
        <v>0</v>
      </c>
      <c r="AX14" s="102">
        <f t="shared" si="2"/>
        <v>0</v>
      </c>
      <c r="AY14" s="102">
        <f t="shared" si="2"/>
        <v>0</v>
      </c>
      <c r="AZ14" s="105"/>
    </row>
    <row r="15" spans="1:52">
      <c r="A15" s="106"/>
      <c r="B15" s="123">
        <v>3</v>
      </c>
      <c r="C15" s="106"/>
      <c r="D15" s="102">
        <f>IF(C$20="Yes",C14,0)</f>
        <v>0</v>
      </c>
      <c r="E15" s="102">
        <f t="shared" si="2"/>
        <v>0</v>
      </c>
      <c r="F15" s="102">
        <f t="shared" si="2"/>
        <v>0</v>
      </c>
      <c r="G15" s="102">
        <f t="shared" si="2"/>
        <v>0</v>
      </c>
      <c r="H15" s="102">
        <f t="shared" si="2"/>
        <v>0</v>
      </c>
      <c r="I15" s="102">
        <f t="shared" si="2"/>
        <v>0</v>
      </c>
      <c r="J15" s="102">
        <f t="shared" si="2"/>
        <v>0</v>
      </c>
      <c r="K15" s="102">
        <f t="shared" si="2"/>
        <v>0</v>
      </c>
      <c r="L15" s="102">
        <f t="shared" si="2"/>
        <v>0</v>
      </c>
      <c r="M15" s="102">
        <f t="shared" si="2"/>
        <v>0</v>
      </c>
      <c r="N15" s="102">
        <f t="shared" si="2"/>
        <v>0</v>
      </c>
      <c r="O15" s="102">
        <f t="shared" si="2"/>
        <v>0</v>
      </c>
      <c r="P15" s="102">
        <f t="shared" si="2"/>
        <v>0</v>
      </c>
      <c r="Q15" s="102">
        <f t="shared" si="2"/>
        <v>0</v>
      </c>
      <c r="R15" s="102">
        <f t="shared" si="2"/>
        <v>0</v>
      </c>
      <c r="S15" s="102">
        <f t="shared" si="2"/>
        <v>0</v>
      </c>
      <c r="T15" s="102">
        <f t="shared" si="2"/>
        <v>0</v>
      </c>
      <c r="U15" s="102">
        <f t="shared" si="2"/>
        <v>0</v>
      </c>
      <c r="V15" s="102">
        <f t="shared" si="2"/>
        <v>0</v>
      </c>
      <c r="W15" s="102">
        <f t="shared" si="2"/>
        <v>0</v>
      </c>
      <c r="X15" s="102">
        <f t="shared" si="2"/>
        <v>0</v>
      </c>
      <c r="Y15" s="102">
        <f t="shared" si="2"/>
        <v>0</v>
      </c>
      <c r="Z15" s="102">
        <f t="shared" si="2"/>
        <v>0</v>
      </c>
      <c r="AA15" s="102">
        <f t="shared" si="2"/>
        <v>0</v>
      </c>
      <c r="AB15" s="102">
        <f t="shared" si="2"/>
        <v>0</v>
      </c>
      <c r="AC15" s="102">
        <f t="shared" si="2"/>
        <v>0</v>
      </c>
      <c r="AD15" s="102">
        <f t="shared" si="2"/>
        <v>0</v>
      </c>
      <c r="AE15" s="102">
        <f t="shared" si="2"/>
        <v>0</v>
      </c>
      <c r="AF15" s="102">
        <f t="shared" si="2"/>
        <v>0</v>
      </c>
      <c r="AG15" s="102">
        <f t="shared" si="2"/>
        <v>0</v>
      </c>
      <c r="AH15" s="102">
        <f t="shared" si="2"/>
        <v>0</v>
      </c>
      <c r="AI15" s="102">
        <f t="shared" si="2"/>
        <v>0</v>
      </c>
      <c r="AJ15" s="102">
        <f t="shared" si="2"/>
        <v>0</v>
      </c>
      <c r="AK15" s="102">
        <f t="shared" si="2"/>
        <v>0</v>
      </c>
      <c r="AL15" s="102">
        <f t="shared" si="2"/>
        <v>0</v>
      </c>
      <c r="AM15" s="102">
        <f t="shared" si="2"/>
        <v>0</v>
      </c>
      <c r="AN15" s="102">
        <f t="shared" si="2"/>
        <v>0</v>
      </c>
      <c r="AO15" s="102">
        <f t="shared" si="2"/>
        <v>0</v>
      </c>
      <c r="AP15" s="102">
        <f t="shared" si="2"/>
        <v>0</v>
      </c>
      <c r="AQ15" s="102">
        <f t="shared" si="2"/>
        <v>0</v>
      </c>
      <c r="AR15" s="102">
        <f t="shared" si="2"/>
        <v>0</v>
      </c>
      <c r="AS15" s="102">
        <f t="shared" si="2"/>
        <v>0</v>
      </c>
      <c r="AT15" s="102">
        <f t="shared" si="2"/>
        <v>0</v>
      </c>
      <c r="AU15" s="102">
        <f t="shared" si="2"/>
        <v>0</v>
      </c>
      <c r="AV15" s="102">
        <f t="shared" si="2"/>
        <v>0</v>
      </c>
      <c r="AW15" s="102">
        <f t="shared" si="2"/>
        <v>0</v>
      </c>
      <c r="AX15" s="102">
        <f t="shared" si="2"/>
        <v>0</v>
      </c>
      <c r="AY15" s="102">
        <f t="shared" si="2"/>
        <v>0</v>
      </c>
      <c r="AZ15" s="105"/>
    </row>
    <row r="16" spans="1:52">
      <c r="A16" s="106"/>
      <c r="B16" s="126">
        <v>4</v>
      </c>
      <c r="C16" s="106"/>
      <c r="D16" s="102">
        <f>IF(C$20="Yes",C15,0)</f>
        <v>0</v>
      </c>
      <c r="E16" s="102">
        <f t="shared" si="2"/>
        <v>0</v>
      </c>
      <c r="F16" s="102">
        <f t="shared" si="2"/>
        <v>0</v>
      </c>
      <c r="G16" s="102">
        <f t="shared" si="2"/>
        <v>0</v>
      </c>
      <c r="H16" s="102">
        <f t="shared" si="2"/>
        <v>0</v>
      </c>
      <c r="I16" s="102">
        <f t="shared" si="2"/>
        <v>0</v>
      </c>
      <c r="J16" s="102">
        <f t="shared" si="2"/>
        <v>0</v>
      </c>
      <c r="K16" s="102">
        <f t="shared" si="2"/>
        <v>0</v>
      </c>
      <c r="L16" s="102">
        <f t="shared" si="2"/>
        <v>0</v>
      </c>
      <c r="M16" s="102">
        <f t="shared" si="2"/>
        <v>0</v>
      </c>
      <c r="N16" s="102">
        <f t="shared" si="2"/>
        <v>0</v>
      </c>
      <c r="O16" s="102">
        <f t="shared" si="2"/>
        <v>0</v>
      </c>
      <c r="P16" s="102">
        <f t="shared" si="2"/>
        <v>0</v>
      </c>
      <c r="Q16" s="102">
        <f t="shared" si="2"/>
        <v>0</v>
      </c>
      <c r="R16" s="102">
        <f t="shared" si="2"/>
        <v>0</v>
      </c>
      <c r="S16" s="102">
        <f t="shared" si="2"/>
        <v>0</v>
      </c>
      <c r="T16" s="102">
        <f t="shared" si="2"/>
        <v>0</v>
      </c>
      <c r="U16" s="102">
        <f t="shared" si="2"/>
        <v>0</v>
      </c>
      <c r="V16" s="102">
        <f t="shared" si="2"/>
        <v>0</v>
      </c>
      <c r="W16" s="102">
        <f t="shared" si="2"/>
        <v>0</v>
      </c>
      <c r="X16" s="102">
        <f t="shared" si="2"/>
        <v>0</v>
      </c>
      <c r="Y16" s="102">
        <f t="shared" si="2"/>
        <v>0</v>
      </c>
      <c r="Z16" s="102">
        <f t="shared" si="2"/>
        <v>0</v>
      </c>
      <c r="AA16" s="102">
        <f t="shared" si="2"/>
        <v>0</v>
      </c>
      <c r="AB16" s="102">
        <f t="shared" si="2"/>
        <v>0</v>
      </c>
      <c r="AC16" s="102">
        <f t="shared" si="2"/>
        <v>0</v>
      </c>
      <c r="AD16" s="102">
        <f t="shared" si="2"/>
        <v>0</v>
      </c>
      <c r="AE16" s="102">
        <f t="shared" si="2"/>
        <v>0</v>
      </c>
      <c r="AF16" s="102">
        <f t="shared" si="2"/>
        <v>0</v>
      </c>
      <c r="AG16" s="102">
        <f t="shared" si="2"/>
        <v>0</v>
      </c>
      <c r="AH16" s="102">
        <f t="shared" si="2"/>
        <v>0</v>
      </c>
      <c r="AI16" s="102">
        <f t="shared" si="2"/>
        <v>0</v>
      </c>
      <c r="AJ16" s="102">
        <f t="shared" si="2"/>
        <v>0</v>
      </c>
      <c r="AK16" s="102">
        <f t="shared" si="2"/>
        <v>0</v>
      </c>
      <c r="AL16" s="102">
        <f t="shared" si="2"/>
        <v>0</v>
      </c>
      <c r="AM16" s="102">
        <f t="shared" si="2"/>
        <v>0</v>
      </c>
      <c r="AN16" s="102">
        <f t="shared" si="2"/>
        <v>0</v>
      </c>
      <c r="AO16" s="102">
        <f t="shared" si="2"/>
        <v>0</v>
      </c>
      <c r="AP16" s="102">
        <f t="shared" si="2"/>
        <v>0</v>
      </c>
      <c r="AQ16" s="102">
        <f t="shared" si="2"/>
        <v>0</v>
      </c>
      <c r="AR16" s="102">
        <f t="shared" si="2"/>
        <v>0</v>
      </c>
      <c r="AS16" s="102">
        <f t="shared" si="2"/>
        <v>0</v>
      </c>
      <c r="AT16" s="102">
        <f t="shared" si="2"/>
        <v>0</v>
      </c>
      <c r="AU16" s="102">
        <f t="shared" si="2"/>
        <v>0</v>
      </c>
      <c r="AV16" s="102">
        <f t="shared" si="2"/>
        <v>0</v>
      </c>
      <c r="AW16" s="102">
        <f t="shared" si="2"/>
        <v>0</v>
      </c>
      <c r="AX16" s="102">
        <f t="shared" si="2"/>
        <v>0</v>
      </c>
      <c r="AY16" s="102">
        <f t="shared" si="2"/>
        <v>0</v>
      </c>
      <c r="AZ16" s="124"/>
    </row>
    <row r="17" spans="1:52">
      <c r="A17" s="121"/>
      <c r="B17" s="128" t="s">
        <v>295</v>
      </c>
      <c r="C17" s="121"/>
      <c r="D17" s="110">
        <f>IF(C$20="Yes",C16,0)</f>
        <v>0</v>
      </c>
      <c r="E17" s="110">
        <f t="shared" si="2"/>
        <v>0</v>
      </c>
      <c r="F17" s="110">
        <f t="shared" si="2"/>
        <v>0</v>
      </c>
      <c r="G17" s="110">
        <f t="shared" si="2"/>
        <v>0</v>
      </c>
      <c r="H17" s="110">
        <f t="shared" si="2"/>
        <v>0</v>
      </c>
      <c r="I17" s="110">
        <f t="shared" si="2"/>
        <v>0</v>
      </c>
      <c r="J17" s="110">
        <f t="shared" si="2"/>
        <v>0</v>
      </c>
      <c r="K17" s="110">
        <f t="shared" si="2"/>
        <v>0</v>
      </c>
      <c r="L17" s="110">
        <f t="shared" si="2"/>
        <v>0</v>
      </c>
      <c r="M17" s="110">
        <f t="shared" si="2"/>
        <v>0</v>
      </c>
      <c r="N17" s="110">
        <f t="shared" si="2"/>
        <v>0</v>
      </c>
      <c r="O17" s="110">
        <f t="shared" si="2"/>
        <v>0</v>
      </c>
      <c r="P17" s="110">
        <f t="shared" si="2"/>
        <v>0</v>
      </c>
      <c r="Q17" s="110">
        <f t="shared" si="2"/>
        <v>0</v>
      </c>
      <c r="R17" s="110">
        <f t="shared" si="2"/>
        <v>0</v>
      </c>
      <c r="S17" s="110">
        <f t="shared" si="2"/>
        <v>0</v>
      </c>
      <c r="T17" s="110">
        <f t="shared" si="2"/>
        <v>0</v>
      </c>
      <c r="U17" s="110">
        <f t="shared" si="2"/>
        <v>0</v>
      </c>
      <c r="V17" s="110">
        <f t="shared" si="2"/>
        <v>0</v>
      </c>
      <c r="W17" s="110">
        <f t="shared" si="2"/>
        <v>0</v>
      </c>
      <c r="X17" s="110">
        <f t="shared" si="2"/>
        <v>0</v>
      </c>
      <c r="Y17" s="110">
        <f t="shared" si="2"/>
        <v>0</v>
      </c>
      <c r="Z17" s="110">
        <f t="shared" si="2"/>
        <v>0</v>
      </c>
      <c r="AA17" s="110">
        <f t="shared" si="2"/>
        <v>0</v>
      </c>
      <c r="AB17" s="110">
        <f t="shared" si="2"/>
        <v>0</v>
      </c>
      <c r="AC17" s="110">
        <f t="shared" si="2"/>
        <v>0</v>
      </c>
      <c r="AD17" s="110">
        <f t="shared" si="2"/>
        <v>0</v>
      </c>
      <c r="AE17" s="110">
        <f t="shared" si="2"/>
        <v>0</v>
      </c>
      <c r="AF17" s="110">
        <f t="shared" si="2"/>
        <v>0</v>
      </c>
      <c r="AG17" s="110">
        <f t="shared" si="2"/>
        <v>0</v>
      </c>
      <c r="AH17" s="110">
        <f t="shared" si="2"/>
        <v>0</v>
      </c>
      <c r="AI17" s="110">
        <f t="shared" si="2"/>
        <v>0</v>
      </c>
      <c r="AJ17" s="110">
        <f t="shared" si="2"/>
        <v>0</v>
      </c>
      <c r="AK17" s="110">
        <f t="shared" si="2"/>
        <v>0</v>
      </c>
      <c r="AL17" s="110">
        <f t="shared" si="2"/>
        <v>0</v>
      </c>
      <c r="AM17" s="110">
        <f t="shared" si="2"/>
        <v>0</v>
      </c>
      <c r="AN17" s="110">
        <f t="shared" si="2"/>
        <v>0</v>
      </c>
      <c r="AO17" s="110">
        <f t="shared" si="2"/>
        <v>0</v>
      </c>
      <c r="AP17" s="110">
        <f t="shared" si="2"/>
        <v>0</v>
      </c>
      <c r="AQ17" s="110">
        <f t="shared" si="2"/>
        <v>0</v>
      </c>
      <c r="AR17" s="110">
        <f t="shared" si="2"/>
        <v>0</v>
      </c>
      <c r="AS17" s="110">
        <f t="shared" si="2"/>
        <v>0</v>
      </c>
      <c r="AT17" s="110">
        <f t="shared" si="2"/>
        <v>0</v>
      </c>
      <c r="AU17" s="110">
        <f t="shared" si="2"/>
        <v>0</v>
      </c>
      <c r="AV17" s="110">
        <f t="shared" si="2"/>
        <v>0</v>
      </c>
      <c r="AW17" s="110">
        <f t="shared" si="2"/>
        <v>0</v>
      </c>
      <c r="AX17" s="110">
        <f t="shared" si="2"/>
        <v>0</v>
      </c>
      <c r="AY17" s="110">
        <f t="shared" si="2"/>
        <v>0</v>
      </c>
      <c r="AZ17" s="147">
        <f>SUM($D$17:$AY$17)</f>
        <v>0</v>
      </c>
    </row>
    <row r="18" spans="1:52">
      <c r="A18" s="102"/>
      <c r="B18" s="149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02"/>
    </row>
    <row r="19" spans="1:52">
      <c r="A19" s="98" t="s">
        <v>116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</row>
    <row r="20" spans="1:52" s="106" customFormat="1">
      <c r="A20" s="111" t="s">
        <v>304</v>
      </c>
      <c r="B20" s="150" t="s">
        <v>305</v>
      </c>
      <c r="C20" s="113"/>
      <c r="D20" s="113"/>
      <c r="E20" s="113"/>
      <c r="F20" s="113"/>
      <c r="G20" s="113"/>
      <c r="H20" s="113"/>
      <c r="I20" s="113" t="s">
        <v>338</v>
      </c>
      <c r="J20" s="113"/>
      <c r="K20" s="113"/>
      <c r="L20" s="113"/>
      <c r="M20" s="113"/>
      <c r="N20" s="113"/>
      <c r="O20" s="113"/>
      <c r="P20" s="113"/>
      <c r="Q20" s="113"/>
      <c r="R20" s="113" t="s">
        <v>338</v>
      </c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 t="s">
        <v>338</v>
      </c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03"/>
    </row>
    <row r="21" spans="1:52" s="106" customFormat="1">
      <c r="A21" s="151" t="s">
        <v>133</v>
      </c>
      <c r="B21" s="152">
        <f>shipping_manufacturing!$E$19/100</f>
        <v>0.65</v>
      </c>
      <c r="C21" s="152" t="s">
        <v>292</v>
      </c>
      <c r="D21" s="102">
        <f>IF(C$20="Yes",0,SUM(C$13:C$16)*$B$21)</f>
        <v>0</v>
      </c>
      <c r="E21" s="102">
        <f t="shared" ref="E21:AY21" si="3">IF(D$20="Yes",0,SUM(D$13:D$16)*$B$21)</f>
        <v>325</v>
      </c>
      <c r="F21" s="102">
        <f t="shared" si="3"/>
        <v>325</v>
      </c>
      <c r="G21" s="102">
        <f t="shared" si="3"/>
        <v>325</v>
      </c>
      <c r="H21" s="102">
        <f t="shared" si="3"/>
        <v>325</v>
      </c>
      <c r="I21" s="102">
        <f t="shared" si="3"/>
        <v>325</v>
      </c>
      <c r="J21" s="102">
        <f t="shared" si="3"/>
        <v>0</v>
      </c>
      <c r="K21" s="102">
        <f t="shared" si="3"/>
        <v>325</v>
      </c>
      <c r="L21" s="102">
        <f t="shared" si="3"/>
        <v>325</v>
      </c>
      <c r="M21" s="102">
        <f t="shared" si="3"/>
        <v>325</v>
      </c>
      <c r="N21" s="102">
        <f t="shared" si="3"/>
        <v>325</v>
      </c>
      <c r="O21" s="102">
        <f t="shared" si="3"/>
        <v>325</v>
      </c>
      <c r="P21" s="102">
        <f t="shared" si="3"/>
        <v>325</v>
      </c>
      <c r="Q21" s="102">
        <f t="shared" si="3"/>
        <v>325</v>
      </c>
      <c r="R21" s="102">
        <f t="shared" si="3"/>
        <v>325</v>
      </c>
      <c r="S21" s="102">
        <f t="shared" si="3"/>
        <v>0</v>
      </c>
      <c r="T21" s="102">
        <f t="shared" si="3"/>
        <v>325</v>
      </c>
      <c r="U21" s="102">
        <f t="shared" si="3"/>
        <v>325</v>
      </c>
      <c r="V21" s="102">
        <f t="shared" si="3"/>
        <v>325</v>
      </c>
      <c r="W21" s="102">
        <f t="shared" si="3"/>
        <v>325</v>
      </c>
      <c r="X21" s="102">
        <f t="shared" si="3"/>
        <v>325</v>
      </c>
      <c r="Y21" s="102">
        <f t="shared" si="3"/>
        <v>325</v>
      </c>
      <c r="Z21" s="102">
        <f t="shared" si="3"/>
        <v>325</v>
      </c>
      <c r="AA21" s="102">
        <f t="shared" si="3"/>
        <v>325</v>
      </c>
      <c r="AB21" s="102">
        <f t="shared" si="3"/>
        <v>325</v>
      </c>
      <c r="AC21" s="102">
        <f t="shared" si="3"/>
        <v>325</v>
      </c>
      <c r="AD21" s="102">
        <f t="shared" si="3"/>
        <v>325</v>
      </c>
      <c r="AE21" s="102">
        <f t="shared" si="3"/>
        <v>325</v>
      </c>
      <c r="AF21" s="102">
        <f t="shared" si="3"/>
        <v>0</v>
      </c>
      <c r="AG21" s="102">
        <f t="shared" si="3"/>
        <v>325</v>
      </c>
      <c r="AH21" s="102">
        <f t="shared" si="3"/>
        <v>325</v>
      </c>
      <c r="AI21" s="102">
        <f t="shared" si="3"/>
        <v>325</v>
      </c>
      <c r="AJ21" s="102">
        <f t="shared" si="3"/>
        <v>325</v>
      </c>
      <c r="AK21" s="102">
        <f t="shared" si="3"/>
        <v>325</v>
      </c>
      <c r="AL21" s="102">
        <f t="shared" si="3"/>
        <v>325</v>
      </c>
      <c r="AM21" s="102">
        <f t="shared" si="3"/>
        <v>325</v>
      </c>
      <c r="AN21" s="102">
        <f t="shared" si="3"/>
        <v>325</v>
      </c>
      <c r="AO21" s="102">
        <f t="shared" si="3"/>
        <v>325</v>
      </c>
      <c r="AP21" s="102">
        <f t="shared" si="3"/>
        <v>325</v>
      </c>
      <c r="AQ21" s="102">
        <f t="shared" si="3"/>
        <v>325</v>
      </c>
      <c r="AR21" s="102">
        <f t="shared" si="3"/>
        <v>325</v>
      </c>
      <c r="AS21" s="102">
        <f t="shared" si="3"/>
        <v>325</v>
      </c>
      <c r="AT21" s="102">
        <f t="shared" si="3"/>
        <v>325</v>
      </c>
      <c r="AU21" s="102">
        <f t="shared" si="3"/>
        <v>325</v>
      </c>
      <c r="AV21" s="102">
        <f t="shared" si="3"/>
        <v>325</v>
      </c>
      <c r="AW21" s="102">
        <f t="shared" si="3"/>
        <v>325</v>
      </c>
      <c r="AX21" s="102">
        <f t="shared" si="3"/>
        <v>325</v>
      </c>
      <c r="AY21" s="102">
        <f t="shared" si="3"/>
        <v>325</v>
      </c>
      <c r="AZ21" s="153">
        <f>SUM($D21:$AY21)</f>
        <v>14300</v>
      </c>
    </row>
    <row r="22" spans="1:52" s="106" customFormat="1">
      <c r="A22" s="154" t="s">
        <v>123</v>
      </c>
      <c r="B22" s="155">
        <f>1-$B$21</f>
        <v>0.35</v>
      </c>
      <c r="C22" s="155" t="s">
        <v>292</v>
      </c>
      <c r="D22" s="110">
        <f>IF(C$20="Yes",0,SUM(C$13:C$16)*$B$22)</f>
        <v>0</v>
      </c>
      <c r="E22" s="110">
        <f t="shared" ref="E22:AY22" si="4">IF(D$20="Yes",0,SUM(D$13:D$16)*$B$22)</f>
        <v>175</v>
      </c>
      <c r="F22" s="110">
        <f t="shared" si="4"/>
        <v>175</v>
      </c>
      <c r="G22" s="110">
        <f t="shared" si="4"/>
        <v>175</v>
      </c>
      <c r="H22" s="110">
        <f t="shared" si="4"/>
        <v>175</v>
      </c>
      <c r="I22" s="110">
        <f t="shared" si="4"/>
        <v>175</v>
      </c>
      <c r="J22" s="110">
        <f t="shared" si="4"/>
        <v>0</v>
      </c>
      <c r="K22" s="110">
        <f t="shared" si="4"/>
        <v>175</v>
      </c>
      <c r="L22" s="110">
        <f t="shared" si="4"/>
        <v>175</v>
      </c>
      <c r="M22" s="110">
        <f t="shared" si="4"/>
        <v>175</v>
      </c>
      <c r="N22" s="110">
        <f t="shared" si="4"/>
        <v>175</v>
      </c>
      <c r="O22" s="110">
        <f t="shared" si="4"/>
        <v>175</v>
      </c>
      <c r="P22" s="110">
        <f t="shared" si="4"/>
        <v>175</v>
      </c>
      <c r="Q22" s="110">
        <f t="shared" si="4"/>
        <v>175</v>
      </c>
      <c r="R22" s="110">
        <f t="shared" si="4"/>
        <v>175</v>
      </c>
      <c r="S22" s="110">
        <f t="shared" si="4"/>
        <v>0</v>
      </c>
      <c r="T22" s="110">
        <f t="shared" si="4"/>
        <v>175</v>
      </c>
      <c r="U22" s="110">
        <f t="shared" si="4"/>
        <v>175</v>
      </c>
      <c r="V22" s="110">
        <f t="shared" si="4"/>
        <v>175</v>
      </c>
      <c r="W22" s="110">
        <f t="shared" si="4"/>
        <v>175</v>
      </c>
      <c r="X22" s="110">
        <f t="shared" si="4"/>
        <v>175</v>
      </c>
      <c r="Y22" s="110">
        <f t="shared" si="4"/>
        <v>175</v>
      </c>
      <c r="Z22" s="110">
        <f t="shared" si="4"/>
        <v>175</v>
      </c>
      <c r="AA22" s="110">
        <f t="shared" si="4"/>
        <v>175</v>
      </c>
      <c r="AB22" s="110">
        <f t="shared" si="4"/>
        <v>175</v>
      </c>
      <c r="AC22" s="110">
        <f t="shared" si="4"/>
        <v>175</v>
      </c>
      <c r="AD22" s="110">
        <f t="shared" si="4"/>
        <v>175</v>
      </c>
      <c r="AE22" s="110">
        <f t="shared" si="4"/>
        <v>175</v>
      </c>
      <c r="AF22" s="110">
        <f t="shared" si="4"/>
        <v>0</v>
      </c>
      <c r="AG22" s="110">
        <f t="shared" si="4"/>
        <v>175</v>
      </c>
      <c r="AH22" s="110">
        <f t="shared" si="4"/>
        <v>175</v>
      </c>
      <c r="AI22" s="110">
        <f t="shared" si="4"/>
        <v>175</v>
      </c>
      <c r="AJ22" s="110">
        <f t="shared" si="4"/>
        <v>175</v>
      </c>
      <c r="AK22" s="110">
        <f t="shared" si="4"/>
        <v>175</v>
      </c>
      <c r="AL22" s="110">
        <f t="shared" si="4"/>
        <v>175</v>
      </c>
      <c r="AM22" s="110">
        <f t="shared" si="4"/>
        <v>175</v>
      </c>
      <c r="AN22" s="110">
        <f t="shared" si="4"/>
        <v>175</v>
      </c>
      <c r="AO22" s="110">
        <f t="shared" si="4"/>
        <v>175</v>
      </c>
      <c r="AP22" s="110">
        <f t="shared" si="4"/>
        <v>175</v>
      </c>
      <c r="AQ22" s="110">
        <f t="shared" si="4"/>
        <v>175</v>
      </c>
      <c r="AR22" s="110">
        <f t="shared" si="4"/>
        <v>175</v>
      </c>
      <c r="AS22" s="110">
        <f t="shared" si="4"/>
        <v>175</v>
      </c>
      <c r="AT22" s="110">
        <f t="shared" si="4"/>
        <v>175</v>
      </c>
      <c r="AU22" s="110">
        <f t="shared" si="4"/>
        <v>175</v>
      </c>
      <c r="AV22" s="110">
        <f t="shared" si="4"/>
        <v>175</v>
      </c>
      <c r="AW22" s="110">
        <f t="shared" si="4"/>
        <v>175</v>
      </c>
      <c r="AX22" s="110">
        <f t="shared" si="4"/>
        <v>175</v>
      </c>
      <c r="AY22" s="110">
        <f t="shared" si="4"/>
        <v>175</v>
      </c>
      <c r="AZ22" s="137">
        <f t="shared" ref="AZ22:AZ30" si="5">SUM($D22:$AY22)</f>
        <v>7700</v>
      </c>
    </row>
    <row r="23" spans="1:52">
      <c r="A23" s="156" t="s">
        <v>306</v>
      </c>
      <c r="B23" s="120">
        <v>2000</v>
      </c>
      <c r="C23" s="96" t="s">
        <v>292</v>
      </c>
      <c r="D23" s="96">
        <f>D$21*$B$23</f>
        <v>0</v>
      </c>
      <c r="E23" s="96">
        <f t="shared" ref="E23:AY23" si="6">E$21*$B$23</f>
        <v>650000</v>
      </c>
      <c r="F23" s="96">
        <f t="shared" si="6"/>
        <v>650000</v>
      </c>
      <c r="G23" s="96">
        <f t="shared" si="6"/>
        <v>650000</v>
      </c>
      <c r="H23" s="96">
        <f t="shared" si="6"/>
        <v>650000</v>
      </c>
      <c r="I23" s="96">
        <f t="shared" si="6"/>
        <v>650000</v>
      </c>
      <c r="J23" s="96">
        <f t="shared" si="6"/>
        <v>0</v>
      </c>
      <c r="K23" s="96">
        <f t="shared" si="6"/>
        <v>650000</v>
      </c>
      <c r="L23" s="96">
        <f t="shared" si="6"/>
        <v>650000</v>
      </c>
      <c r="M23" s="96">
        <f t="shared" si="6"/>
        <v>650000</v>
      </c>
      <c r="N23" s="96">
        <f t="shared" si="6"/>
        <v>650000</v>
      </c>
      <c r="O23" s="96">
        <f t="shared" si="6"/>
        <v>650000</v>
      </c>
      <c r="P23" s="96">
        <f t="shared" si="6"/>
        <v>650000</v>
      </c>
      <c r="Q23" s="96">
        <f t="shared" si="6"/>
        <v>650000</v>
      </c>
      <c r="R23" s="96">
        <f t="shared" si="6"/>
        <v>650000</v>
      </c>
      <c r="S23" s="96">
        <f t="shared" si="6"/>
        <v>0</v>
      </c>
      <c r="T23" s="96">
        <f t="shared" si="6"/>
        <v>650000</v>
      </c>
      <c r="U23" s="96">
        <f t="shared" si="6"/>
        <v>650000</v>
      </c>
      <c r="V23" s="96">
        <f t="shared" si="6"/>
        <v>650000</v>
      </c>
      <c r="W23" s="96">
        <f t="shared" si="6"/>
        <v>650000</v>
      </c>
      <c r="X23" s="96">
        <f t="shared" si="6"/>
        <v>650000</v>
      </c>
      <c r="Y23" s="96">
        <f t="shared" si="6"/>
        <v>650000</v>
      </c>
      <c r="Z23" s="96">
        <f t="shared" si="6"/>
        <v>650000</v>
      </c>
      <c r="AA23" s="96">
        <f t="shared" si="6"/>
        <v>650000</v>
      </c>
      <c r="AB23" s="96">
        <f t="shared" si="6"/>
        <v>650000</v>
      </c>
      <c r="AC23" s="96">
        <f t="shared" si="6"/>
        <v>650000</v>
      </c>
      <c r="AD23" s="96">
        <f t="shared" si="6"/>
        <v>650000</v>
      </c>
      <c r="AE23" s="96">
        <f t="shared" si="6"/>
        <v>650000</v>
      </c>
      <c r="AF23" s="96">
        <f t="shared" si="6"/>
        <v>0</v>
      </c>
      <c r="AG23" s="96">
        <f t="shared" si="6"/>
        <v>650000</v>
      </c>
      <c r="AH23" s="96">
        <f t="shared" si="6"/>
        <v>650000</v>
      </c>
      <c r="AI23" s="96">
        <f t="shared" si="6"/>
        <v>650000</v>
      </c>
      <c r="AJ23" s="96">
        <f t="shared" si="6"/>
        <v>650000</v>
      </c>
      <c r="AK23" s="96">
        <f t="shared" si="6"/>
        <v>650000</v>
      </c>
      <c r="AL23" s="96">
        <f t="shared" si="6"/>
        <v>650000</v>
      </c>
      <c r="AM23" s="96">
        <f t="shared" si="6"/>
        <v>650000</v>
      </c>
      <c r="AN23" s="96">
        <f t="shared" si="6"/>
        <v>650000</v>
      </c>
      <c r="AO23" s="96">
        <f t="shared" si="6"/>
        <v>650000</v>
      </c>
      <c r="AP23" s="96">
        <f t="shared" si="6"/>
        <v>650000</v>
      </c>
      <c r="AQ23" s="96">
        <f t="shared" si="6"/>
        <v>650000</v>
      </c>
      <c r="AR23" s="96">
        <f t="shared" si="6"/>
        <v>650000</v>
      </c>
      <c r="AS23" s="96">
        <f t="shared" si="6"/>
        <v>650000</v>
      </c>
      <c r="AT23" s="96">
        <f t="shared" si="6"/>
        <v>650000</v>
      </c>
      <c r="AU23" s="96">
        <f t="shared" si="6"/>
        <v>650000</v>
      </c>
      <c r="AV23" s="96">
        <f t="shared" si="6"/>
        <v>650000</v>
      </c>
      <c r="AW23" s="96">
        <f t="shared" si="6"/>
        <v>650000</v>
      </c>
      <c r="AX23" s="96">
        <f t="shared" si="6"/>
        <v>650000</v>
      </c>
      <c r="AY23" s="96">
        <f t="shared" si="6"/>
        <v>650000</v>
      </c>
      <c r="AZ23" s="135">
        <f t="shared" si="5"/>
        <v>28600000</v>
      </c>
    </row>
    <row r="24" spans="1:52" s="106" customFormat="1">
      <c r="A24" s="157" t="s">
        <v>307</v>
      </c>
      <c r="B24" s="158">
        <v>1000</v>
      </c>
      <c r="C24" s="152" t="s">
        <v>292</v>
      </c>
      <c r="D24" s="102">
        <f>D$22*$B$24</f>
        <v>0</v>
      </c>
      <c r="E24" s="102">
        <f t="shared" ref="E24:AY24" si="7">E$22*$B$24</f>
        <v>175000</v>
      </c>
      <c r="F24" s="102">
        <f t="shared" si="7"/>
        <v>175000</v>
      </c>
      <c r="G24" s="102">
        <f t="shared" si="7"/>
        <v>175000</v>
      </c>
      <c r="H24" s="102">
        <f t="shared" si="7"/>
        <v>175000</v>
      </c>
      <c r="I24" s="102">
        <f t="shared" si="7"/>
        <v>175000</v>
      </c>
      <c r="J24" s="102">
        <f t="shared" si="7"/>
        <v>0</v>
      </c>
      <c r="K24" s="102">
        <f t="shared" si="7"/>
        <v>175000</v>
      </c>
      <c r="L24" s="102">
        <f t="shared" si="7"/>
        <v>175000</v>
      </c>
      <c r="M24" s="102">
        <f t="shared" si="7"/>
        <v>175000</v>
      </c>
      <c r="N24" s="102">
        <f t="shared" si="7"/>
        <v>175000</v>
      </c>
      <c r="O24" s="102">
        <f t="shared" si="7"/>
        <v>175000</v>
      </c>
      <c r="P24" s="102">
        <f t="shared" si="7"/>
        <v>175000</v>
      </c>
      <c r="Q24" s="102">
        <f t="shared" si="7"/>
        <v>175000</v>
      </c>
      <c r="R24" s="102">
        <f t="shared" si="7"/>
        <v>175000</v>
      </c>
      <c r="S24" s="102">
        <f t="shared" si="7"/>
        <v>0</v>
      </c>
      <c r="T24" s="102">
        <f t="shared" si="7"/>
        <v>175000</v>
      </c>
      <c r="U24" s="102">
        <f t="shared" si="7"/>
        <v>175000</v>
      </c>
      <c r="V24" s="102">
        <f t="shared" si="7"/>
        <v>175000</v>
      </c>
      <c r="W24" s="102">
        <f t="shared" si="7"/>
        <v>175000</v>
      </c>
      <c r="X24" s="102">
        <f t="shared" si="7"/>
        <v>175000</v>
      </c>
      <c r="Y24" s="102">
        <f t="shared" si="7"/>
        <v>175000</v>
      </c>
      <c r="Z24" s="102">
        <f t="shared" si="7"/>
        <v>175000</v>
      </c>
      <c r="AA24" s="102">
        <f t="shared" si="7"/>
        <v>175000</v>
      </c>
      <c r="AB24" s="102">
        <f t="shared" si="7"/>
        <v>175000</v>
      </c>
      <c r="AC24" s="102">
        <f t="shared" si="7"/>
        <v>175000</v>
      </c>
      <c r="AD24" s="102">
        <f t="shared" si="7"/>
        <v>175000</v>
      </c>
      <c r="AE24" s="102">
        <f t="shared" si="7"/>
        <v>175000</v>
      </c>
      <c r="AF24" s="102">
        <f t="shared" si="7"/>
        <v>0</v>
      </c>
      <c r="AG24" s="102">
        <f t="shared" si="7"/>
        <v>175000</v>
      </c>
      <c r="AH24" s="102">
        <f t="shared" si="7"/>
        <v>175000</v>
      </c>
      <c r="AI24" s="102">
        <f t="shared" si="7"/>
        <v>175000</v>
      </c>
      <c r="AJ24" s="102">
        <f t="shared" si="7"/>
        <v>175000</v>
      </c>
      <c r="AK24" s="102">
        <f t="shared" si="7"/>
        <v>175000</v>
      </c>
      <c r="AL24" s="102">
        <f t="shared" si="7"/>
        <v>175000</v>
      </c>
      <c r="AM24" s="102">
        <f t="shared" si="7"/>
        <v>175000</v>
      </c>
      <c r="AN24" s="102">
        <f t="shared" si="7"/>
        <v>175000</v>
      </c>
      <c r="AO24" s="102">
        <f t="shared" si="7"/>
        <v>175000</v>
      </c>
      <c r="AP24" s="102">
        <f t="shared" si="7"/>
        <v>175000</v>
      </c>
      <c r="AQ24" s="102">
        <f t="shared" si="7"/>
        <v>175000</v>
      </c>
      <c r="AR24" s="102">
        <f t="shared" si="7"/>
        <v>175000</v>
      </c>
      <c r="AS24" s="102">
        <f t="shared" si="7"/>
        <v>175000</v>
      </c>
      <c r="AT24" s="102">
        <f t="shared" si="7"/>
        <v>175000</v>
      </c>
      <c r="AU24" s="102">
        <f t="shared" si="7"/>
        <v>175000</v>
      </c>
      <c r="AV24" s="102">
        <f t="shared" si="7"/>
        <v>175000</v>
      </c>
      <c r="AW24" s="102">
        <f t="shared" si="7"/>
        <v>175000</v>
      </c>
      <c r="AX24" s="102">
        <f t="shared" si="7"/>
        <v>175000</v>
      </c>
      <c r="AY24" s="102">
        <f t="shared" si="7"/>
        <v>175000</v>
      </c>
      <c r="AZ24" s="137">
        <f t="shared" si="5"/>
        <v>7700000</v>
      </c>
    </row>
    <row r="25" spans="1:52"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02"/>
    </row>
    <row r="26" spans="1:52">
      <c r="A26" s="159" t="s">
        <v>18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>
      <c r="B27" s="131" t="s">
        <v>308</v>
      </c>
      <c r="C27" s="120">
        <v>22</v>
      </c>
      <c r="D27" s="120">
        <f>C$27-C$28+C$29</f>
        <v>22</v>
      </c>
      <c r="E27" s="120">
        <f t="shared" ref="E27:AY27" si="8">D27-D28+D29</f>
        <v>22</v>
      </c>
      <c r="F27" s="120">
        <f t="shared" si="8"/>
        <v>4</v>
      </c>
      <c r="G27" s="120">
        <f t="shared" si="8"/>
        <v>18</v>
      </c>
      <c r="H27" s="120">
        <f t="shared" si="8"/>
        <v>4</v>
      </c>
      <c r="I27" s="120">
        <f t="shared" si="8"/>
        <v>18</v>
      </c>
      <c r="J27" s="120">
        <f t="shared" si="8"/>
        <v>4</v>
      </c>
      <c r="K27" s="120">
        <f t="shared" si="8"/>
        <v>22</v>
      </c>
      <c r="L27" s="120">
        <f t="shared" si="8"/>
        <v>4</v>
      </c>
      <c r="M27" s="120">
        <f t="shared" si="8"/>
        <v>18</v>
      </c>
      <c r="N27" s="120">
        <f t="shared" si="8"/>
        <v>4</v>
      </c>
      <c r="O27" s="120">
        <f t="shared" si="8"/>
        <v>18</v>
      </c>
      <c r="P27" s="120">
        <f t="shared" si="8"/>
        <v>4</v>
      </c>
      <c r="Q27" s="120">
        <f t="shared" si="8"/>
        <v>18</v>
      </c>
      <c r="R27" s="120">
        <f t="shared" si="8"/>
        <v>4</v>
      </c>
      <c r="S27" s="120">
        <f t="shared" si="8"/>
        <v>18</v>
      </c>
      <c r="T27" s="120">
        <f t="shared" si="8"/>
        <v>22</v>
      </c>
      <c r="U27" s="120">
        <f t="shared" si="8"/>
        <v>4</v>
      </c>
      <c r="V27" s="120">
        <f t="shared" si="8"/>
        <v>18</v>
      </c>
      <c r="W27" s="120">
        <f t="shared" si="8"/>
        <v>4</v>
      </c>
      <c r="X27" s="120">
        <f t="shared" si="8"/>
        <v>18</v>
      </c>
      <c r="Y27" s="120">
        <f t="shared" si="8"/>
        <v>4</v>
      </c>
      <c r="Z27" s="120">
        <f t="shared" si="8"/>
        <v>18</v>
      </c>
      <c r="AA27" s="120">
        <f t="shared" si="8"/>
        <v>4</v>
      </c>
      <c r="AB27" s="120">
        <f t="shared" si="8"/>
        <v>18</v>
      </c>
      <c r="AC27" s="120">
        <f t="shared" si="8"/>
        <v>4</v>
      </c>
      <c r="AD27" s="120">
        <f t="shared" si="8"/>
        <v>18</v>
      </c>
      <c r="AE27" s="120">
        <f t="shared" si="8"/>
        <v>4</v>
      </c>
      <c r="AF27" s="120">
        <f t="shared" si="8"/>
        <v>18</v>
      </c>
      <c r="AG27" s="120">
        <f t="shared" si="8"/>
        <v>22</v>
      </c>
      <c r="AH27" s="120">
        <f t="shared" si="8"/>
        <v>4</v>
      </c>
      <c r="AI27" s="120">
        <f t="shared" si="8"/>
        <v>18</v>
      </c>
      <c r="AJ27" s="120">
        <f t="shared" si="8"/>
        <v>4</v>
      </c>
      <c r="AK27" s="120">
        <f t="shared" si="8"/>
        <v>18</v>
      </c>
      <c r="AL27" s="120">
        <f t="shared" si="8"/>
        <v>4</v>
      </c>
      <c r="AM27" s="120">
        <f t="shared" si="8"/>
        <v>18</v>
      </c>
      <c r="AN27" s="120">
        <f t="shared" si="8"/>
        <v>4</v>
      </c>
      <c r="AO27" s="120">
        <f t="shared" si="8"/>
        <v>18</v>
      </c>
      <c r="AP27" s="120">
        <f t="shared" si="8"/>
        <v>4</v>
      </c>
      <c r="AQ27" s="120">
        <f t="shared" si="8"/>
        <v>18</v>
      </c>
      <c r="AR27" s="120">
        <f t="shared" si="8"/>
        <v>4</v>
      </c>
      <c r="AS27" s="120">
        <f t="shared" si="8"/>
        <v>18</v>
      </c>
      <c r="AT27" s="120">
        <f t="shared" si="8"/>
        <v>4</v>
      </c>
      <c r="AU27" s="120">
        <f t="shared" si="8"/>
        <v>18</v>
      </c>
      <c r="AV27" s="120">
        <f t="shared" si="8"/>
        <v>4</v>
      </c>
      <c r="AW27" s="120">
        <f t="shared" si="8"/>
        <v>18</v>
      </c>
      <c r="AX27" s="120">
        <f t="shared" si="8"/>
        <v>4</v>
      </c>
      <c r="AY27" s="160">
        <f t="shared" si="8"/>
        <v>18</v>
      </c>
      <c r="AZ27" s="102"/>
    </row>
    <row r="28" spans="1:52">
      <c r="B28" s="161" t="s">
        <v>309</v>
      </c>
      <c r="C28" s="106"/>
      <c r="D28" s="106">
        <v>0</v>
      </c>
      <c r="E28" s="106">
        <v>18</v>
      </c>
      <c r="F28" s="106">
        <v>4</v>
      </c>
      <c r="G28" s="106">
        <v>18</v>
      </c>
      <c r="H28" s="106">
        <v>4</v>
      </c>
      <c r="I28" s="106">
        <v>18</v>
      </c>
      <c r="J28" s="106">
        <v>0</v>
      </c>
      <c r="K28" s="106">
        <v>18</v>
      </c>
      <c r="L28" s="106">
        <v>4</v>
      </c>
      <c r="M28" s="106">
        <v>18</v>
      </c>
      <c r="N28" s="106">
        <v>4</v>
      </c>
      <c r="O28" s="106">
        <v>18</v>
      </c>
      <c r="P28" s="106">
        <v>4</v>
      </c>
      <c r="Q28" s="106">
        <v>18</v>
      </c>
      <c r="R28" s="106">
        <v>4</v>
      </c>
      <c r="S28" s="106">
        <v>0</v>
      </c>
      <c r="T28" s="106">
        <v>18</v>
      </c>
      <c r="U28" s="106">
        <v>4</v>
      </c>
      <c r="V28" s="106">
        <v>18</v>
      </c>
      <c r="W28" s="106">
        <v>4</v>
      </c>
      <c r="X28" s="106">
        <v>18</v>
      </c>
      <c r="Y28" s="106">
        <v>4</v>
      </c>
      <c r="Z28" s="106">
        <v>18</v>
      </c>
      <c r="AA28" s="106">
        <v>4</v>
      </c>
      <c r="AB28" s="106">
        <v>18</v>
      </c>
      <c r="AC28" s="106">
        <v>4</v>
      </c>
      <c r="AD28" s="106">
        <v>18</v>
      </c>
      <c r="AE28" s="106">
        <v>4</v>
      </c>
      <c r="AF28" s="106">
        <v>0</v>
      </c>
      <c r="AG28" s="106">
        <v>18</v>
      </c>
      <c r="AH28" s="106">
        <v>4</v>
      </c>
      <c r="AI28" s="106">
        <v>18</v>
      </c>
      <c r="AJ28" s="106">
        <v>4</v>
      </c>
      <c r="AK28" s="106">
        <v>18</v>
      </c>
      <c r="AL28" s="106">
        <v>4</v>
      </c>
      <c r="AM28" s="106">
        <v>18</v>
      </c>
      <c r="AN28" s="106">
        <v>4</v>
      </c>
      <c r="AO28" s="106">
        <v>18</v>
      </c>
      <c r="AP28" s="106">
        <v>4</v>
      </c>
      <c r="AQ28" s="106">
        <v>18</v>
      </c>
      <c r="AR28" s="106">
        <v>4</v>
      </c>
      <c r="AS28" s="106">
        <v>18</v>
      </c>
      <c r="AT28" s="106">
        <v>4</v>
      </c>
      <c r="AU28" s="106">
        <v>18</v>
      </c>
      <c r="AV28" s="106">
        <v>4</v>
      </c>
      <c r="AW28" s="106">
        <v>18</v>
      </c>
      <c r="AX28" s="106">
        <v>4</v>
      </c>
      <c r="AY28" s="162">
        <v>18</v>
      </c>
      <c r="AZ28" s="102"/>
    </row>
    <row r="29" spans="1:52">
      <c r="B29" s="132" t="s">
        <v>310</v>
      </c>
      <c r="C29" s="121"/>
      <c r="D29" s="121">
        <f>C$28</f>
        <v>0</v>
      </c>
      <c r="E29" s="121">
        <f t="shared" ref="E29:AY29" si="9">D$28</f>
        <v>0</v>
      </c>
      <c r="F29" s="121">
        <f t="shared" si="9"/>
        <v>18</v>
      </c>
      <c r="G29" s="121">
        <f t="shared" si="9"/>
        <v>4</v>
      </c>
      <c r="H29" s="121">
        <f t="shared" si="9"/>
        <v>18</v>
      </c>
      <c r="I29" s="121">
        <f t="shared" si="9"/>
        <v>4</v>
      </c>
      <c r="J29" s="121">
        <f t="shared" si="9"/>
        <v>18</v>
      </c>
      <c r="K29" s="121">
        <f t="shared" si="9"/>
        <v>0</v>
      </c>
      <c r="L29" s="121">
        <f t="shared" si="9"/>
        <v>18</v>
      </c>
      <c r="M29" s="121">
        <f t="shared" si="9"/>
        <v>4</v>
      </c>
      <c r="N29" s="121">
        <f t="shared" si="9"/>
        <v>18</v>
      </c>
      <c r="O29" s="121">
        <f t="shared" si="9"/>
        <v>4</v>
      </c>
      <c r="P29" s="121">
        <f t="shared" si="9"/>
        <v>18</v>
      </c>
      <c r="Q29" s="121">
        <f t="shared" si="9"/>
        <v>4</v>
      </c>
      <c r="R29" s="121">
        <f t="shared" si="9"/>
        <v>18</v>
      </c>
      <c r="S29" s="121">
        <f t="shared" si="9"/>
        <v>4</v>
      </c>
      <c r="T29" s="121">
        <f t="shared" si="9"/>
        <v>0</v>
      </c>
      <c r="U29" s="121">
        <f t="shared" si="9"/>
        <v>18</v>
      </c>
      <c r="V29" s="121">
        <f t="shared" si="9"/>
        <v>4</v>
      </c>
      <c r="W29" s="121">
        <f t="shared" si="9"/>
        <v>18</v>
      </c>
      <c r="X29" s="121">
        <f t="shared" si="9"/>
        <v>4</v>
      </c>
      <c r="Y29" s="121">
        <f t="shared" si="9"/>
        <v>18</v>
      </c>
      <c r="Z29" s="121">
        <f t="shared" si="9"/>
        <v>4</v>
      </c>
      <c r="AA29" s="121">
        <f t="shared" si="9"/>
        <v>18</v>
      </c>
      <c r="AB29" s="121">
        <f t="shared" si="9"/>
        <v>4</v>
      </c>
      <c r="AC29" s="121">
        <f t="shared" si="9"/>
        <v>18</v>
      </c>
      <c r="AD29" s="121">
        <f t="shared" si="9"/>
        <v>4</v>
      </c>
      <c r="AE29" s="121">
        <f t="shared" si="9"/>
        <v>18</v>
      </c>
      <c r="AF29" s="121">
        <f t="shared" si="9"/>
        <v>4</v>
      </c>
      <c r="AG29" s="121">
        <f t="shared" si="9"/>
        <v>0</v>
      </c>
      <c r="AH29" s="121">
        <f t="shared" si="9"/>
        <v>18</v>
      </c>
      <c r="AI29" s="121">
        <f t="shared" si="9"/>
        <v>4</v>
      </c>
      <c r="AJ29" s="121">
        <f t="shared" si="9"/>
        <v>18</v>
      </c>
      <c r="AK29" s="121">
        <f t="shared" si="9"/>
        <v>4</v>
      </c>
      <c r="AL29" s="121">
        <f t="shared" si="9"/>
        <v>18</v>
      </c>
      <c r="AM29" s="121">
        <f t="shared" si="9"/>
        <v>4</v>
      </c>
      <c r="AN29" s="121">
        <f t="shared" si="9"/>
        <v>18</v>
      </c>
      <c r="AO29" s="121">
        <f t="shared" si="9"/>
        <v>4</v>
      </c>
      <c r="AP29" s="121">
        <f t="shared" si="9"/>
        <v>18</v>
      </c>
      <c r="AQ29" s="121">
        <f t="shared" si="9"/>
        <v>4</v>
      </c>
      <c r="AR29" s="121">
        <f t="shared" si="9"/>
        <v>18</v>
      </c>
      <c r="AS29" s="121">
        <f t="shared" si="9"/>
        <v>4</v>
      </c>
      <c r="AT29" s="121">
        <f t="shared" si="9"/>
        <v>18</v>
      </c>
      <c r="AU29" s="121">
        <f t="shared" si="9"/>
        <v>4</v>
      </c>
      <c r="AV29" s="121">
        <f t="shared" si="9"/>
        <v>18</v>
      </c>
      <c r="AW29" s="121">
        <f t="shared" si="9"/>
        <v>4</v>
      </c>
      <c r="AX29" s="121">
        <f t="shared" si="9"/>
        <v>18</v>
      </c>
      <c r="AY29" s="163">
        <f t="shared" si="9"/>
        <v>4</v>
      </c>
      <c r="AZ29" s="164"/>
    </row>
    <row r="30" spans="1:52">
      <c r="A30" s="165" t="s">
        <v>311</v>
      </c>
      <c r="B30" s="140">
        <v>10</v>
      </c>
      <c r="C30" s="113" t="s">
        <v>292</v>
      </c>
      <c r="D30" s="113">
        <f>D$27*$B$30</f>
        <v>220</v>
      </c>
      <c r="E30" s="113">
        <f t="shared" ref="E30:AY30" si="10">E$27*$B$30</f>
        <v>220</v>
      </c>
      <c r="F30" s="113">
        <f t="shared" si="10"/>
        <v>40</v>
      </c>
      <c r="G30" s="113">
        <f t="shared" si="10"/>
        <v>180</v>
      </c>
      <c r="H30" s="113">
        <f t="shared" si="10"/>
        <v>40</v>
      </c>
      <c r="I30" s="113">
        <f t="shared" si="10"/>
        <v>180</v>
      </c>
      <c r="J30" s="113">
        <f t="shared" si="10"/>
        <v>40</v>
      </c>
      <c r="K30" s="113">
        <f t="shared" si="10"/>
        <v>220</v>
      </c>
      <c r="L30" s="113">
        <f t="shared" si="10"/>
        <v>40</v>
      </c>
      <c r="M30" s="113">
        <f t="shared" si="10"/>
        <v>180</v>
      </c>
      <c r="N30" s="113">
        <f t="shared" si="10"/>
        <v>40</v>
      </c>
      <c r="O30" s="113">
        <f t="shared" si="10"/>
        <v>180</v>
      </c>
      <c r="P30" s="113">
        <f t="shared" si="10"/>
        <v>40</v>
      </c>
      <c r="Q30" s="113">
        <f t="shared" si="10"/>
        <v>180</v>
      </c>
      <c r="R30" s="113">
        <f>R$27*$B$30</f>
        <v>40</v>
      </c>
      <c r="S30" s="113">
        <f t="shared" si="10"/>
        <v>180</v>
      </c>
      <c r="T30" s="113">
        <f t="shared" si="10"/>
        <v>220</v>
      </c>
      <c r="U30" s="113">
        <f t="shared" si="10"/>
        <v>40</v>
      </c>
      <c r="V30" s="113">
        <f t="shared" si="10"/>
        <v>180</v>
      </c>
      <c r="W30" s="113">
        <f t="shared" si="10"/>
        <v>40</v>
      </c>
      <c r="X30" s="113">
        <f t="shared" si="10"/>
        <v>180</v>
      </c>
      <c r="Y30" s="113">
        <f t="shared" si="10"/>
        <v>40</v>
      </c>
      <c r="Z30" s="113">
        <f t="shared" si="10"/>
        <v>180</v>
      </c>
      <c r="AA30" s="113">
        <f t="shared" si="10"/>
        <v>40</v>
      </c>
      <c r="AB30" s="113">
        <f t="shared" si="10"/>
        <v>180</v>
      </c>
      <c r="AC30" s="113">
        <f t="shared" si="10"/>
        <v>40</v>
      </c>
      <c r="AD30" s="113">
        <f t="shared" si="10"/>
        <v>180</v>
      </c>
      <c r="AE30" s="113">
        <f>AE$27*$B$30</f>
        <v>40</v>
      </c>
      <c r="AF30" s="113">
        <f t="shared" si="10"/>
        <v>180</v>
      </c>
      <c r="AG30" s="113">
        <f t="shared" si="10"/>
        <v>220</v>
      </c>
      <c r="AH30" s="113">
        <f t="shared" si="10"/>
        <v>40</v>
      </c>
      <c r="AI30" s="113">
        <f t="shared" si="10"/>
        <v>180</v>
      </c>
      <c r="AJ30" s="113">
        <f t="shared" si="10"/>
        <v>40</v>
      </c>
      <c r="AK30" s="113">
        <f t="shared" si="10"/>
        <v>180</v>
      </c>
      <c r="AL30" s="113">
        <f t="shared" si="10"/>
        <v>40</v>
      </c>
      <c r="AM30" s="113">
        <f t="shared" si="10"/>
        <v>180</v>
      </c>
      <c r="AN30" s="113">
        <f t="shared" si="10"/>
        <v>40</v>
      </c>
      <c r="AO30" s="113">
        <f t="shared" si="10"/>
        <v>180</v>
      </c>
      <c r="AP30" s="113">
        <f t="shared" si="10"/>
        <v>40</v>
      </c>
      <c r="AQ30" s="113">
        <f t="shared" si="10"/>
        <v>180</v>
      </c>
      <c r="AR30" s="113">
        <f t="shared" si="10"/>
        <v>40</v>
      </c>
      <c r="AS30" s="113">
        <f t="shared" si="10"/>
        <v>180</v>
      </c>
      <c r="AT30" s="113">
        <f t="shared" si="10"/>
        <v>40</v>
      </c>
      <c r="AU30" s="113">
        <f t="shared" si="10"/>
        <v>180</v>
      </c>
      <c r="AV30" s="113">
        <f t="shared" si="10"/>
        <v>40</v>
      </c>
      <c r="AW30" s="113">
        <f t="shared" si="10"/>
        <v>180</v>
      </c>
      <c r="AX30" s="113">
        <f t="shared" si="10"/>
        <v>40</v>
      </c>
      <c r="AY30" s="113">
        <f t="shared" si="10"/>
        <v>180</v>
      </c>
      <c r="AZ30" s="137">
        <f t="shared" si="5"/>
        <v>5760</v>
      </c>
    </row>
    <row r="32" spans="1:52">
      <c r="A32" s="98" t="s">
        <v>299</v>
      </c>
    </row>
    <row r="33" spans="1:52">
      <c r="A33" s="131" t="s">
        <v>22</v>
      </c>
      <c r="B33" s="131" t="s">
        <v>340</v>
      </c>
      <c r="C33" s="120"/>
      <c r="D33" s="120">
        <f>D$21*shipping_manufacturing!$F$27/100</f>
        <v>0</v>
      </c>
      <c r="E33" s="120">
        <f>E$21*shipping_manufacturing!$F$27/100</f>
        <v>130</v>
      </c>
      <c r="F33" s="120">
        <f>F$21*shipping_manufacturing!$F$27/100</f>
        <v>130</v>
      </c>
      <c r="G33" s="120">
        <f>G$21*shipping_manufacturing!$F$27/100</f>
        <v>130</v>
      </c>
      <c r="H33" s="120">
        <f>H$21*shipping_manufacturing!$F$27/100</f>
        <v>130</v>
      </c>
      <c r="I33" s="120">
        <f>I$21*shipping_manufacturing!$F$27/100</f>
        <v>130</v>
      </c>
      <c r="J33" s="120">
        <f>J$21*shipping_manufacturing!$F$27/100</f>
        <v>0</v>
      </c>
      <c r="K33" s="120">
        <f>K$21*shipping_manufacturing!$F$27/100</f>
        <v>130</v>
      </c>
      <c r="L33" s="120">
        <f>L$21*shipping_manufacturing!$F$27/100</f>
        <v>130</v>
      </c>
      <c r="M33" s="120">
        <f>M$21*shipping_manufacturing!$F$27/100</f>
        <v>130</v>
      </c>
      <c r="N33" s="120">
        <f>N$21*shipping_manufacturing!$F$27/100</f>
        <v>130</v>
      </c>
      <c r="O33" s="120">
        <f>O$21*shipping_manufacturing!$F$27/100</f>
        <v>130</v>
      </c>
      <c r="P33" s="120">
        <f>P$21*shipping_manufacturing!$F$27/100</f>
        <v>130</v>
      </c>
      <c r="Q33" s="120">
        <f>Q$21*shipping_manufacturing!$F$27/100</f>
        <v>130</v>
      </c>
      <c r="R33" s="120">
        <f>R$21*shipping_manufacturing!$F$27/100</f>
        <v>130</v>
      </c>
      <c r="S33" s="120">
        <f>S$21*shipping_manufacturing!$F$27/100</f>
        <v>0</v>
      </c>
      <c r="T33" s="120">
        <f>T$21*shipping_manufacturing!$F$27/100</f>
        <v>130</v>
      </c>
      <c r="U33" s="120">
        <f>U$21*shipping_manufacturing!$F$27/100</f>
        <v>130</v>
      </c>
      <c r="V33" s="120">
        <f>V$21*shipping_manufacturing!$F$27/100</f>
        <v>130</v>
      </c>
      <c r="W33" s="120">
        <f>W$21*shipping_manufacturing!$F$27/100</f>
        <v>130</v>
      </c>
      <c r="X33" s="120">
        <f>X$21*shipping_manufacturing!$F$27/100</f>
        <v>130</v>
      </c>
      <c r="Y33" s="120">
        <f>Y$21*shipping_manufacturing!$F$27/100</f>
        <v>130</v>
      </c>
      <c r="Z33" s="120">
        <f>Z$21*shipping_manufacturing!$F$27/100</f>
        <v>130</v>
      </c>
      <c r="AA33" s="120">
        <f>AA$21*shipping_manufacturing!$F$27/100</f>
        <v>130</v>
      </c>
      <c r="AB33" s="120">
        <f>AB$21*shipping_manufacturing!$F$27/100</f>
        <v>130</v>
      </c>
      <c r="AC33" s="120">
        <f>AC$21*shipping_manufacturing!$F$27/100</f>
        <v>130</v>
      </c>
      <c r="AD33" s="120">
        <f>AD$21*shipping_manufacturing!$F$27/100</f>
        <v>130</v>
      </c>
      <c r="AE33" s="120">
        <f>AE$21*shipping_manufacturing!$F$27/100</f>
        <v>130</v>
      </c>
      <c r="AF33" s="120">
        <f>AF$21*shipping_manufacturing!$F$27/100</f>
        <v>0</v>
      </c>
      <c r="AG33" s="120">
        <f>AG$21*shipping_manufacturing!$F$27/100</f>
        <v>130</v>
      </c>
      <c r="AH33" s="120">
        <f>AH$21*shipping_manufacturing!$F$27/100</f>
        <v>130</v>
      </c>
      <c r="AI33" s="120">
        <f>AI$21*shipping_manufacturing!$F$27/100</f>
        <v>130</v>
      </c>
      <c r="AJ33" s="120">
        <f>AJ$21*shipping_manufacturing!$F$27/100</f>
        <v>130</v>
      </c>
      <c r="AK33" s="120">
        <f>AK$21*shipping_manufacturing!$F$27/100</f>
        <v>130</v>
      </c>
      <c r="AL33" s="120">
        <f>AL$21*shipping_manufacturing!$F$27/100</f>
        <v>130</v>
      </c>
      <c r="AM33" s="120">
        <f>AM$21*shipping_manufacturing!$F$27/100</f>
        <v>130</v>
      </c>
      <c r="AN33" s="120">
        <f>AN$21*shipping_manufacturing!$F$27/100</f>
        <v>130</v>
      </c>
      <c r="AO33" s="120">
        <f>AO$21*shipping_manufacturing!$F$27/100</f>
        <v>130</v>
      </c>
      <c r="AP33" s="120">
        <f>AP$21*shipping_manufacturing!$F$27/100</f>
        <v>130</v>
      </c>
      <c r="AQ33" s="120">
        <f>AQ$21*shipping_manufacturing!$F$27/100</f>
        <v>130</v>
      </c>
      <c r="AR33" s="120">
        <f>AR$21*shipping_manufacturing!$F$27/100</f>
        <v>130</v>
      </c>
      <c r="AS33" s="120">
        <f>AS$21*shipping_manufacturing!$F$27/100</f>
        <v>130</v>
      </c>
      <c r="AT33" s="120">
        <f>AT$21*shipping_manufacturing!$F$27/100</f>
        <v>130</v>
      </c>
      <c r="AU33" s="120">
        <f>AU$21*shipping_manufacturing!$F$27/100</f>
        <v>130</v>
      </c>
      <c r="AV33" s="120">
        <f>AV$21*shipping_manufacturing!$F$27/100</f>
        <v>130</v>
      </c>
      <c r="AW33" s="120">
        <f>AW$21*shipping_manufacturing!$F$27/100</f>
        <v>130</v>
      </c>
      <c r="AX33" s="120">
        <f>AX$21*shipping_manufacturing!$F$27/100</f>
        <v>130</v>
      </c>
      <c r="AY33" s="120">
        <f>AY$21*shipping_manufacturing!$F$27/100</f>
        <v>130</v>
      </c>
    </row>
    <row r="34" spans="1:52">
      <c r="A34" s="109" t="s">
        <v>339</v>
      </c>
      <c r="B34" s="161" t="s">
        <v>341</v>
      </c>
      <c r="C34" s="106"/>
      <c r="D34" s="106">
        <f>D$22*shipping_manufacturing!$G$27/100</f>
        <v>0</v>
      </c>
      <c r="E34" s="106">
        <f>E$22*shipping_manufacturing!$G$27/100</f>
        <v>64.75</v>
      </c>
      <c r="F34" s="106">
        <f>F$22*shipping_manufacturing!$G$27/100</f>
        <v>64.75</v>
      </c>
      <c r="G34" s="106">
        <f>G$22*shipping_manufacturing!$G$27/100</f>
        <v>64.75</v>
      </c>
      <c r="H34" s="106">
        <f>H$22*shipping_manufacturing!$G$27/100</f>
        <v>64.75</v>
      </c>
      <c r="I34" s="106">
        <f>I$22*shipping_manufacturing!$G$27/100</f>
        <v>64.75</v>
      </c>
      <c r="J34" s="106">
        <f>J$22*shipping_manufacturing!$G$27/100</f>
        <v>0</v>
      </c>
      <c r="K34" s="106">
        <f>K$22*shipping_manufacturing!$G$27/100</f>
        <v>64.75</v>
      </c>
      <c r="L34" s="106">
        <f>L$22*shipping_manufacturing!$G$27/100</f>
        <v>64.75</v>
      </c>
      <c r="M34" s="106">
        <f>M$22*shipping_manufacturing!$G$27/100</f>
        <v>64.75</v>
      </c>
      <c r="N34" s="106">
        <f>N$22*shipping_manufacturing!$G$27/100</f>
        <v>64.75</v>
      </c>
      <c r="O34" s="106">
        <f>O$22*shipping_manufacturing!$G$27/100</f>
        <v>64.75</v>
      </c>
      <c r="P34" s="106">
        <f>P$22*shipping_manufacturing!$G$27/100</f>
        <v>64.75</v>
      </c>
      <c r="Q34" s="106">
        <f>Q$22*shipping_manufacturing!$G$27/100</f>
        <v>64.75</v>
      </c>
      <c r="R34" s="106">
        <f>R$22*shipping_manufacturing!$G$27/100</f>
        <v>64.75</v>
      </c>
      <c r="S34" s="106">
        <f>S$22*shipping_manufacturing!$G$27/100</f>
        <v>0</v>
      </c>
      <c r="T34" s="106">
        <f>T$22*shipping_manufacturing!$G$27/100</f>
        <v>64.75</v>
      </c>
      <c r="U34" s="106">
        <f>U$22*shipping_manufacturing!$G$27/100</f>
        <v>64.75</v>
      </c>
      <c r="V34" s="106">
        <f>V$22*shipping_manufacturing!$G$27/100</f>
        <v>64.75</v>
      </c>
      <c r="W34" s="106">
        <f>W$22*shipping_manufacturing!$G$27/100</f>
        <v>64.75</v>
      </c>
      <c r="X34" s="106">
        <f>X$22*shipping_manufacturing!$G$27/100</f>
        <v>64.75</v>
      </c>
      <c r="Y34" s="106">
        <f>Y$22*shipping_manufacturing!$G$27/100</f>
        <v>64.75</v>
      </c>
      <c r="Z34" s="106">
        <f>Z$22*shipping_manufacturing!$G$27/100</f>
        <v>64.75</v>
      </c>
      <c r="AA34" s="106">
        <f>AA$22*shipping_manufacturing!$G$27/100</f>
        <v>64.75</v>
      </c>
      <c r="AB34" s="106">
        <f>AB$22*shipping_manufacturing!$G$27/100</f>
        <v>64.75</v>
      </c>
      <c r="AC34" s="106">
        <f>AC$22*shipping_manufacturing!$G$27/100</f>
        <v>64.75</v>
      </c>
      <c r="AD34" s="106">
        <f>AD$22*shipping_manufacturing!$G$27/100</f>
        <v>64.75</v>
      </c>
      <c r="AE34" s="106">
        <f>AE$22*shipping_manufacturing!$G$27/100</f>
        <v>64.75</v>
      </c>
      <c r="AF34" s="106">
        <f>AF$22*shipping_manufacturing!$G$27/100</f>
        <v>0</v>
      </c>
      <c r="AG34" s="106">
        <f>AG$22*shipping_manufacturing!$G$27/100</f>
        <v>64.75</v>
      </c>
      <c r="AH34" s="106">
        <f>AH$22*shipping_manufacturing!$G$27/100</f>
        <v>64.75</v>
      </c>
      <c r="AI34" s="106">
        <f>AI$22*shipping_manufacturing!$G$27/100</f>
        <v>64.75</v>
      </c>
      <c r="AJ34" s="106">
        <f>AJ$22*shipping_manufacturing!$G$27/100</f>
        <v>64.75</v>
      </c>
      <c r="AK34" s="106">
        <f>AK$22*shipping_manufacturing!$G$27/100</f>
        <v>64.75</v>
      </c>
      <c r="AL34" s="106">
        <f>AL$22*shipping_manufacturing!$G$27/100</f>
        <v>64.75</v>
      </c>
      <c r="AM34" s="106">
        <f>AM$22*shipping_manufacturing!$G$27/100</f>
        <v>64.75</v>
      </c>
      <c r="AN34" s="106">
        <f>AN$22*shipping_manufacturing!$G$27/100</f>
        <v>64.75</v>
      </c>
      <c r="AO34" s="106">
        <f>AO$22*shipping_manufacturing!$G$27/100</f>
        <v>64.75</v>
      </c>
      <c r="AP34" s="106">
        <f>AP$22*shipping_manufacturing!$G$27/100</f>
        <v>64.75</v>
      </c>
      <c r="AQ34" s="106">
        <f>AQ$22*shipping_manufacturing!$G$27/100</f>
        <v>64.75</v>
      </c>
      <c r="AR34" s="106">
        <f>AR$22*shipping_manufacturing!$G$27/100</f>
        <v>64.75</v>
      </c>
      <c r="AS34" s="106">
        <f>AS$22*shipping_manufacturing!$G$27/100</f>
        <v>64.75</v>
      </c>
      <c r="AT34" s="106">
        <f>AT$22*shipping_manufacturing!$G$27/100</f>
        <v>64.75</v>
      </c>
      <c r="AU34" s="106">
        <f>AU$22*shipping_manufacturing!$G$27/100</f>
        <v>64.75</v>
      </c>
      <c r="AV34" s="106">
        <f>AV$22*shipping_manufacturing!$G$27/100</f>
        <v>64.75</v>
      </c>
      <c r="AW34" s="106">
        <f>AW$22*shipping_manufacturing!$G$27/100</f>
        <v>64.75</v>
      </c>
      <c r="AX34" s="106">
        <f>AX$22*shipping_manufacturing!$G$27/100</f>
        <v>64.75</v>
      </c>
      <c r="AY34" s="106">
        <f>AY$22*shipping_manufacturing!$G$27/100</f>
        <v>64.75</v>
      </c>
    </row>
    <row r="35" spans="1:52">
      <c r="A35" s="106">
        <v>1225</v>
      </c>
      <c r="B35" s="161" t="s">
        <v>342</v>
      </c>
      <c r="C35" s="106"/>
      <c r="D35" s="106">
        <f>SUM(D33:D34)</f>
        <v>0</v>
      </c>
      <c r="E35" s="106">
        <f t="shared" ref="E35:AY35" si="11">SUM(E33:E34)</f>
        <v>194.75</v>
      </c>
      <c r="F35" s="106">
        <f t="shared" si="11"/>
        <v>194.75</v>
      </c>
      <c r="G35" s="106">
        <f t="shared" si="11"/>
        <v>194.75</v>
      </c>
      <c r="H35" s="106">
        <f t="shared" si="11"/>
        <v>194.75</v>
      </c>
      <c r="I35" s="106">
        <f t="shared" si="11"/>
        <v>194.75</v>
      </c>
      <c r="J35" s="106">
        <f t="shared" si="11"/>
        <v>0</v>
      </c>
      <c r="K35" s="106">
        <f t="shared" si="11"/>
        <v>194.75</v>
      </c>
      <c r="L35" s="106">
        <f t="shared" si="11"/>
        <v>194.75</v>
      </c>
      <c r="M35" s="106">
        <f t="shared" si="11"/>
        <v>194.75</v>
      </c>
      <c r="N35" s="106">
        <f t="shared" si="11"/>
        <v>194.75</v>
      </c>
      <c r="O35" s="106">
        <f t="shared" si="11"/>
        <v>194.75</v>
      </c>
      <c r="P35" s="106">
        <f t="shared" si="11"/>
        <v>194.75</v>
      </c>
      <c r="Q35" s="106">
        <f t="shared" si="11"/>
        <v>194.75</v>
      </c>
      <c r="R35" s="106">
        <f t="shared" si="11"/>
        <v>194.75</v>
      </c>
      <c r="S35" s="106">
        <f t="shared" si="11"/>
        <v>0</v>
      </c>
      <c r="T35" s="106">
        <f t="shared" si="11"/>
        <v>194.75</v>
      </c>
      <c r="U35" s="106">
        <f t="shared" si="11"/>
        <v>194.75</v>
      </c>
      <c r="V35" s="106">
        <f t="shared" si="11"/>
        <v>194.75</v>
      </c>
      <c r="W35" s="106">
        <f t="shared" si="11"/>
        <v>194.75</v>
      </c>
      <c r="X35" s="106">
        <f t="shared" si="11"/>
        <v>194.75</v>
      </c>
      <c r="Y35" s="106">
        <f t="shared" si="11"/>
        <v>194.75</v>
      </c>
      <c r="Z35" s="106">
        <f t="shared" si="11"/>
        <v>194.75</v>
      </c>
      <c r="AA35" s="106">
        <f t="shared" si="11"/>
        <v>194.75</v>
      </c>
      <c r="AB35" s="106">
        <f t="shared" si="11"/>
        <v>194.75</v>
      </c>
      <c r="AC35" s="106">
        <f t="shared" si="11"/>
        <v>194.75</v>
      </c>
      <c r="AD35" s="106">
        <f t="shared" si="11"/>
        <v>194.75</v>
      </c>
      <c r="AE35" s="106">
        <f t="shared" si="11"/>
        <v>194.75</v>
      </c>
      <c r="AF35" s="106">
        <f t="shared" si="11"/>
        <v>0</v>
      </c>
      <c r="AG35" s="106">
        <f t="shared" si="11"/>
        <v>194.75</v>
      </c>
      <c r="AH35" s="106">
        <f t="shared" si="11"/>
        <v>194.75</v>
      </c>
      <c r="AI35" s="106">
        <f t="shared" si="11"/>
        <v>194.75</v>
      </c>
      <c r="AJ35" s="106">
        <f t="shared" si="11"/>
        <v>194.75</v>
      </c>
      <c r="AK35" s="106">
        <f t="shared" si="11"/>
        <v>194.75</v>
      </c>
      <c r="AL35" s="106">
        <f t="shared" si="11"/>
        <v>194.75</v>
      </c>
      <c r="AM35" s="106">
        <f t="shared" si="11"/>
        <v>194.75</v>
      </c>
      <c r="AN35" s="106">
        <f t="shared" si="11"/>
        <v>194.75</v>
      </c>
      <c r="AO35" s="106">
        <f t="shared" si="11"/>
        <v>194.75</v>
      </c>
      <c r="AP35" s="106">
        <f t="shared" si="11"/>
        <v>194.75</v>
      </c>
      <c r="AQ35" s="106">
        <f t="shared" si="11"/>
        <v>194.75</v>
      </c>
      <c r="AR35" s="106">
        <f t="shared" si="11"/>
        <v>194.75</v>
      </c>
      <c r="AS35" s="106">
        <f t="shared" si="11"/>
        <v>194.75</v>
      </c>
      <c r="AT35" s="106">
        <f t="shared" si="11"/>
        <v>194.75</v>
      </c>
      <c r="AU35" s="106">
        <f t="shared" si="11"/>
        <v>194.75</v>
      </c>
      <c r="AV35" s="106">
        <f t="shared" si="11"/>
        <v>194.75</v>
      </c>
      <c r="AW35" s="106">
        <f t="shared" si="11"/>
        <v>194.75</v>
      </c>
      <c r="AX35" s="106">
        <f t="shared" si="11"/>
        <v>194.75</v>
      </c>
      <c r="AY35" s="106">
        <f t="shared" si="11"/>
        <v>194.75</v>
      </c>
    </row>
    <row r="36" spans="1:52">
      <c r="A36" s="106"/>
      <c r="B36" s="161" t="s">
        <v>343</v>
      </c>
      <c r="C36" s="106"/>
      <c r="D36" s="106"/>
      <c r="E36" s="106">
        <v>130.00000000000003</v>
      </c>
      <c r="F36" s="106"/>
      <c r="G36" s="106">
        <v>130.00000000000003</v>
      </c>
      <c r="H36" s="106"/>
      <c r="I36" s="106">
        <v>130.00000000000003</v>
      </c>
      <c r="J36" s="106"/>
      <c r="K36" s="106">
        <v>130.00000000000003</v>
      </c>
      <c r="L36" s="106"/>
      <c r="M36" s="106">
        <v>130.00000000000003</v>
      </c>
      <c r="N36" s="106"/>
      <c r="O36" s="106">
        <v>130.00000000000003</v>
      </c>
      <c r="P36" s="106"/>
      <c r="Q36" s="106">
        <v>130.00000000000003</v>
      </c>
      <c r="R36" s="106"/>
      <c r="S36" s="106"/>
      <c r="T36" s="106">
        <v>130.00000000000003</v>
      </c>
      <c r="U36" s="106"/>
      <c r="V36" s="106">
        <v>130.00000000000003</v>
      </c>
      <c r="W36" s="106"/>
      <c r="X36" s="106">
        <v>130.00000000000003</v>
      </c>
      <c r="Y36" s="106"/>
      <c r="Z36" s="106">
        <v>130.00000000000003</v>
      </c>
      <c r="AA36" s="106"/>
      <c r="AB36" s="106">
        <v>130.00000000000003</v>
      </c>
      <c r="AC36" s="106"/>
      <c r="AD36" s="106">
        <v>130.00000000000003</v>
      </c>
      <c r="AE36" s="106"/>
      <c r="AF36" s="106"/>
      <c r="AG36" s="106">
        <v>130.00000000000003</v>
      </c>
      <c r="AH36" s="106"/>
      <c r="AI36" s="106">
        <v>130.00000000000003</v>
      </c>
      <c r="AJ36" s="106"/>
      <c r="AK36" s="106">
        <v>130.00000000000003</v>
      </c>
      <c r="AL36" s="106"/>
      <c r="AM36" s="106">
        <v>130.00000000000003</v>
      </c>
      <c r="AN36" s="106"/>
      <c r="AO36" s="106">
        <v>130.00000000000003</v>
      </c>
      <c r="AP36" s="106"/>
      <c r="AQ36" s="106">
        <v>130.00000000000003</v>
      </c>
      <c r="AR36" s="106"/>
      <c r="AS36" s="106">
        <v>130.00000000000003</v>
      </c>
      <c r="AT36" s="106"/>
      <c r="AU36" s="106">
        <v>130.00000000000003</v>
      </c>
      <c r="AV36" s="106"/>
      <c r="AW36" s="106">
        <v>130.00000000000003</v>
      </c>
      <c r="AX36" s="106"/>
      <c r="AY36" s="106">
        <v>130.00000000000003</v>
      </c>
    </row>
    <row r="37" spans="1:52">
      <c r="A37" s="106"/>
      <c r="B37" s="161" t="s">
        <v>344</v>
      </c>
      <c r="C37" s="106"/>
      <c r="D37" s="106"/>
      <c r="E37" s="106">
        <v>64.75</v>
      </c>
      <c r="F37" s="106"/>
      <c r="G37" s="106">
        <v>64.75</v>
      </c>
      <c r="H37" s="106"/>
      <c r="I37" s="106">
        <v>64.75</v>
      </c>
      <c r="J37" s="106"/>
      <c r="K37" s="106">
        <v>64.75</v>
      </c>
      <c r="L37" s="106"/>
      <c r="M37" s="106">
        <v>64.75</v>
      </c>
      <c r="N37" s="106"/>
      <c r="O37" s="106">
        <v>64.75</v>
      </c>
      <c r="P37" s="106"/>
      <c r="Q37" s="106">
        <v>64.75</v>
      </c>
      <c r="R37" s="106"/>
      <c r="S37" s="106"/>
      <c r="T37" s="106">
        <v>64.75</v>
      </c>
      <c r="U37" s="106"/>
      <c r="V37" s="106">
        <v>64.75</v>
      </c>
      <c r="W37" s="106"/>
      <c r="X37" s="106">
        <v>64.75</v>
      </c>
      <c r="Y37" s="106"/>
      <c r="Z37" s="106">
        <v>64.75</v>
      </c>
      <c r="AA37" s="106"/>
      <c r="AB37" s="106">
        <v>64.75</v>
      </c>
      <c r="AC37" s="106"/>
      <c r="AD37" s="106">
        <v>64.75</v>
      </c>
      <c r="AE37" s="106"/>
      <c r="AF37" s="106"/>
      <c r="AG37" s="106">
        <v>64.75</v>
      </c>
      <c r="AH37" s="106"/>
      <c r="AI37" s="106">
        <v>64.75</v>
      </c>
      <c r="AJ37" s="106"/>
      <c r="AK37" s="106">
        <v>64.75</v>
      </c>
      <c r="AL37" s="106"/>
      <c r="AM37" s="106">
        <v>64.75</v>
      </c>
      <c r="AN37" s="106"/>
      <c r="AO37" s="106">
        <v>64.75</v>
      </c>
      <c r="AP37" s="106"/>
      <c r="AQ37" s="106">
        <v>64.75</v>
      </c>
      <c r="AR37" s="106"/>
      <c r="AS37" s="106">
        <v>64.75</v>
      </c>
      <c r="AT37" s="106"/>
      <c r="AU37" s="106">
        <v>64.75</v>
      </c>
      <c r="AV37" s="106"/>
      <c r="AW37" s="106">
        <v>64.75</v>
      </c>
      <c r="AX37" s="106"/>
      <c r="AY37" s="106">
        <v>64.75</v>
      </c>
    </row>
    <row r="38" spans="1:52">
      <c r="A38" s="106"/>
      <c r="B38" s="161" t="s">
        <v>345</v>
      </c>
      <c r="C38" s="106"/>
      <c r="D38" s="106"/>
      <c r="E38" s="106">
        <v>7</v>
      </c>
      <c r="F38" s="106"/>
      <c r="G38" s="106">
        <v>7</v>
      </c>
      <c r="H38" s="106"/>
      <c r="I38" s="106">
        <v>7</v>
      </c>
      <c r="J38" s="106"/>
      <c r="K38" s="106">
        <v>7</v>
      </c>
      <c r="L38" s="106"/>
      <c r="M38" s="106">
        <v>7</v>
      </c>
      <c r="N38" s="106"/>
      <c r="O38" s="106">
        <v>7</v>
      </c>
      <c r="P38" s="106"/>
      <c r="Q38" s="106">
        <v>7</v>
      </c>
      <c r="R38" s="106"/>
      <c r="S38" s="106"/>
      <c r="T38" s="106">
        <v>7</v>
      </c>
      <c r="U38" s="106"/>
      <c r="V38" s="106">
        <v>7</v>
      </c>
      <c r="W38" s="106"/>
      <c r="X38" s="106">
        <v>7</v>
      </c>
      <c r="Y38" s="106"/>
      <c r="Z38" s="106">
        <v>7</v>
      </c>
      <c r="AA38" s="106"/>
      <c r="AB38" s="106">
        <v>7</v>
      </c>
      <c r="AC38" s="106"/>
      <c r="AD38" s="106">
        <v>7</v>
      </c>
      <c r="AE38" s="106"/>
      <c r="AF38" s="106"/>
      <c r="AG38" s="106">
        <v>7</v>
      </c>
      <c r="AH38" s="106"/>
      <c r="AI38" s="106">
        <v>7</v>
      </c>
      <c r="AJ38" s="106"/>
      <c r="AK38" s="106">
        <v>7</v>
      </c>
      <c r="AL38" s="106"/>
      <c r="AM38" s="106">
        <v>7</v>
      </c>
      <c r="AN38" s="106"/>
      <c r="AO38" s="106">
        <v>7</v>
      </c>
      <c r="AP38" s="106"/>
      <c r="AQ38" s="106">
        <v>7</v>
      </c>
      <c r="AR38" s="106"/>
      <c r="AS38" s="106">
        <v>7</v>
      </c>
      <c r="AT38" s="106"/>
      <c r="AU38" s="106">
        <v>7</v>
      </c>
      <c r="AV38" s="106"/>
      <c r="AW38" s="106">
        <v>7</v>
      </c>
      <c r="AX38" s="106"/>
      <c r="AY38" s="106">
        <v>7</v>
      </c>
    </row>
    <row r="39" spans="1:52">
      <c r="A39" s="106"/>
      <c r="B39" s="161" t="s">
        <v>346</v>
      </c>
      <c r="C39" s="106"/>
      <c r="D39" s="106">
        <f>D33-D36</f>
        <v>0</v>
      </c>
      <c r="E39" s="106">
        <f t="shared" ref="E39:AY39" si="12">E33-E36</f>
        <v>0</v>
      </c>
      <c r="F39" s="106">
        <f t="shared" si="12"/>
        <v>130</v>
      </c>
      <c r="G39" s="106">
        <f t="shared" si="12"/>
        <v>0</v>
      </c>
      <c r="H39" s="106">
        <f t="shared" si="12"/>
        <v>130</v>
      </c>
      <c r="I39" s="106">
        <f t="shared" si="12"/>
        <v>0</v>
      </c>
      <c r="J39" s="106">
        <f t="shared" si="12"/>
        <v>0</v>
      </c>
      <c r="K39" s="106">
        <f t="shared" si="12"/>
        <v>0</v>
      </c>
      <c r="L39" s="106">
        <f t="shared" si="12"/>
        <v>130</v>
      </c>
      <c r="M39" s="106">
        <f t="shared" si="12"/>
        <v>0</v>
      </c>
      <c r="N39" s="106">
        <f t="shared" si="12"/>
        <v>130</v>
      </c>
      <c r="O39" s="106">
        <f t="shared" si="12"/>
        <v>0</v>
      </c>
      <c r="P39" s="106">
        <f t="shared" si="12"/>
        <v>130</v>
      </c>
      <c r="Q39" s="106">
        <f t="shared" si="12"/>
        <v>0</v>
      </c>
      <c r="R39" s="106">
        <f t="shared" si="12"/>
        <v>130</v>
      </c>
      <c r="S39" s="106">
        <f t="shared" si="12"/>
        <v>0</v>
      </c>
      <c r="T39" s="106">
        <f t="shared" si="12"/>
        <v>0</v>
      </c>
      <c r="U39" s="106">
        <f t="shared" si="12"/>
        <v>130</v>
      </c>
      <c r="V39" s="106">
        <f t="shared" si="12"/>
        <v>0</v>
      </c>
      <c r="W39" s="106">
        <f t="shared" si="12"/>
        <v>130</v>
      </c>
      <c r="X39" s="106">
        <f t="shared" si="12"/>
        <v>0</v>
      </c>
      <c r="Y39" s="106">
        <f t="shared" si="12"/>
        <v>130</v>
      </c>
      <c r="Z39" s="106">
        <f t="shared" si="12"/>
        <v>0</v>
      </c>
      <c r="AA39" s="106">
        <f t="shared" si="12"/>
        <v>130</v>
      </c>
      <c r="AB39" s="106">
        <f t="shared" si="12"/>
        <v>0</v>
      </c>
      <c r="AC39" s="106">
        <f t="shared" si="12"/>
        <v>130</v>
      </c>
      <c r="AD39" s="106">
        <f t="shared" si="12"/>
        <v>0</v>
      </c>
      <c r="AE39" s="106">
        <f t="shared" si="12"/>
        <v>130</v>
      </c>
      <c r="AF39" s="106">
        <f t="shared" si="12"/>
        <v>0</v>
      </c>
      <c r="AG39" s="106">
        <f t="shared" si="12"/>
        <v>0</v>
      </c>
      <c r="AH39" s="106">
        <f t="shared" si="12"/>
        <v>130</v>
      </c>
      <c r="AI39" s="106">
        <f t="shared" si="12"/>
        <v>0</v>
      </c>
      <c r="AJ39" s="106">
        <f t="shared" si="12"/>
        <v>130</v>
      </c>
      <c r="AK39" s="106">
        <f t="shared" si="12"/>
        <v>0</v>
      </c>
      <c r="AL39" s="106">
        <f t="shared" si="12"/>
        <v>130</v>
      </c>
      <c r="AM39" s="106">
        <f t="shared" si="12"/>
        <v>0</v>
      </c>
      <c r="AN39" s="106">
        <f t="shared" si="12"/>
        <v>130</v>
      </c>
      <c r="AO39" s="106">
        <f t="shared" si="12"/>
        <v>0</v>
      </c>
      <c r="AP39" s="106">
        <f t="shared" si="12"/>
        <v>130</v>
      </c>
      <c r="AQ39" s="106">
        <f t="shared" si="12"/>
        <v>0</v>
      </c>
      <c r="AR39" s="106">
        <f t="shared" si="12"/>
        <v>130</v>
      </c>
      <c r="AS39" s="106">
        <f t="shared" si="12"/>
        <v>0</v>
      </c>
      <c r="AT39" s="106">
        <f t="shared" si="12"/>
        <v>130</v>
      </c>
      <c r="AU39" s="106">
        <f t="shared" si="12"/>
        <v>0</v>
      </c>
      <c r="AV39" s="106">
        <f t="shared" si="12"/>
        <v>130</v>
      </c>
      <c r="AW39" s="106">
        <f t="shared" si="12"/>
        <v>0</v>
      </c>
      <c r="AX39" s="106">
        <f t="shared" si="12"/>
        <v>130</v>
      </c>
      <c r="AY39" s="106">
        <f t="shared" si="12"/>
        <v>0</v>
      </c>
    </row>
    <row r="40" spans="1:52">
      <c r="A40" s="106"/>
      <c r="B40" s="161" t="s">
        <v>347</v>
      </c>
      <c r="C40" s="106"/>
      <c r="D40" s="106">
        <f>D34-D37</f>
        <v>0</v>
      </c>
      <c r="E40" s="106">
        <f t="shared" ref="E40:AY40" si="13">E34-E37</f>
        <v>0</v>
      </c>
      <c r="F40" s="106">
        <f t="shared" si="13"/>
        <v>64.75</v>
      </c>
      <c r="G40" s="106">
        <f t="shared" si="13"/>
        <v>0</v>
      </c>
      <c r="H40" s="106">
        <f t="shared" si="13"/>
        <v>64.75</v>
      </c>
      <c r="I40" s="106">
        <f t="shared" si="13"/>
        <v>0</v>
      </c>
      <c r="J40" s="106">
        <f t="shared" si="13"/>
        <v>0</v>
      </c>
      <c r="K40" s="106">
        <f t="shared" si="13"/>
        <v>0</v>
      </c>
      <c r="L40" s="106">
        <f t="shared" si="13"/>
        <v>64.75</v>
      </c>
      <c r="M40" s="106">
        <f t="shared" si="13"/>
        <v>0</v>
      </c>
      <c r="N40" s="106">
        <f t="shared" si="13"/>
        <v>64.75</v>
      </c>
      <c r="O40" s="106">
        <f t="shared" si="13"/>
        <v>0</v>
      </c>
      <c r="P40" s="106">
        <f t="shared" si="13"/>
        <v>64.75</v>
      </c>
      <c r="Q40" s="106">
        <f t="shared" si="13"/>
        <v>0</v>
      </c>
      <c r="R40" s="106">
        <f t="shared" si="13"/>
        <v>64.75</v>
      </c>
      <c r="S40" s="106">
        <f t="shared" si="13"/>
        <v>0</v>
      </c>
      <c r="T40" s="106">
        <f t="shared" si="13"/>
        <v>0</v>
      </c>
      <c r="U40" s="106">
        <f t="shared" si="13"/>
        <v>64.75</v>
      </c>
      <c r="V40" s="106">
        <f t="shared" si="13"/>
        <v>0</v>
      </c>
      <c r="W40" s="106">
        <f t="shared" si="13"/>
        <v>64.75</v>
      </c>
      <c r="X40" s="106">
        <f t="shared" si="13"/>
        <v>0</v>
      </c>
      <c r="Y40" s="106">
        <f t="shared" si="13"/>
        <v>64.75</v>
      </c>
      <c r="Z40" s="106">
        <f t="shared" si="13"/>
        <v>0</v>
      </c>
      <c r="AA40" s="106">
        <f t="shared" si="13"/>
        <v>64.75</v>
      </c>
      <c r="AB40" s="106">
        <f t="shared" si="13"/>
        <v>0</v>
      </c>
      <c r="AC40" s="106">
        <f t="shared" si="13"/>
        <v>64.75</v>
      </c>
      <c r="AD40" s="106">
        <f t="shared" si="13"/>
        <v>0</v>
      </c>
      <c r="AE40" s="106">
        <f t="shared" si="13"/>
        <v>64.75</v>
      </c>
      <c r="AF40" s="106">
        <f t="shared" si="13"/>
        <v>0</v>
      </c>
      <c r="AG40" s="106">
        <f t="shared" si="13"/>
        <v>0</v>
      </c>
      <c r="AH40" s="106">
        <f t="shared" si="13"/>
        <v>64.75</v>
      </c>
      <c r="AI40" s="106">
        <f t="shared" si="13"/>
        <v>0</v>
      </c>
      <c r="AJ40" s="106">
        <f t="shared" si="13"/>
        <v>64.75</v>
      </c>
      <c r="AK40" s="106">
        <f t="shared" si="13"/>
        <v>0</v>
      </c>
      <c r="AL40" s="106">
        <f t="shared" si="13"/>
        <v>64.75</v>
      </c>
      <c r="AM40" s="106">
        <f t="shared" si="13"/>
        <v>0</v>
      </c>
      <c r="AN40" s="106">
        <f t="shared" si="13"/>
        <v>64.75</v>
      </c>
      <c r="AO40" s="106">
        <f t="shared" si="13"/>
        <v>0</v>
      </c>
      <c r="AP40" s="106">
        <f t="shared" si="13"/>
        <v>64.75</v>
      </c>
      <c r="AQ40" s="106">
        <f t="shared" si="13"/>
        <v>0</v>
      </c>
      <c r="AR40" s="106">
        <f t="shared" si="13"/>
        <v>64.75</v>
      </c>
      <c r="AS40" s="106">
        <f t="shared" si="13"/>
        <v>0</v>
      </c>
      <c r="AT40" s="106">
        <f t="shared" si="13"/>
        <v>64.75</v>
      </c>
      <c r="AU40" s="106">
        <f t="shared" si="13"/>
        <v>0</v>
      </c>
      <c r="AV40" s="106">
        <f t="shared" si="13"/>
        <v>64.75</v>
      </c>
      <c r="AW40" s="106">
        <f t="shared" si="13"/>
        <v>0</v>
      </c>
      <c r="AX40" s="106">
        <f t="shared" si="13"/>
        <v>64.75</v>
      </c>
      <c r="AY40" s="106">
        <f t="shared" si="13"/>
        <v>0</v>
      </c>
    </row>
    <row r="41" spans="1:52">
      <c r="A41" s="106"/>
      <c r="B41" s="161" t="s">
        <v>348</v>
      </c>
      <c r="C41" s="106"/>
      <c r="D41" s="106">
        <v>1</v>
      </c>
      <c r="E41" s="106">
        <v>1</v>
      </c>
      <c r="F41" s="106">
        <v>2</v>
      </c>
      <c r="G41" s="106">
        <v>2</v>
      </c>
      <c r="H41" s="106">
        <v>1</v>
      </c>
      <c r="I41" s="106">
        <v>2</v>
      </c>
      <c r="J41" s="106">
        <v>2</v>
      </c>
      <c r="K41" s="106">
        <v>2</v>
      </c>
      <c r="L41" s="106">
        <v>1</v>
      </c>
      <c r="M41" s="106">
        <v>1</v>
      </c>
      <c r="N41" s="106">
        <v>1</v>
      </c>
      <c r="O41" s="106">
        <v>1</v>
      </c>
      <c r="P41" s="106">
        <v>2</v>
      </c>
      <c r="Q41" s="106">
        <v>1</v>
      </c>
      <c r="R41" s="106">
        <v>1</v>
      </c>
      <c r="S41" s="106">
        <v>1</v>
      </c>
      <c r="T41" s="106">
        <v>1</v>
      </c>
      <c r="U41" s="106">
        <v>1</v>
      </c>
      <c r="V41" s="106">
        <v>3</v>
      </c>
      <c r="W41" s="106">
        <v>1</v>
      </c>
      <c r="X41" s="106">
        <v>1</v>
      </c>
      <c r="Y41" s="106">
        <v>1</v>
      </c>
      <c r="Z41" s="106">
        <v>1</v>
      </c>
      <c r="AA41" s="106">
        <v>1</v>
      </c>
      <c r="AB41" s="106">
        <v>1</v>
      </c>
      <c r="AC41" s="106">
        <v>2</v>
      </c>
      <c r="AD41" s="106">
        <v>3</v>
      </c>
      <c r="AE41" s="106">
        <v>1</v>
      </c>
      <c r="AF41" s="106">
        <v>2</v>
      </c>
      <c r="AG41" s="106">
        <v>3</v>
      </c>
      <c r="AH41" s="106">
        <v>1</v>
      </c>
      <c r="AI41" s="106">
        <v>1</v>
      </c>
      <c r="AJ41" s="106">
        <v>1</v>
      </c>
      <c r="AK41" s="106">
        <v>1</v>
      </c>
      <c r="AL41" s="106">
        <v>1</v>
      </c>
      <c r="AM41" s="106">
        <v>1</v>
      </c>
      <c r="AN41" s="106">
        <v>1</v>
      </c>
      <c r="AO41" s="106">
        <v>2</v>
      </c>
      <c r="AP41" s="106">
        <v>3</v>
      </c>
      <c r="AQ41" s="106">
        <v>1</v>
      </c>
      <c r="AR41" s="106">
        <v>2</v>
      </c>
      <c r="AS41" s="106">
        <v>3</v>
      </c>
      <c r="AT41" s="106">
        <v>3</v>
      </c>
      <c r="AU41" s="106">
        <v>1</v>
      </c>
      <c r="AV41" s="106">
        <v>3</v>
      </c>
      <c r="AW41" s="106">
        <v>1</v>
      </c>
      <c r="AX41" s="106">
        <v>1</v>
      </c>
      <c r="AY41" s="106">
        <v>1</v>
      </c>
    </row>
    <row r="42" spans="1:52">
      <c r="A42" s="106"/>
      <c r="B42" s="174" t="s">
        <v>349</v>
      </c>
      <c r="C42" s="106"/>
      <c r="D42" s="106">
        <v>0</v>
      </c>
      <c r="E42" s="106">
        <v>308700</v>
      </c>
      <c r="F42" s="106">
        <v>0</v>
      </c>
      <c r="G42" s="106">
        <v>308700</v>
      </c>
      <c r="H42" s="106">
        <v>0</v>
      </c>
      <c r="I42" s="106">
        <v>308700</v>
      </c>
      <c r="J42" s="106">
        <v>0</v>
      </c>
      <c r="K42" s="106">
        <v>308700</v>
      </c>
      <c r="L42" s="106">
        <v>0</v>
      </c>
      <c r="M42" s="106">
        <v>308700</v>
      </c>
      <c r="N42" s="106">
        <v>0</v>
      </c>
      <c r="O42" s="106">
        <v>308700</v>
      </c>
      <c r="P42" s="106">
        <v>0</v>
      </c>
      <c r="Q42" s="106">
        <v>308700</v>
      </c>
      <c r="R42" s="106">
        <v>0</v>
      </c>
      <c r="S42" s="106">
        <v>0</v>
      </c>
      <c r="T42" s="106">
        <v>308700</v>
      </c>
      <c r="U42" s="106">
        <v>0</v>
      </c>
      <c r="V42" s="106">
        <v>308700</v>
      </c>
      <c r="W42" s="106">
        <v>0</v>
      </c>
      <c r="X42" s="106">
        <v>308700</v>
      </c>
      <c r="Y42" s="106">
        <v>0</v>
      </c>
      <c r="Z42" s="106">
        <v>308700</v>
      </c>
      <c r="AA42" s="106">
        <v>0</v>
      </c>
      <c r="AB42" s="106">
        <v>308700</v>
      </c>
      <c r="AC42" s="106">
        <v>0</v>
      </c>
      <c r="AD42" s="106">
        <v>308700</v>
      </c>
      <c r="AE42" s="106">
        <v>0</v>
      </c>
      <c r="AF42" s="106">
        <v>0</v>
      </c>
      <c r="AG42" s="106">
        <v>308700</v>
      </c>
      <c r="AH42" s="106">
        <v>0</v>
      </c>
      <c r="AI42" s="106">
        <v>308700</v>
      </c>
      <c r="AJ42" s="106">
        <v>0</v>
      </c>
      <c r="AK42" s="106">
        <v>308700</v>
      </c>
      <c r="AL42" s="106">
        <v>0</v>
      </c>
      <c r="AM42" s="106">
        <v>308700</v>
      </c>
      <c r="AN42" s="106">
        <v>0</v>
      </c>
      <c r="AO42" s="106">
        <v>308700</v>
      </c>
      <c r="AP42" s="106">
        <v>0</v>
      </c>
      <c r="AQ42" s="106">
        <v>308700</v>
      </c>
      <c r="AR42" s="106">
        <v>0</v>
      </c>
      <c r="AS42" s="106">
        <v>308700</v>
      </c>
      <c r="AT42" s="106">
        <v>0</v>
      </c>
      <c r="AU42" s="106">
        <v>308700</v>
      </c>
      <c r="AV42" s="106">
        <v>0</v>
      </c>
      <c r="AW42" s="106">
        <v>308700</v>
      </c>
      <c r="AX42" s="106">
        <v>0</v>
      </c>
      <c r="AY42" s="106">
        <v>308700</v>
      </c>
      <c r="AZ42" s="96">
        <f>SUM($D$42:$AY$42)</f>
        <v>7100100</v>
      </c>
    </row>
    <row r="43" spans="1:52">
      <c r="A43" s="106"/>
      <c r="B43" s="174" t="s">
        <v>350</v>
      </c>
      <c r="C43" s="106"/>
      <c r="D43" s="106">
        <v>0</v>
      </c>
      <c r="E43" s="106">
        <v>0</v>
      </c>
      <c r="F43" s="106">
        <v>155069.6875</v>
      </c>
      <c r="G43" s="106">
        <v>0</v>
      </c>
      <c r="H43" s="106">
        <v>155069.6875</v>
      </c>
      <c r="I43" s="106">
        <v>0</v>
      </c>
      <c r="J43" s="106">
        <v>0</v>
      </c>
      <c r="K43" s="106">
        <v>0</v>
      </c>
      <c r="L43" s="106">
        <v>155069.6875</v>
      </c>
      <c r="M43" s="106">
        <v>0</v>
      </c>
      <c r="N43" s="106">
        <v>155069.6875</v>
      </c>
      <c r="O43" s="106">
        <v>0</v>
      </c>
      <c r="P43" s="106">
        <v>155069.6875</v>
      </c>
      <c r="Q43" s="106">
        <v>0</v>
      </c>
      <c r="R43" s="106">
        <v>155069.6875</v>
      </c>
      <c r="S43" s="106">
        <v>0</v>
      </c>
      <c r="T43" s="106">
        <v>0</v>
      </c>
      <c r="U43" s="106">
        <v>155069.6875</v>
      </c>
      <c r="V43" s="106">
        <v>0</v>
      </c>
      <c r="W43" s="106">
        <v>155069.6875</v>
      </c>
      <c r="X43" s="106">
        <v>0</v>
      </c>
      <c r="Y43" s="106">
        <v>155069.6875</v>
      </c>
      <c r="Z43" s="106">
        <v>0</v>
      </c>
      <c r="AA43" s="106">
        <v>155069.6875</v>
      </c>
      <c r="AB43" s="106">
        <v>0</v>
      </c>
      <c r="AC43" s="106">
        <v>155069.6875</v>
      </c>
      <c r="AD43" s="106">
        <v>0</v>
      </c>
      <c r="AE43" s="106">
        <v>155069.6875</v>
      </c>
      <c r="AF43" s="106">
        <v>0</v>
      </c>
      <c r="AG43" s="106">
        <v>0</v>
      </c>
      <c r="AH43" s="106">
        <v>155069.6875</v>
      </c>
      <c r="AI43" s="106">
        <v>0</v>
      </c>
      <c r="AJ43" s="106">
        <v>155069.6875</v>
      </c>
      <c r="AK43" s="106">
        <v>0</v>
      </c>
      <c r="AL43" s="106">
        <v>155069.6875</v>
      </c>
      <c r="AM43" s="106">
        <v>0</v>
      </c>
      <c r="AN43" s="106">
        <v>155069.6875</v>
      </c>
      <c r="AO43" s="106">
        <v>0</v>
      </c>
      <c r="AP43" s="106">
        <v>155069.6875</v>
      </c>
      <c r="AQ43" s="106">
        <v>0</v>
      </c>
      <c r="AR43" s="106">
        <v>155069.6875</v>
      </c>
      <c r="AS43" s="106">
        <v>0</v>
      </c>
      <c r="AT43" s="106">
        <v>155069.6875</v>
      </c>
      <c r="AU43" s="106">
        <v>0</v>
      </c>
      <c r="AV43" s="106">
        <v>155069.6875</v>
      </c>
      <c r="AW43" s="106">
        <v>0</v>
      </c>
      <c r="AX43" s="106">
        <v>155069.6875</v>
      </c>
      <c r="AY43" s="106">
        <v>0</v>
      </c>
      <c r="AZ43" s="96">
        <f>SUM($D$43:$AY$43)</f>
        <v>3256463.4375</v>
      </c>
    </row>
    <row r="44" spans="1:52">
      <c r="A44" s="131" t="s">
        <v>59</v>
      </c>
      <c r="B44" s="131" t="s">
        <v>340</v>
      </c>
      <c r="C44" s="120"/>
      <c r="D44" s="120">
        <f>D$21*shipping_manufacturing!$F$28/100</f>
        <v>0</v>
      </c>
      <c r="E44" s="120">
        <f>E$21*shipping_manufacturing!$F$28/100</f>
        <v>195</v>
      </c>
      <c r="F44" s="120">
        <f>F$21*shipping_manufacturing!$F$28/100</f>
        <v>195</v>
      </c>
      <c r="G44" s="120">
        <f>G$21*shipping_manufacturing!$F$28/100</f>
        <v>195</v>
      </c>
      <c r="H44" s="120">
        <f>H$21*shipping_manufacturing!$F$28/100</f>
        <v>195</v>
      </c>
      <c r="I44" s="120">
        <f>I$21*shipping_manufacturing!$F$28/100</f>
        <v>195</v>
      </c>
      <c r="J44" s="120">
        <f>J$21*shipping_manufacturing!$F$28/100</f>
        <v>0</v>
      </c>
      <c r="K44" s="120">
        <f>K$21*shipping_manufacturing!$F$28/100</f>
        <v>195</v>
      </c>
      <c r="L44" s="120">
        <f>L$21*shipping_manufacturing!$F$28/100</f>
        <v>195</v>
      </c>
      <c r="M44" s="120">
        <f>M$21*shipping_manufacturing!$F$28/100</f>
        <v>195</v>
      </c>
      <c r="N44" s="120">
        <f>N$21*shipping_manufacturing!$F$28/100</f>
        <v>195</v>
      </c>
      <c r="O44" s="120">
        <f>O$21*shipping_manufacturing!$F$28/100</f>
        <v>195</v>
      </c>
      <c r="P44" s="120">
        <f>P$21*shipping_manufacturing!$F$28/100</f>
        <v>195</v>
      </c>
      <c r="Q44" s="120">
        <f>Q$21*shipping_manufacturing!$F$28/100</f>
        <v>195</v>
      </c>
      <c r="R44" s="120">
        <f>R$21*shipping_manufacturing!$F$28/100</f>
        <v>195</v>
      </c>
      <c r="S44" s="120">
        <f>S$21*shipping_manufacturing!$F$28/100</f>
        <v>0</v>
      </c>
      <c r="T44" s="120">
        <f>T$21*shipping_manufacturing!$F$28/100</f>
        <v>195</v>
      </c>
      <c r="U44" s="120">
        <f>U$21*shipping_manufacturing!$F$28/100</f>
        <v>195</v>
      </c>
      <c r="V44" s="120">
        <f>V$21*shipping_manufacturing!$F$28/100</f>
        <v>195</v>
      </c>
      <c r="W44" s="120">
        <f>W$21*shipping_manufacturing!$F$28/100</f>
        <v>195</v>
      </c>
      <c r="X44" s="120">
        <f>X$21*shipping_manufacturing!$F$28/100</f>
        <v>195</v>
      </c>
      <c r="Y44" s="120">
        <f>Y$21*shipping_manufacturing!$F$28/100</f>
        <v>195</v>
      </c>
      <c r="Z44" s="120">
        <f>Z$21*shipping_manufacturing!$F$28/100</f>
        <v>195</v>
      </c>
      <c r="AA44" s="120">
        <f>AA$21*shipping_manufacturing!$F$28/100</f>
        <v>195</v>
      </c>
      <c r="AB44" s="120">
        <f>AB$21*shipping_manufacturing!$F$28/100</f>
        <v>195</v>
      </c>
      <c r="AC44" s="120">
        <f>AC$21*shipping_manufacturing!$F$28/100</f>
        <v>195</v>
      </c>
      <c r="AD44" s="120">
        <f>AD$21*shipping_manufacturing!$F$28/100</f>
        <v>195</v>
      </c>
      <c r="AE44" s="120">
        <f>AE$21*shipping_manufacturing!$F$28/100</f>
        <v>195</v>
      </c>
      <c r="AF44" s="120">
        <f>AF$21*shipping_manufacturing!$F$28/100</f>
        <v>0</v>
      </c>
      <c r="AG44" s="120">
        <f>AG$21*shipping_manufacturing!$F$28/100</f>
        <v>195</v>
      </c>
      <c r="AH44" s="120">
        <f>AH$21*shipping_manufacturing!$F$28/100</f>
        <v>195</v>
      </c>
      <c r="AI44" s="120">
        <f>AI$21*shipping_manufacturing!$F$28/100</f>
        <v>195</v>
      </c>
      <c r="AJ44" s="120">
        <f>AJ$21*shipping_manufacturing!$F$28/100</f>
        <v>195</v>
      </c>
      <c r="AK44" s="120">
        <f>AK$21*shipping_manufacturing!$F$28/100</f>
        <v>195</v>
      </c>
      <c r="AL44" s="120">
        <f>AL$21*shipping_manufacturing!$F$28/100</f>
        <v>195</v>
      </c>
      <c r="AM44" s="120">
        <f>AM$21*shipping_manufacturing!$F$28/100</f>
        <v>195</v>
      </c>
      <c r="AN44" s="120">
        <f>AN$21*shipping_manufacturing!$F$28/100</f>
        <v>195</v>
      </c>
      <c r="AO44" s="120">
        <f>AO$21*shipping_manufacturing!$F$28/100</f>
        <v>195</v>
      </c>
      <c r="AP44" s="120">
        <f>AP$21*shipping_manufacturing!$F$28/100</f>
        <v>195</v>
      </c>
      <c r="AQ44" s="120">
        <f>AQ$21*shipping_manufacturing!$F$28/100</f>
        <v>195</v>
      </c>
      <c r="AR44" s="120">
        <f>AR$21*shipping_manufacturing!$F$28/100</f>
        <v>195</v>
      </c>
      <c r="AS44" s="120">
        <f>AS$21*shipping_manufacturing!$F$28/100</f>
        <v>195</v>
      </c>
      <c r="AT44" s="120">
        <f>AT$21*shipping_manufacturing!$F$28/100</f>
        <v>195</v>
      </c>
      <c r="AU44" s="120">
        <f>AU$21*shipping_manufacturing!$F$28/100</f>
        <v>195</v>
      </c>
      <c r="AV44" s="120">
        <f>AV$21*shipping_manufacturing!$F$28/100</f>
        <v>195</v>
      </c>
      <c r="AW44" s="120">
        <f>AW$21*shipping_manufacturing!$F$28/100</f>
        <v>195</v>
      </c>
      <c r="AX44" s="120">
        <f>AX$21*shipping_manufacturing!$F$28/100</f>
        <v>195</v>
      </c>
      <c r="AY44" s="120">
        <f>AY$21*shipping_manufacturing!$F$28/100</f>
        <v>195</v>
      </c>
    </row>
    <row r="45" spans="1:52">
      <c r="A45" s="109" t="s">
        <v>339</v>
      </c>
      <c r="B45" s="161" t="s">
        <v>341</v>
      </c>
      <c r="C45" s="106"/>
      <c r="D45" s="106">
        <f>D$22*shipping_manufacturing!$G$28/100</f>
        <v>0</v>
      </c>
      <c r="E45" s="106">
        <f>E$22*shipping_manufacturing!$G$28/100</f>
        <v>110.25</v>
      </c>
      <c r="F45" s="106">
        <f>F$22*shipping_manufacturing!$G$28/100</f>
        <v>110.25</v>
      </c>
      <c r="G45" s="106">
        <f>G$22*shipping_manufacturing!$G$28/100</f>
        <v>110.25</v>
      </c>
      <c r="H45" s="106">
        <f>H$22*shipping_manufacturing!$G$28/100</f>
        <v>110.25</v>
      </c>
      <c r="I45" s="106">
        <f>I$22*shipping_manufacturing!$G$28/100</f>
        <v>110.25</v>
      </c>
      <c r="J45" s="106">
        <f>J$22*shipping_manufacturing!$G$28/100</f>
        <v>0</v>
      </c>
      <c r="K45" s="106">
        <f>K$22*shipping_manufacturing!$G$28/100</f>
        <v>110.25</v>
      </c>
      <c r="L45" s="106">
        <f>L$22*shipping_manufacturing!$G$28/100</f>
        <v>110.25</v>
      </c>
      <c r="M45" s="106">
        <f>M$22*shipping_manufacturing!$G$28/100</f>
        <v>110.25</v>
      </c>
      <c r="N45" s="106">
        <f>N$22*shipping_manufacturing!$G$28/100</f>
        <v>110.25</v>
      </c>
      <c r="O45" s="106">
        <f>O$22*shipping_manufacturing!$G$28/100</f>
        <v>110.25</v>
      </c>
      <c r="P45" s="106">
        <f>P$22*shipping_manufacturing!$G$28/100</f>
        <v>110.25</v>
      </c>
      <c r="Q45" s="106">
        <f>Q$22*shipping_manufacturing!$G$28/100</f>
        <v>110.25</v>
      </c>
      <c r="R45" s="106">
        <f>R$22*shipping_manufacturing!$G$28/100</f>
        <v>110.25</v>
      </c>
      <c r="S45" s="106">
        <f>S$22*shipping_manufacturing!$G$28/100</f>
        <v>0</v>
      </c>
      <c r="T45" s="106">
        <f>T$22*shipping_manufacturing!$G$28/100</f>
        <v>110.25</v>
      </c>
      <c r="U45" s="106">
        <f>U$22*shipping_manufacturing!$G$28/100</f>
        <v>110.25</v>
      </c>
      <c r="V45" s="106">
        <f>V$22*shipping_manufacturing!$G$28/100</f>
        <v>110.25</v>
      </c>
      <c r="W45" s="106">
        <f>W$22*shipping_manufacturing!$G$28/100</f>
        <v>110.25</v>
      </c>
      <c r="X45" s="106">
        <f>X$22*shipping_manufacturing!$G$28/100</f>
        <v>110.25</v>
      </c>
      <c r="Y45" s="106">
        <f>Y$22*shipping_manufacturing!$G$28/100</f>
        <v>110.25</v>
      </c>
      <c r="Z45" s="106">
        <f>Z$22*shipping_manufacturing!$G$28/100</f>
        <v>110.25</v>
      </c>
      <c r="AA45" s="106">
        <f>AA$22*shipping_manufacturing!$G$28/100</f>
        <v>110.25</v>
      </c>
      <c r="AB45" s="106">
        <f>AB$22*shipping_manufacturing!$G$28/100</f>
        <v>110.25</v>
      </c>
      <c r="AC45" s="106">
        <f>AC$22*shipping_manufacturing!$G$28/100</f>
        <v>110.25</v>
      </c>
      <c r="AD45" s="106">
        <f>AD$22*shipping_manufacturing!$G$28/100</f>
        <v>110.25</v>
      </c>
      <c r="AE45" s="106">
        <f>AE$22*shipping_manufacturing!$G$28/100</f>
        <v>110.25</v>
      </c>
      <c r="AF45" s="106">
        <f>AF$22*shipping_manufacturing!$G$28/100</f>
        <v>0</v>
      </c>
      <c r="AG45" s="106">
        <f>AG$22*shipping_manufacturing!$G$28/100</f>
        <v>110.25</v>
      </c>
      <c r="AH45" s="106">
        <f>AH$22*shipping_manufacturing!$G$28/100</f>
        <v>110.25</v>
      </c>
      <c r="AI45" s="106">
        <f>AI$22*shipping_manufacturing!$G$28/100</f>
        <v>110.25</v>
      </c>
      <c r="AJ45" s="106">
        <f>AJ$22*shipping_manufacturing!$G$28/100</f>
        <v>110.25</v>
      </c>
      <c r="AK45" s="106">
        <f>AK$22*shipping_manufacturing!$G$28/100</f>
        <v>110.25</v>
      </c>
      <c r="AL45" s="106">
        <f>AL$22*shipping_manufacturing!$G$28/100</f>
        <v>110.25</v>
      </c>
      <c r="AM45" s="106">
        <f>AM$22*shipping_manufacturing!$G$28/100</f>
        <v>110.25</v>
      </c>
      <c r="AN45" s="106">
        <f>AN$22*shipping_manufacturing!$G$28/100</f>
        <v>110.25</v>
      </c>
      <c r="AO45" s="106">
        <f>AO$22*shipping_manufacturing!$G$28/100</f>
        <v>110.25</v>
      </c>
      <c r="AP45" s="106">
        <f>AP$22*shipping_manufacturing!$G$28/100</f>
        <v>110.25</v>
      </c>
      <c r="AQ45" s="106">
        <f>AQ$22*shipping_manufacturing!$G$28/100</f>
        <v>110.25</v>
      </c>
      <c r="AR45" s="106">
        <f>AR$22*shipping_manufacturing!$G$28/100</f>
        <v>110.25</v>
      </c>
      <c r="AS45" s="106">
        <f>AS$22*shipping_manufacturing!$G$28/100</f>
        <v>110.25</v>
      </c>
      <c r="AT45" s="106">
        <f>AT$22*shipping_manufacturing!$G$28/100</f>
        <v>110.25</v>
      </c>
      <c r="AU45" s="106">
        <f>AU$22*shipping_manufacturing!$G$28/100</f>
        <v>110.25</v>
      </c>
      <c r="AV45" s="106">
        <f>AV$22*shipping_manufacturing!$G$28/100</f>
        <v>110.25</v>
      </c>
      <c r="AW45" s="106">
        <f>AW$22*shipping_manufacturing!$G$28/100</f>
        <v>110.25</v>
      </c>
      <c r="AX45" s="106">
        <f>AX$22*shipping_manufacturing!$G$28/100</f>
        <v>110.25</v>
      </c>
      <c r="AY45" s="106">
        <f>AY$22*shipping_manufacturing!$G$28/100</f>
        <v>110.25</v>
      </c>
    </row>
    <row r="46" spans="1:52">
      <c r="A46" s="106">
        <v>2339</v>
      </c>
      <c r="B46" s="161" t="s">
        <v>342</v>
      </c>
      <c r="C46" s="106"/>
      <c r="D46" s="106">
        <f>SUM(D44:D45)</f>
        <v>0</v>
      </c>
      <c r="E46" s="106">
        <f t="shared" ref="E46:AY46" si="14">SUM(E44:E45)</f>
        <v>305.25</v>
      </c>
      <c r="F46" s="106">
        <f t="shared" si="14"/>
        <v>305.25</v>
      </c>
      <c r="G46" s="106">
        <f t="shared" si="14"/>
        <v>305.25</v>
      </c>
      <c r="H46" s="106">
        <f t="shared" si="14"/>
        <v>305.25</v>
      </c>
      <c r="I46" s="106">
        <f t="shared" si="14"/>
        <v>305.25</v>
      </c>
      <c r="J46" s="106">
        <f t="shared" si="14"/>
        <v>0</v>
      </c>
      <c r="K46" s="106">
        <f t="shared" si="14"/>
        <v>305.25</v>
      </c>
      <c r="L46" s="106">
        <f t="shared" si="14"/>
        <v>305.25</v>
      </c>
      <c r="M46" s="106">
        <f t="shared" si="14"/>
        <v>305.25</v>
      </c>
      <c r="N46" s="106">
        <f t="shared" si="14"/>
        <v>305.25</v>
      </c>
      <c r="O46" s="106">
        <f t="shared" si="14"/>
        <v>305.25</v>
      </c>
      <c r="P46" s="106">
        <f t="shared" si="14"/>
        <v>305.25</v>
      </c>
      <c r="Q46" s="106">
        <f t="shared" si="14"/>
        <v>305.25</v>
      </c>
      <c r="R46" s="106">
        <f t="shared" si="14"/>
        <v>305.25</v>
      </c>
      <c r="S46" s="106">
        <f t="shared" si="14"/>
        <v>0</v>
      </c>
      <c r="T46" s="106">
        <f t="shared" si="14"/>
        <v>305.25</v>
      </c>
      <c r="U46" s="106">
        <f t="shared" si="14"/>
        <v>305.25</v>
      </c>
      <c r="V46" s="106">
        <f t="shared" si="14"/>
        <v>305.25</v>
      </c>
      <c r="W46" s="106">
        <f t="shared" si="14"/>
        <v>305.25</v>
      </c>
      <c r="X46" s="106">
        <f t="shared" si="14"/>
        <v>305.25</v>
      </c>
      <c r="Y46" s="106">
        <f t="shared" si="14"/>
        <v>305.25</v>
      </c>
      <c r="Z46" s="106">
        <f t="shared" si="14"/>
        <v>305.25</v>
      </c>
      <c r="AA46" s="106">
        <f t="shared" si="14"/>
        <v>305.25</v>
      </c>
      <c r="AB46" s="106">
        <f t="shared" si="14"/>
        <v>305.25</v>
      </c>
      <c r="AC46" s="106">
        <f t="shared" si="14"/>
        <v>305.25</v>
      </c>
      <c r="AD46" s="106">
        <f t="shared" si="14"/>
        <v>305.25</v>
      </c>
      <c r="AE46" s="106">
        <f t="shared" si="14"/>
        <v>305.25</v>
      </c>
      <c r="AF46" s="106">
        <f t="shared" si="14"/>
        <v>0</v>
      </c>
      <c r="AG46" s="106">
        <f t="shared" si="14"/>
        <v>305.25</v>
      </c>
      <c r="AH46" s="106">
        <f t="shared" si="14"/>
        <v>305.25</v>
      </c>
      <c r="AI46" s="106">
        <f t="shared" si="14"/>
        <v>305.25</v>
      </c>
      <c r="AJ46" s="106">
        <f t="shared" si="14"/>
        <v>305.25</v>
      </c>
      <c r="AK46" s="106">
        <f t="shared" si="14"/>
        <v>305.25</v>
      </c>
      <c r="AL46" s="106">
        <f t="shared" si="14"/>
        <v>305.25</v>
      </c>
      <c r="AM46" s="106">
        <f t="shared" si="14"/>
        <v>305.25</v>
      </c>
      <c r="AN46" s="106">
        <f t="shared" si="14"/>
        <v>305.25</v>
      </c>
      <c r="AO46" s="106">
        <f t="shared" si="14"/>
        <v>305.25</v>
      </c>
      <c r="AP46" s="106">
        <f t="shared" si="14"/>
        <v>305.25</v>
      </c>
      <c r="AQ46" s="106">
        <f t="shared" si="14"/>
        <v>305.25</v>
      </c>
      <c r="AR46" s="106">
        <f t="shared" si="14"/>
        <v>305.25</v>
      </c>
      <c r="AS46" s="106">
        <f t="shared" si="14"/>
        <v>305.25</v>
      </c>
      <c r="AT46" s="106">
        <f t="shared" si="14"/>
        <v>305.25</v>
      </c>
      <c r="AU46" s="106">
        <f t="shared" si="14"/>
        <v>305.25</v>
      </c>
      <c r="AV46" s="106">
        <f t="shared" si="14"/>
        <v>305.25</v>
      </c>
      <c r="AW46" s="106">
        <f t="shared" si="14"/>
        <v>305.25</v>
      </c>
      <c r="AX46" s="106">
        <f t="shared" si="14"/>
        <v>305.25</v>
      </c>
      <c r="AY46" s="106">
        <f t="shared" si="14"/>
        <v>305.25</v>
      </c>
    </row>
    <row r="47" spans="1:52">
      <c r="A47" s="106"/>
      <c r="B47" s="161" t="s">
        <v>343</v>
      </c>
      <c r="C47" s="106"/>
      <c r="D47" s="106"/>
      <c r="E47" s="106">
        <v>195.00000000000006</v>
      </c>
      <c r="F47" s="106">
        <v>76.658476658476673</v>
      </c>
      <c r="G47" s="106">
        <v>195.00000000000006</v>
      </c>
      <c r="H47" s="106">
        <v>76.658476658476673</v>
      </c>
      <c r="I47" s="106">
        <v>195.00000000000006</v>
      </c>
      <c r="J47" s="106"/>
      <c r="K47" s="106">
        <v>195.00000000000006</v>
      </c>
      <c r="L47" s="106">
        <v>76.658476658476673</v>
      </c>
      <c r="M47" s="106">
        <v>195.00000000000006</v>
      </c>
      <c r="N47" s="106">
        <v>76.658476658476673</v>
      </c>
      <c r="O47" s="106">
        <v>195.00000000000006</v>
      </c>
      <c r="P47" s="106">
        <v>76.658476658476673</v>
      </c>
      <c r="Q47" s="106">
        <v>195.00000000000006</v>
      </c>
      <c r="R47" s="106">
        <v>76.658476658476673</v>
      </c>
      <c r="S47" s="106"/>
      <c r="T47" s="106">
        <v>195.00000000000006</v>
      </c>
      <c r="U47" s="106">
        <v>76.658476658476673</v>
      </c>
      <c r="V47" s="106">
        <v>195.00000000000006</v>
      </c>
      <c r="W47" s="106">
        <v>76.658476658476673</v>
      </c>
      <c r="X47" s="106">
        <v>195.00000000000006</v>
      </c>
      <c r="Y47" s="106">
        <v>76.658476658476673</v>
      </c>
      <c r="Z47" s="106">
        <v>195.00000000000006</v>
      </c>
      <c r="AA47" s="106">
        <v>76.658476658476673</v>
      </c>
      <c r="AB47" s="106">
        <v>195.00000000000006</v>
      </c>
      <c r="AC47" s="106">
        <v>76.658476658476673</v>
      </c>
      <c r="AD47" s="106">
        <v>195.00000000000006</v>
      </c>
      <c r="AE47" s="106">
        <v>76.658476658476673</v>
      </c>
      <c r="AF47" s="106"/>
      <c r="AG47" s="106">
        <v>195.00000000000006</v>
      </c>
      <c r="AH47" s="106">
        <v>76.658476658476673</v>
      </c>
      <c r="AI47" s="106">
        <v>195.00000000000006</v>
      </c>
      <c r="AJ47" s="106">
        <v>76.658476658476673</v>
      </c>
      <c r="AK47" s="106">
        <v>195.00000000000006</v>
      </c>
      <c r="AL47" s="106">
        <v>76.658476658476673</v>
      </c>
      <c r="AM47" s="106">
        <v>195.00000000000006</v>
      </c>
      <c r="AN47" s="106">
        <v>76.658476658476673</v>
      </c>
      <c r="AO47" s="106">
        <v>195.00000000000006</v>
      </c>
      <c r="AP47" s="106">
        <v>76.658476658476673</v>
      </c>
      <c r="AQ47" s="106">
        <v>195.00000000000006</v>
      </c>
      <c r="AR47" s="106">
        <v>76.658476658476673</v>
      </c>
      <c r="AS47" s="106">
        <v>195.00000000000006</v>
      </c>
      <c r="AT47" s="106">
        <v>76.658476658476673</v>
      </c>
      <c r="AU47" s="106">
        <v>195.00000000000006</v>
      </c>
      <c r="AV47" s="106">
        <v>76.658476658476673</v>
      </c>
      <c r="AW47" s="106">
        <v>195.00000000000006</v>
      </c>
      <c r="AX47" s="106">
        <v>76.658476658476673</v>
      </c>
      <c r="AY47" s="106">
        <v>195.00000000000006</v>
      </c>
    </row>
    <row r="48" spans="1:52">
      <c r="A48" s="106"/>
      <c r="B48" s="161" t="s">
        <v>344</v>
      </c>
      <c r="C48" s="106"/>
      <c r="D48" s="106"/>
      <c r="E48" s="106">
        <v>110.25</v>
      </c>
      <c r="F48" s="106">
        <v>43.341523341523349</v>
      </c>
      <c r="G48" s="106">
        <v>110.25</v>
      </c>
      <c r="H48" s="106">
        <v>43.341523341523349</v>
      </c>
      <c r="I48" s="106">
        <v>110.25</v>
      </c>
      <c r="J48" s="106"/>
      <c r="K48" s="106">
        <v>110.25</v>
      </c>
      <c r="L48" s="106">
        <v>43.341523341523349</v>
      </c>
      <c r="M48" s="106">
        <v>110.25</v>
      </c>
      <c r="N48" s="106">
        <v>43.341523341523349</v>
      </c>
      <c r="O48" s="106">
        <v>110.25</v>
      </c>
      <c r="P48" s="106">
        <v>43.341523341523349</v>
      </c>
      <c r="Q48" s="106">
        <v>110.25</v>
      </c>
      <c r="R48" s="106">
        <v>43.341523341523349</v>
      </c>
      <c r="S48" s="106"/>
      <c r="T48" s="106">
        <v>110.25</v>
      </c>
      <c r="U48" s="106">
        <v>43.341523341523349</v>
      </c>
      <c r="V48" s="106">
        <v>110.25</v>
      </c>
      <c r="W48" s="106">
        <v>43.341523341523349</v>
      </c>
      <c r="X48" s="106">
        <v>110.25</v>
      </c>
      <c r="Y48" s="106">
        <v>43.341523341523349</v>
      </c>
      <c r="Z48" s="106">
        <v>110.25</v>
      </c>
      <c r="AA48" s="106">
        <v>43.341523341523349</v>
      </c>
      <c r="AB48" s="106">
        <v>110.25</v>
      </c>
      <c r="AC48" s="106">
        <v>43.341523341523349</v>
      </c>
      <c r="AD48" s="106">
        <v>110.25</v>
      </c>
      <c r="AE48" s="106">
        <v>43.341523341523349</v>
      </c>
      <c r="AF48" s="106"/>
      <c r="AG48" s="106">
        <v>110.25</v>
      </c>
      <c r="AH48" s="106">
        <v>43.341523341523349</v>
      </c>
      <c r="AI48" s="106">
        <v>110.25</v>
      </c>
      <c r="AJ48" s="106">
        <v>43.341523341523349</v>
      </c>
      <c r="AK48" s="106">
        <v>110.25</v>
      </c>
      <c r="AL48" s="106">
        <v>43.341523341523349</v>
      </c>
      <c r="AM48" s="106">
        <v>110.25</v>
      </c>
      <c r="AN48" s="106">
        <v>43.341523341523349</v>
      </c>
      <c r="AO48" s="106">
        <v>110.25</v>
      </c>
      <c r="AP48" s="106">
        <v>43.341523341523349</v>
      </c>
      <c r="AQ48" s="106">
        <v>110.25</v>
      </c>
      <c r="AR48" s="106">
        <v>43.341523341523349</v>
      </c>
      <c r="AS48" s="106">
        <v>110.25</v>
      </c>
      <c r="AT48" s="106">
        <v>43.341523341523349</v>
      </c>
      <c r="AU48" s="106">
        <v>110.25</v>
      </c>
      <c r="AV48" s="106">
        <v>43.341523341523349</v>
      </c>
      <c r="AW48" s="106">
        <v>110.25</v>
      </c>
      <c r="AX48" s="106">
        <v>43.341523341523349</v>
      </c>
      <c r="AY48" s="106">
        <v>110.25</v>
      </c>
    </row>
    <row r="49" spans="1:52">
      <c r="A49" s="106"/>
      <c r="B49" s="161" t="s">
        <v>345</v>
      </c>
      <c r="C49" s="106"/>
      <c r="D49" s="106"/>
      <c r="E49" s="106">
        <v>11</v>
      </c>
      <c r="F49" s="106">
        <v>4</v>
      </c>
      <c r="G49" s="106">
        <v>11</v>
      </c>
      <c r="H49" s="106">
        <v>4</v>
      </c>
      <c r="I49" s="106">
        <v>11</v>
      </c>
      <c r="J49" s="106"/>
      <c r="K49" s="106">
        <v>11</v>
      </c>
      <c r="L49" s="106">
        <v>4</v>
      </c>
      <c r="M49" s="106">
        <v>11</v>
      </c>
      <c r="N49" s="106">
        <v>4</v>
      </c>
      <c r="O49" s="106">
        <v>11</v>
      </c>
      <c r="P49" s="106">
        <v>4</v>
      </c>
      <c r="Q49" s="106">
        <v>11</v>
      </c>
      <c r="R49" s="106">
        <v>4</v>
      </c>
      <c r="S49" s="106"/>
      <c r="T49" s="106">
        <v>11</v>
      </c>
      <c r="U49" s="106">
        <v>4</v>
      </c>
      <c r="V49" s="106">
        <v>11</v>
      </c>
      <c r="W49" s="106">
        <v>4</v>
      </c>
      <c r="X49" s="106">
        <v>11</v>
      </c>
      <c r="Y49" s="106">
        <v>4</v>
      </c>
      <c r="Z49" s="106">
        <v>11</v>
      </c>
      <c r="AA49" s="106">
        <v>4</v>
      </c>
      <c r="AB49" s="106">
        <v>11</v>
      </c>
      <c r="AC49" s="106">
        <v>4</v>
      </c>
      <c r="AD49" s="106">
        <v>11</v>
      </c>
      <c r="AE49" s="106">
        <v>4</v>
      </c>
      <c r="AF49" s="106"/>
      <c r="AG49" s="106">
        <v>11</v>
      </c>
      <c r="AH49" s="106">
        <v>4</v>
      </c>
      <c r="AI49" s="106">
        <v>11</v>
      </c>
      <c r="AJ49" s="106">
        <v>4</v>
      </c>
      <c r="AK49" s="106">
        <v>11</v>
      </c>
      <c r="AL49" s="106">
        <v>4</v>
      </c>
      <c r="AM49" s="106">
        <v>11</v>
      </c>
      <c r="AN49" s="106">
        <v>4</v>
      </c>
      <c r="AO49" s="106">
        <v>11</v>
      </c>
      <c r="AP49" s="106">
        <v>4</v>
      </c>
      <c r="AQ49" s="106">
        <v>11</v>
      </c>
      <c r="AR49" s="106">
        <v>4</v>
      </c>
      <c r="AS49" s="106">
        <v>11</v>
      </c>
      <c r="AT49" s="106">
        <v>4</v>
      </c>
      <c r="AU49" s="106">
        <v>11</v>
      </c>
      <c r="AV49" s="106">
        <v>4</v>
      </c>
      <c r="AW49" s="106">
        <v>11</v>
      </c>
      <c r="AX49" s="106">
        <v>4</v>
      </c>
      <c r="AY49" s="106">
        <v>11</v>
      </c>
    </row>
    <row r="50" spans="1:52">
      <c r="A50" s="106"/>
      <c r="B50" s="161" t="s">
        <v>346</v>
      </c>
      <c r="C50" s="106"/>
      <c r="D50" s="106">
        <f>D44-D47</f>
        <v>0</v>
      </c>
      <c r="E50" s="106">
        <f t="shared" ref="E50:AY50" si="15">E44-E47</f>
        <v>0</v>
      </c>
      <c r="F50" s="106">
        <f t="shared" si="15"/>
        <v>118.34152334152333</v>
      </c>
      <c r="G50" s="106">
        <f t="shared" si="15"/>
        <v>0</v>
      </c>
      <c r="H50" s="106">
        <f t="shared" si="15"/>
        <v>118.34152334152333</v>
      </c>
      <c r="I50" s="106">
        <f t="shared" si="15"/>
        <v>0</v>
      </c>
      <c r="J50" s="106">
        <f t="shared" si="15"/>
        <v>0</v>
      </c>
      <c r="K50" s="106">
        <f t="shared" si="15"/>
        <v>0</v>
      </c>
      <c r="L50" s="106">
        <f t="shared" si="15"/>
        <v>118.34152334152333</v>
      </c>
      <c r="M50" s="106">
        <f t="shared" si="15"/>
        <v>0</v>
      </c>
      <c r="N50" s="106">
        <f t="shared" si="15"/>
        <v>118.34152334152333</v>
      </c>
      <c r="O50" s="106">
        <f t="shared" si="15"/>
        <v>0</v>
      </c>
      <c r="P50" s="106">
        <f t="shared" si="15"/>
        <v>118.34152334152333</v>
      </c>
      <c r="Q50" s="106">
        <f t="shared" si="15"/>
        <v>0</v>
      </c>
      <c r="R50" s="106">
        <f t="shared" si="15"/>
        <v>118.34152334152333</v>
      </c>
      <c r="S50" s="106">
        <f t="shared" si="15"/>
        <v>0</v>
      </c>
      <c r="T50" s="106">
        <f t="shared" si="15"/>
        <v>0</v>
      </c>
      <c r="U50" s="106">
        <f t="shared" si="15"/>
        <v>118.34152334152333</v>
      </c>
      <c r="V50" s="106">
        <f t="shared" si="15"/>
        <v>0</v>
      </c>
      <c r="W50" s="106">
        <f t="shared" si="15"/>
        <v>118.34152334152333</v>
      </c>
      <c r="X50" s="106">
        <f t="shared" si="15"/>
        <v>0</v>
      </c>
      <c r="Y50" s="106">
        <f t="shared" si="15"/>
        <v>118.34152334152333</v>
      </c>
      <c r="Z50" s="106">
        <f t="shared" si="15"/>
        <v>0</v>
      </c>
      <c r="AA50" s="106">
        <f t="shared" si="15"/>
        <v>118.34152334152333</v>
      </c>
      <c r="AB50" s="106">
        <f t="shared" si="15"/>
        <v>0</v>
      </c>
      <c r="AC50" s="106">
        <f t="shared" si="15"/>
        <v>118.34152334152333</v>
      </c>
      <c r="AD50" s="106">
        <f t="shared" si="15"/>
        <v>0</v>
      </c>
      <c r="AE50" s="106">
        <f t="shared" si="15"/>
        <v>118.34152334152333</v>
      </c>
      <c r="AF50" s="106">
        <f t="shared" si="15"/>
        <v>0</v>
      </c>
      <c r="AG50" s="106">
        <f t="shared" si="15"/>
        <v>0</v>
      </c>
      <c r="AH50" s="106">
        <f t="shared" si="15"/>
        <v>118.34152334152333</v>
      </c>
      <c r="AI50" s="106">
        <f t="shared" si="15"/>
        <v>0</v>
      </c>
      <c r="AJ50" s="106">
        <f t="shared" si="15"/>
        <v>118.34152334152333</v>
      </c>
      <c r="AK50" s="106">
        <f t="shared" si="15"/>
        <v>0</v>
      </c>
      <c r="AL50" s="106">
        <f t="shared" si="15"/>
        <v>118.34152334152333</v>
      </c>
      <c r="AM50" s="106">
        <f t="shared" si="15"/>
        <v>0</v>
      </c>
      <c r="AN50" s="106">
        <f t="shared" si="15"/>
        <v>118.34152334152333</v>
      </c>
      <c r="AO50" s="106">
        <f t="shared" si="15"/>
        <v>0</v>
      </c>
      <c r="AP50" s="106">
        <f t="shared" si="15"/>
        <v>118.34152334152333</v>
      </c>
      <c r="AQ50" s="106">
        <f t="shared" si="15"/>
        <v>0</v>
      </c>
      <c r="AR50" s="106">
        <f t="shared" si="15"/>
        <v>118.34152334152333</v>
      </c>
      <c r="AS50" s="106">
        <f t="shared" si="15"/>
        <v>0</v>
      </c>
      <c r="AT50" s="106">
        <f t="shared" si="15"/>
        <v>118.34152334152333</v>
      </c>
      <c r="AU50" s="106">
        <f t="shared" si="15"/>
        <v>0</v>
      </c>
      <c r="AV50" s="106">
        <f t="shared" si="15"/>
        <v>118.34152334152333</v>
      </c>
      <c r="AW50" s="106">
        <f t="shared" si="15"/>
        <v>0</v>
      </c>
      <c r="AX50" s="106">
        <f t="shared" si="15"/>
        <v>118.34152334152333</v>
      </c>
      <c r="AY50" s="106">
        <f t="shared" si="15"/>
        <v>0</v>
      </c>
    </row>
    <row r="51" spans="1:52">
      <c r="A51" s="106"/>
      <c r="B51" s="161" t="s">
        <v>347</v>
      </c>
      <c r="C51" s="106"/>
      <c r="D51" s="106">
        <f>D45-D48</f>
        <v>0</v>
      </c>
      <c r="E51" s="106">
        <f t="shared" ref="E51:AY51" si="16">E45-E48</f>
        <v>0</v>
      </c>
      <c r="F51" s="106">
        <f t="shared" si="16"/>
        <v>66.908476658476644</v>
      </c>
      <c r="G51" s="106">
        <f t="shared" si="16"/>
        <v>0</v>
      </c>
      <c r="H51" s="106">
        <f t="shared" si="16"/>
        <v>66.908476658476644</v>
      </c>
      <c r="I51" s="106">
        <f t="shared" si="16"/>
        <v>0</v>
      </c>
      <c r="J51" s="106">
        <f t="shared" si="16"/>
        <v>0</v>
      </c>
      <c r="K51" s="106">
        <f t="shared" si="16"/>
        <v>0</v>
      </c>
      <c r="L51" s="106">
        <f t="shared" si="16"/>
        <v>66.908476658476644</v>
      </c>
      <c r="M51" s="106">
        <f t="shared" si="16"/>
        <v>0</v>
      </c>
      <c r="N51" s="106">
        <f t="shared" si="16"/>
        <v>66.908476658476644</v>
      </c>
      <c r="O51" s="106">
        <f t="shared" si="16"/>
        <v>0</v>
      </c>
      <c r="P51" s="106">
        <f t="shared" si="16"/>
        <v>66.908476658476644</v>
      </c>
      <c r="Q51" s="106">
        <f t="shared" si="16"/>
        <v>0</v>
      </c>
      <c r="R51" s="106">
        <f t="shared" si="16"/>
        <v>66.908476658476644</v>
      </c>
      <c r="S51" s="106">
        <f t="shared" si="16"/>
        <v>0</v>
      </c>
      <c r="T51" s="106">
        <f t="shared" si="16"/>
        <v>0</v>
      </c>
      <c r="U51" s="106">
        <f t="shared" si="16"/>
        <v>66.908476658476644</v>
      </c>
      <c r="V51" s="106">
        <f t="shared" si="16"/>
        <v>0</v>
      </c>
      <c r="W51" s="106">
        <f t="shared" si="16"/>
        <v>66.908476658476644</v>
      </c>
      <c r="X51" s="106">
        <f t="shared" si="16"/>
        <v>0</v>
      </c>
      <c r="Y51" s="106">
        <f t="shared" si="16"/>
        <v>66.908476658476644</v>
      </c>
      <c r="Z51" s="106">
        <f t="shared" si="16"/>
        <v>0</v>
      </c>
      <c r="AA51" s="106">
        <f t="shared" si="16"/>
        <v>66.908476658476644</v>
      </c>
      <c r="AB51" s="106">
        <f t="shared" si="16"/>
        <v>0</v>
      </c>
      <c r="AC51" s="106">
        <f t="shared" si="16"/>
        <v>66.908476658476644</v>
      </c>
      <c r="AD51" s="106">
        <f t="shared" si="16"/>
        <v>0</v>
      </c>
      <c r="AE51" s="106">
        <f t="shared" si="16"/>
        <v>66.908476658476644</v>
      </c>
      <c r="AF51" s="106">
        <f t="shared" si="16"/>
        <v>0</v>
      </c>
      <c r="AG51" s="106">
        <f t="shared" si="16"/>
        <v>0</v>
      </c>
      <c r="AH51" s="106">
        <f t="shared" si="16"/>
        <v>66.908476658476644</v>
      </c>
      <c r="AI51" s="106">
        <f t="shared" si="16"/>
        <v>0</v>
      </c>
      <c r="AJ51" s="106">
        <f t="shared" si="16"/>
        <v>66.908476658476644</v>
      </c>
      <c r="AK51" s="106">
        <f t="shared" si="16"/>
        <v>0</v>
      </c>
      <c r="AL51" s="106">
        <f t="shared" si="16"/>
        <v>66.908476658476644</v>
      </c>
      <c r="AM51" s="106">
        <f t="shared" si="16"/>
        <v>0</v>
      </c>
      <c r="AN51" s="106">
        <f t="shared" si="16"/>
        <v>66.908476658476644</v>
      </c>
      <c r="AO51" s="106">
        <f t="shared" si="16"/>
        <v>0</v>
      </c>
      <c r="AP51" s="106">
        <f t="shared" si="16"/>
        <v>66.908476658476644</v>
      </c>
      <c r="AQ51" s="106">
        <f t="shared" si="16"/>
        <v>0</v>
      </c>
      <c r="AR51" s="106">
        <f t="shared" si="16"/>
        <v>66.908476658476644</v>
      </c>
      <c r="AS51" s="106">
        <f t="shared" si="16"/>
        <v>0</v>
      </c>
      <c r="AT51" s="106">
        <f t="shared" si="16"/>
        <v>66.908476658476644</v>
      </c>
      <c r="AU51" s="106">
        <f t="shared" si="16"/>
        <v>0</v>
      </c>
      <c r="AV51" s="106">
        <f t="shared" si="16"/>
        <v>66.908476658476644</v>
      </c>
      <c r="AW51" s="106">
        <f t="shared" si="16"/>
        <v>0</v>
      </c>
      <c r="AX51" s="106">
        <f t="shared" si="16"/>
        <v>66.908476658476644</v>
      </c>
      <c r="AY51" s="106">
        <f t="shared" si="16"/>
        <v>0</v>
      </c>
    </row>
    <row r="52" spans="1:52">
      <c r="A52" s="106"/>
      <c r="B52" s="161" t="s">
        <v>348</v>
      </c>
      <c r="C52" s="106"/>
      <c r="D52" s="106">
        <v>3</v>
      </c>
      <c r="E52" s="106">
        <v>2</v>
      </c>
      <c r="F52" s="106">
        <v>2</v>
      </c>
      <c r="G52" s="106">
        <v>2</v>
      </c>
      <c r="H52" s="106">
        <v>3</v>
      </c>
      <c r="I52" s="106">
        <v>3</v>
      </c>
      <c r="J52" s="106">
        <v>2</v>
      </c>
      <c r="K52" s="106">
        <v>2</v>
      </c>
      <c r="L52" s="106">
        <v>3</v>
      </c>
      <c r="M52" s="106">
        <v>4</v>
      </c>
      <c r="N52" s="106">
        <v>2</v>
      </c>
      <c r="O52" s="106">
        <v>2</v>
      </c>
      <c r="P52" s="106">
        <v>4</v>
      </c>
      <c r="Q52" s="106">
        <v>2</v>
      </c>
      <c r="R52" s="106">
        <v>3</v>
      </c>
      <c r="S52" s="106">
        <v>3</v>
      </c>
      <c r="T52" s="106">
        <v>3</v>
      </c>
      <c r="U52" s="106">
        <v>2</v>
      </c>
      <c r="V52" s="106">
        <v>3</v>
      </c>
      <c r="W52" s="106">
        <v>2</v>
      </c>
      <c r="X52" s="106">
        <v>3</v>
      </c>
      <c r="Y52" s="106">
        <v>2</v>
      </c>
      <c r="Z52" s="106">
        <v>2</v>
      </c>
      <c r="AA52" s="106">
        <v>4</v>
      </c>
      <c r="AB52" s="106">
        <v>2</v>
      </c>
      <c r="AC52" s="106">
        <v>2</v>
      </c>
      <c r="AD52" s="106">
        <v>4</v>
      </c>
      <c r="AE52" s="106">
        <v>2</v>
      </c>
      <c r="AF52" s="106">
        <v>2</v>
      </c>
      <c r="AG52" s="106">
        <v>2</v>
      </c>
      <c r="AH52" s="106">
        <v>2</v>
      </c>
      <c r="AI52" s="106">
        <v>2</v>
      </c>
      <c r="AJ52" s="106">
        <v>3</v>
      </c>
      <c r="AK52" s="106">
        <v>2</v>
      </c>
      <c r="AL52" s="106">
        <v>3</v>
      </c>
      <c r="AM52" s="106">
        <v>2</v>
      </c>
      <c r="AN52" s="106">
        <v>3</v>
      </c>
      <c r="AO52" s="106">
        <v>3</v>
      </c>
      <c r="AP52" s="106">
        <v>2</v>
      </c>
      <c r="AQ52" s="106">
        <v>2</v>
      </c>
      <c r="AR52" s="106">
        <v>3</v>
      </c>
      <c r="AS52" s="106">
        <v>3</v>
      </c>
      <c r="AT52" s="106">
        <v>3</v>
      </c>
      <c r="AU52" s="106">
        <v>4</v>
      </c>
      <c r="AV52" s="106">
        <v>3</v>
      </c>
      <c r="AW52" s="106">
        <v>2</v>
      </c>
      <c r="AX52" s="106">
        <v>4</v>
      </c>
      <c r="AY52" s="106">
        <v>2</v>
      </c>
    </row>
    <row r="53" spans="1:52">
      <c r="A53" s="106"/>
      <c r="B53" s="174" t="s">
        <v>349</v>
      </c>
      <c r="C53" s="106"/>
      <c r="D53" s="106">
        <v>0</v>
      </c>
      <c r="E53" s="106">
        <v>926244</v>
      </c>
      <c r="F53" s="106">
        <v>336816</v>
      </c>
      <c r="G53" s="106">
        <v>926244</v>
      </c>
      <c r="H53" s="106">
        <v>336816</v>
      </c>
      <c r="I53" s="106">
        <v>926244</v>
      </c>
      <c r="J53" s="106">
        <v>0</v>
      </c>
      <c r="K53" s="106">
        <v>926244</v>
      </c>
      <c r="L53" s="106">
        <v>336816</v>
      </c>
      <c r="M53" s="106">
        <v>926244</v>
      </c>
      <c r="N53" s="106">
        <v>336816</v>
      </c>
      <c r="O53" s="106">
        <v>926244</v>
      </c>
      <c r="P53" s="106">
        <v>336816</v>
      </c>
      <c r="Q53" s="106">
        <v>926244</v>
      </c>
      <c r="R53" s="106">
        <v>336816</v>
      </c>
      <c r="S53" s="106">
        <v>0</v>
      </c>
      <c r="T53" s="106">
        <v>926244</v>
      </c>
      <c r="U53" s="106">
        <v>336816</v>
      </c>
      <c r="V53" s="106">
        <v>926244</v>
      </c>
      <c r="W53" s="106">
        <v>336816</v>
      </c>
      <c r="X53" s="106">
        <v>926244</v>
      </c>
      <c r="Y53" s="106">
        <v>336816</v>
      </c>
      <c r="Z53" s="106">
        <v>926244</v>
      </c>
      <c r="AA53" s="106">
        <v>336816</v>
      </c>
      <c r="AB53" s="106">
        <v>926244</v>
      </c>
      <c r="AC53" s="106">
        <v>336816</v>
      </c>
      <c r="AD53" s="106">
        <v>926244</v>
      </c>
      <c r="AE53" s="106">
        <v>336816</v>
      </c>
      <c r="AF53" s="106">
        <v>0</v>
      </c>
      <c r="AG53" s="106">
        <v>926244</v>
      </c>
      <c r="AH53" s="106">
        <v>336816</v>
      </c>
      <c r="AI53" s="106">
        <v>926244</v>
      </c>
      <c r="AJ53" s="106">
        <v>336816</v>
      </c>
      <c r="AK53" s="106">
        <v>926244</v>
      </c>
      <c r="AL53" s="106">
        <v>336816</v>
      </c>
      <c r="AM53" s="106">
        <v>926244</v>
      </c>
      <c r="AN53" s="106">
        <v>336816</v>
      </c>
      <c r="AO53" s="106">
        <v>926244</v>
      </c>
      <c r="AP53" s="106">
        <v>336816</v>
      </c>
      <c r="AQ53" s="106">
        <v>926244</v>
      </c>
      <c r="AR53" s="106">
        <v>336816</v>
      </c>
      <c r="AS53" s="106">
        <v>926244</v>
      </c>
      <c r="AT53" s="106">
        <v>336816</v>
      </c>
      <c r="AU53" s="106">
        <v>926244</v>
      </c>
      <c r="AV53" s="106">
        <v>336816</v>
      </c>
      <c r="AW53" s="106">
        <v>926244</v>
      </c>
      <c r="AX53" s="106">
        <v>336816</v>
      </c>
      <c r="AY53" s="106">
        <v>926244</v>
      </c>
      <c r="AZ53" s="96">
        <f>SUM($D$53:$AY$53)</f>
        <v>28376748</v>
      </c>
    </row>
    <row r="54" spans="1:52">
      <c r="A54" s="121"/>
      <c r="B54" s="136" t="s">
        <v>350</v>
      </c>
      <c r="C54" s="121"/>
      <c r="D54" s="121">
        <v>0</v>
      </c>
      <c r="E54" s="121">
        <v>0</v>
      </c>
      <c r="F54" s="121">
        <v>281644.83749999997</v>
      </c>
      <c r="G54" s="121">
        <v>0</v>
      </c>
      <c r="H54" s="121">
        <v>281644.83749999997</v>
      </c>
      <c r="I54" s="121">
        <v>0</v>
      </c>
      <c r="J54" s="121">
        <v>0</v>
      </c>
      <c r="K54" s="121">
        <v>0</v>
      </c>
      <c r="L54" s="121">
        <v>281644.83749999997</v>
      </c>
      <c r="M54" s="121">
        <v>0</v>
      </c>
      <c r="N54" s="121">
        <v>281644.83749999997</v>
      </c>
      <c r="O54" s="121">
        <v>0</v>
      </c>
      <c r="P54" s="121">
        <v>281644.83749999997</v>
      </c>
      <c r="Q54" s="121">
        <v>0</v>
      </c>
      <c r="R54" s="121">
        <v>281644.83749999997</v>
      </c>
      <c r="S54" s="121">
        <v>0</v>
      </c>
      <c r="T54" s="121">
        <v>0</v>
      </c>
      <c r="U54" s="121">
        <v>281644.83749999997</v>
      </c>
      <c r="V54" s="121">
        <v>0</v>
      </c>
      <c r="W54" s="121">
        <v>281644.83749999997</v>
      </c>
      <c r="X54" s="121">
        <v>0</v>
      </c>
      <c r="Y54" s="121">
        <v>281644.83749999997</v>
      </c>
      <c r="Z54" s="121">
        <v>0</v>
      </c>
      <c r="AA54" s="121">
        <v>281644.83749999997</v>
      </c>
      <c r="AB54" s="121">
        <v>0</v>
      </c>
      <c r="AC54" s="121">
        <v>281644.83749999997</v>
      </c>
      <c r="AD54" s="121">
        <v>0</v>
      </c>
      <c r="AE54" s="121">
        <v>281644.83749999997</v>
      </c>
      <c r="AF54" s="121">
        <v>0</v>
      </c>
      <c r="AG54" s="121">
        <v>0</v>
      </c>
      <c r="AH54" s="121">
        <v>281644.83749999997</v>
      </c>
      <c r="AI54" s="121">
        <v>0</v>
      </c>
      <c r="AJ54" s="121">
        <v>281644.83749999997</v>
      </c>
      <c r="AK54" s="121">
        <v>0</v>
      </c>
      <c r="AL54" s="121">
        <v>281644.83749999997</v>
      </c>
      <c r="AM54" s="121">
        <v>0</v>
      </c>
      <c r="AN54" s="121">
        <v>281644.83749999997</v>
      </c>
      <c r="AO54" s="121">
        <v>0</v>
      </c>
      <c r="AP54" s="121">
        <v>281644.83749999997</v>
      </c>
      <c r="AQ54" s="121">
        <v>0</v>
      </c>
      <c r="AR54" s="121">
        <v>281644.83749999997</v>
      </c>
      <c r="AS54" s="121">
        <v>0</v>
      </c>
      <c r="AT54" s="121">
        <v>281644.83749999997</v>
      </c>
      <c r="AU54" s="121">
        <v>0</v>
      </c>
      <c r="AV54" s="121">
        <v>281644.83749999997</v>
      </c>
      <c r="AW54" s="121">
        <v>0</v>
      </c>
      <c r="AX54" s="121">
        <v>281644.83749999997</v>
      </c>
      <c r="AY54" s="121">
        <v>0</v>
      </c>
      <c r="AZ54" s="96">
        <f>SUM($D$54:$AY$54)</f>
        <v>5914541.5875000013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2014-11-19T04:32:40Z</dcterms:modified>
</cp:coreProperties>
</file>