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0" l="1"/>
  <c r="H29" i="20"/>
  <c r="S37" i="20"/>
  <c r="S16" i="20"/>
  <c r="S15" i="20"/>
  <c r="S14" i="20"/>
  <c r="T19" i="20"/>
  <c r="H40" i="20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9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4" i="20"/>
  <c r="S39" i="20"/>
  <c r="H33" i="20"/>
  <c r="H30" i="20"/>
  <c r="H28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Y175" i="14"/>
  <c r="AY177" i="14"/>
  <c r="AY179" i="14"/>
  <c r="AY181" i="14"/>
  <c r="AY260" i="14"/>
  <c r="AZ14" i="14"/>
  <c r="AY259" i="14"/>
  <c r="AY14" i="14"/>
  <c r="AX259" i="14"/>
  <c r="AX181" i="14"/>
  <c r="AX179" i="14"/>
  <c r="AX177" i="14"/>
  <c r="AX175" i="14"/>
  <c r="AX260" i="14"/>
  <c r="AX14" i="14"/>
  <c r="AW259" i="14"/>
  <c r="AW181" i="14"/>
  <c r="AW179" i="14"/>
  <c r="AW177" i="14"/>
  <c r="AW175" i="14"/>
  <c r="AW260" i="14"/>
  <c r="AW14" i="14"/>
  <c r="AV259" i="14"/>
  <c r="AV181" i="14"/>
  <c r="AV179" i="14"/>
  <c r="AV177" i="14"/>
  <c r="AV175" i="14"/>
  <c r="AV260" i="14"/>
  <c r="AV14" i="14"/>
  <c r="AU259" i="14"/>
  <c r="AU181" i="14"/>
  <c r="AU179" i="14"/>
  <c r="AU175" i="14"/>
  <c r="AU177" i="14"/>
  <c r="AU260" i="14"/>
  <c r="AU14" i="14"/>
  <c r="AT259" i="14"/>
  <c r="AT181" i="14"/>
  <c r="AT179" i="14"/>
  <c r="AT177" i="14"/>
  <c r="AT175" i="14"/>
  <c r="AT260" i="14"/>
  <c r="AT14" i="14"/>
  <c r="AS259" i="14"/>
  <c r="AS181" i="14"/>
  <c r="AS179" i="14"/>
  <c r="AS177" i="14"/>
  <c r="AS175" i="14"/>
  <c r="AS260" i="14"/>
  <c r="AS14" i="14"/>
  <c r="AR259" i="14"/>
  <c r="AR181" i="14"/>
  <c r="AR179" i="14"/>
  <c r="AR177" i="14"/>
  <c r="AR175" i="14"/>
  <c r="AR260" i="14"/>
  <c r="AR14" i="14"/>
  <c r="AQ259" i="14"/>
  <c r="AQ181" i="14"/>
  <c r="AQ179" i="14"/>
  <c r="AQ175" i="14"/>
  <c r="AQ177" i="14"/>
  <c r="AQ260" i="14"/>
  <c r="AQ14" i="14"/>
  <c r="AP259" i="14"/>
  <c r="AP181" i="14"/>
  <c r="AP179" i="14"/>
  <c r="AP177" i="14"/>
  <c r="AP175" i="14"/>
  <c r="AP260" i="14"/>
  <c r="AP14" i="14"/>
  <c r="AO259" i="14"/>
  <c r="AO181" i="14"/>
  <c r="AO179" i="14"/>
  <c r="AO177" i="14"/>
  <c r="AO175" i="14"/>
  <c r="AO260" i="14"/>
  <c r="AO14" i="14"/>
  <c r="AN259" i="14"/>
  <c r="AN181" i="14"/>
  <c r="AN179" i="14"/>
  <c r="AN177" i="14"/>
  <c r="AN175" i="14"/>
  <c r="AN260" i="14"/>
  <c r="AN14" i="14"/>
  <c r="AM259" i="14"/>
  <c r="AM181" i="14"/>
  <c r="AM179" i="14"/>
  <c r="AM175" i="14"/>
  <c r="AM177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K260" i="14"/>
  <c r="AK14" i="14"/>
  <c r="AJ259" i="14"/>
  <c r="AJ181" i="14"/>
  <c r="AJ179" i="14"/>
  <c r="AJ177" i="14"/>
  <c r="AJ175" i="14"/>
  <c r="AJ260" i="14"/>
  <c r="AJ14" i="14"/>
  <c r="AI259" i="14"/>
  <c r="AI181" i="14"/>
  <c r="AI179" i="14"/>
  <c r="AI175" i="14"/>
  <c r="AI177" i="14"/>
  <c r="AI260" i="14"/>
  <c r="AI14" i="14"/>
  <c r="AH259" i="14"/>
  <c r="AH181" i="14"/>
  <c r="AH179" i="14"/>
  <c r="AH177" i="14"/>
  <c r="AH175" i="14"/>
  <c r="AH260" i="14"/>
  <c r="AH14" i="14"/>
  <c r="AG259" i="14"/>
  <c r="AG181" i="14"/>
  <c r="AG179" i="14"/>
  <c r="AG177" i="14"/>
  <c r="AG175" i="14"/>
  <c r="AG260" i="14"/>
  <c r="AG14" i="14"/>
  <c r="AF259" i="14"/>
  <c r="AF181" i="14"/>
  <c r="AF179" i="14"/>
  <c r="AF177" i="14"/>
  <c r="AF175" i="14"/>
  <c r="AF260" i="14"/>
  <c r="AF14" i="14"/>
  <c r="AE259" i="14"/>
  <c r="AE181" i="14"/>
  <c r="AE179" i="14"/>
  <c r="AE175" i="14"/>
  <c r="AE177" i="14"/>
  <c r="AE260" i="14"/>
  <c r="AE14" i="14"/>
  <c r="AD259" i="14"/>
  <c r="AD181" i="14"/>
  <c r="AD179" i="14"/>
  <c r="AD177" i="14"/>
  <c r="AD175" i="14"/>
  <c r="AD260" i="14"/>
  <c r="AD14" i="14"/>
  <c r="AC259" i="14"/>
  <c r="AC181" i="14"/>
  <c r="AC179" i="14"/>
  <c r="AC177" i="14"/>
  <c r="AC175" i="14"/>
  <c r="AC260" i="14"/>
  <c r="AC14" i="14"/>
  <c r="AB259" i="14"/>
  <c r="AB181" i="14"/>
  <c r="AB179" i="14"/>
  <c r="AB177" i="14"/>
  <c r="AB175" i="14"/>
  <c r="AA175" i="14"/>
  <c r="AA177" i="14"/>
  <c r="AA179" i="14"/>
  <c r="AA181" i="14"/>
  <c r="AA260" i="14"/>
  <c r="AB14" i="14"/>
  <c r="AA259" i="14"/>
  <c r="AA14" i="14"/>
  <c r="Z259" i="14"/>
  <c r="Z181" i="14"/>
  <c r="Z179" i="14"/>
  <c r="Z177" i="14"/>
  <c r="Z175" i="14"/>
  <c r="Z260" i="14"/>
  <c r="Z14" i="14"/>
  <c r="Y259" i="14"/>
  <c r="Y181" i="14"/>
  <c r="Y179" i="14"/>
  <c r="Y177" i="14"/>
  <c r="Y175" i="14"/>
  <c r="Y260" i="14"/>
  <c r="Y14" i="14"/>
  <c r="X259" i="14"/>
  <c r="X181" i="14"/>
  <c r="X179" i="14"/>
  <c r="X177" i="14"/>
  <c r="X175" i="14"/>
  <c r="X260" i="14"/>
  <c r="X14" i="14"/>
  <c r="W259" i="14"/>
  <c r="W181" i="14"/>
  <c r="W179" i="14"/>
  <c r="W175" i="14"/>
  <c r="W177" i="14"/>
  <c r="W260" i="14"/>
  <c r="W14" i="14"/>
  <c r="V259" i="14"/>
  <c r="V181" i="14"/>
  <c r="V179" i="14"/>
  <c r="V177" i="14"/>
  <c r="V175" i="14"/>
  <c r="V260" i="14"/>
  <c r="V14" i="14"/>
  <c r="U259" i="14"/>
  <c r="U181" i="14"/>
  <c r="U179" i="14"/>
  <c r="U177" i="14"/>
  <c r="U175" i="14"/>
  <c r="U260" i="14"/>
  <c r="U14" i="14"/>
  <c r="T259" i="14"/>
  <c r="T181" i="14"/>
  <c r="T179" i="14"/>
  <c r="T177" i="14"/>
  <c r="T175" i="14"/>
  <c r="S175" i="14"/>
  <c r="S177" i="14"/>
  <c r="S179" i="14"/>
  <c r="S181" i="14"/>
  <c r="S260" i="14"/>
  <c r="T14" i="14"/>
  <c r="S259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260" i="14"/>
  <c r="Q14" i="14"/>
  <c r="P259" i="14"/>
  <c r="P181" i="14"/>
  <c r="P179" i="14"/>
  <c r="P177" i="14"/>
  <c r="P175" i="14"/>
  <c r="P260" i="14"/>
  <c r="P14" i="14"/>
  <c r="O259" i="14"/>
  <c r="O181" i="14"/>
  <c r="O179" i="14"/>
  <c r="O175" i="14"/>
  <c r="O177" i="14"/>
  <c r="O260" i="14"/>
  <c r="O14" i="14"/>
  <c r="N259" i="14"/>
  <c r="N181" i="14"/>
  <c r="N179" i="14"/>
  <c r="N177" i="14"/>
  <c r="N175" i="14"/>
  <c r="N260" i="14"/>
  <c r="N14" i="14"/>
  <c r="M259" i="14"/>
  <c r="M181" i="14"/>
  <c r="M179" i="14"/>
  <c r="M177" i="14"/>
  <c r="M175" i="14"/>
  <c r="M260" i="14"/>
  <c r="M14" i="14"/>
  <c r="L259" i="14"/>
  <c r="L181" i="14"/>
  <c r="L179" i="14"/>
  <c r="L177" i="14"/>
  <c r="L175" i="14"/>
  <c r="L260" i="14"/>
  <c r="L14" i="14"/>
  <c r="K259" i="14"/>
  <c r="K181" i="14"/>
  <c r="K179" i="14"/>
  <c r="K175" i="14"/>
  <c r="K177" i="14"/>
  <c r="K260" i="14"/>
  <c r="K14" i="14"/>
  <c r="J259" i="14"/>
  <c r="J181" i="14"/>
  <c r="J179" i="14"/>
  <c r="J177" i="14"/>
  <c r="J175" i="14"/>
  <c r="J260" i="14"/>
  <c r="J14" i="14"/>
  <c r="I259" i="14"/>
  <c r="I181" i="14"/>
  <c r="I179" i="14"/>
  <c r="I177" i="14"/>
  <c r="I175" i="14"/>
  <c r="I260" i="14"/>
  <c r="I14" i="14"/>
  <c r="H259" i="14"/>
  <c r="H181" i="14"/>
  <c r="H179" i="14"/>
  <c r="H177" i="14"/>
  <c r="H175" i="14"/>
  <c r="H260" i="14"/>
  <c r="H14" i="14"/>
  <c r="G259" i="14"/>
  <c r="G181" i="14"/>
  <c r="G179" i="14"/>
  <c r="G175" i="14"/>
  <c r="G177" i="14"/>
  <c r="G260" i="14"/>
  <c r="G14" i="14"/>
  <c r="F259" i="14"/>
  <c r="F181" i="14"/>
  <c r="F179" i="14"/>
  <c r="F177" i="14"/>
  <c r="F175" i="14"/>
  <c r="F260" i="14"/>
  <c r="F14" i="14"/>
  <c r="E259" i="14"/>
  <c r="E181" i="14"/>
  <c r="E179" i="14"/>
  <c r="E177" i="14"/>
  <c r="E175" i="14"/>
  <c r="E260" i="14"/>
  <c r="E14" i="14"/>
  <c r="D259" i="14"/>
  <c r="D181" i="14"/>
  <c r="D179" i="14"/>
  <c r="D177" i="14"/>
  <c r="D175" i="14"/>
  <c r="AY175" i="15"/>
  <c r="AY177" i="15"/>
  <c r="AY179" i="15"/>
  <c r="AY181" i="15"/>
  <c r="AY260" i="15"/>
  <c r="AZ14" i="15"/>
  <c r="AY259" i="15"/>
  <c r="AY14" i="15"/>
  <c r="AX259" i="15"/>
  <c r="AX181" i="15"/>
  <c r="AX179" i="15"/>
  <c r="AX177" i="15"/>
  <c r="AX175" i="15"/>
  <c r="AX260" i="15"/>
  <c r="AX14" i="15"/>
  <c r="AW259" i="15"/>
  <c r="AW181" i="15"/>
  <c r="AW179" i="15"/>
  <c r="AW177" i="15"/>
  <c r="AW175" i="15"/>
  <c r="AW260" i="15"/>
  <c r="AW14" i="15"/>
  <c r="AV259" i="15"/>
  <c r="AV181" i="15"/>
  <c r="AV179" i="15"/>
  <c r="AV177" i="15"/>
  <c r="AV175" i="15"/>
  <c r="AV260" i="15"/>
  <c r="AV14" i="15"/>
  <c r="AU259" i="15"/>
  <c r="AU181" i="15"/>
  <c r="AU179" i="15"/>
  <c r="AU175" i="15"/>
  <c r="AU177" i="15"/>
  <c r="AU260" i="15"/>
  <c r="AU14" i="15"/>
  <c r="AT259" i="15"/>
  <c r="AT181" i="15"/>
  <c r="AT179" i="15"/>
  <c r="AT177" i="15"/>
  <c r="AT175" i="15"/>
  <c r="AT260" i="15"/>
  <c r="AT14" i="15"/>
  <c r="AS259" i="15"/>
  <c r="AS181" i="15"/>
  <c r="AS179" i="15"/>
  <c r="AS177" i="15"/>
  <c r="AS175" i="15"/>
  <c r="AS260" i="15"/>
  <c r="AS14" i="15"/>
  <c r="AR259" i="15"/>
  <c r="AR181" i="15"/>
  <c r="AR179" i="15"/>
  <c r="AR177" i="15"/>
  <c r="AR175" i="15"/>
  <c r="AR260" i="15"/>
  <c r="AR14" i="15"/>
  <c r="AQ259" i="15"/>
  <c r="AQ181" i="15"/>
  <c r="AQ179" i="15"/>
  <c r="AQ175" i="15"/>
  <c r="AQ177" i="15"/>
  <c r="AQ260" i="15"/>
  <c r="AQ14" i="15"/>
  <c r="AP259" i="15"/>
  <c r="AP181" i="15"/>
  <c r="AP179" i="15"/>
  <c r="AP177" i="15"/>
  <c r="AP175" i="15"/>
  <c r="AP260" i="15"/>
  <c r="AP14" i="15"/>
  <c r="AO259" i="15"/>
  <c r="AO181" i="15"/>
  <c r="AO179" i="15"/>
  <c r="AO177" i="15"/>
  <c r="AO175" i="15"/>
  <c r="AO260" i="15"/>
  <c r="AO14" i="15"/>
  <c r="AN259" i="15"/>
  <c r="AN181" i="15"/>
  <c r="AN179" i="15"/>
  <c r="AN177" i="15"/>
  <c r="AN175" i="15"/>
  <c r="AN260" i="15"/>
  <c r="AN14" i="15"/>
  <c r="AM259" i="15"/>
  <c r="AM181" i="15"/>
  <c r="AM179" i="15"/>
  <c r="AM175" i="15"/>
  <c r="AM177" i="15"/>
  <c r="AM260" i="15"/>
  <c r="AM14" i="15"/>
  <c r="AL259" i="15"/>
  <c r="AL181" i="15"/>
  <c r="AL179" i="15"/>
  <c r="AL177" i="15"/>
  <c r="AL175" i="15"/>
  <c r="AL260" i="15"/>
  <c r="AL14" i="15"/>
  <c r="AK259" i="15"/>
  <c r="AK181" i="15"/>
  <c r="AK179" i="15"/>
  <c r="AK177" i="15"/>
  <c r="AK175" i="15"/>
  <c r="AK260" i="15"/>
  <c r="AK14" i="15"/>
  <c r="AJ259" i="15"/>
  <c r="AJ181" i="15"/>
  <c r="AJ179" i="15"/>
  <c r="AJ177" i="15"/>
  <c r="AJ175" i="15"/>
  <c r="AI175" i="15"/>
  <c r="AI177" i="15"/>
  <c r="AI179" i="15"/>
  <c r="AI181" i="15"/>
  <c r="AI260" i="15"/>
  <c r="AJ14" i="15"/>
  <c r="AI259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G260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5" i="15"/>
  <c r="AE177" i="15"/>
  <c r="AE260" i="15"/>
  <c r="AE14" i="15"/>
  <c r="AD259" i="15"/>
  <c r="AD181" i="15"/>
  <c r="AD179" i="15"/>
  <c r="AD177" i="15"/>
  <c r="AD175" i="15"/>
  <c r="AD260" i="15"/>
  <c r="AD14" i="15"/>
  <c r="AC259" i="15"/>
  <c r="AC181" i="15"/>
  <c r="AC179" i="15"/>
  <c r="AC177" i="15"/>
  <c r="AC175" i="15"/>
  <c r="AC260" i="15"/>
  <c r="AC14" i="15"/>
  <c r="AB259" i="15"/>
  <c r="AB181" i="15"/>
  <c r="AB179" i="15"/>
  <c r="AB177" i="15"/>
  <c r="AB175" i="15"/>
  <c r="AB260" i="15"/>
  <c r="AB14" i="15"/>
  <c r="AA259" i="15"/>
  <c r="AA181" i="15"/>
  <c r="AA179" i="15"/>
  <c r="AA175" i="15"/>
  <c r="AA177" i="15"/>
  <c r="AA260" i="15"/>
  <c r="AA14" i="15"/>
  <c r="Z259" i="15"/>
  <c r="Z181" i="15"/>
  <c r="Z179" i="15"/>
  <c r="Z177" i="15"/>
  <c r="Z175" i="15"/>
  <c r="Z260" i="15"/>
  <c r="Z14" i="15"/>
  <c r="Y259" i="15"/>
  <c r="Y181" i="15"/>
  <c r="Y179" i="15"/>
  <c r="Y177" i="15"/>
  <c r="Y175" i="15"/>
  <c r="Y260" i="15"/>
  <c r="Y14" i="15"/>
  <c r="X259" i="15"/>
  <c r="X181" i="15"/>
  <c r="X179" i="15"/>
  <c r="X177" i="15"/>
  <c r="X175" i="15"/>
  <c r="X260" i="15"/>
  <c r="X14" i="15"/>
  <c r="W259" i="15"/>
  <c r="W181" i="15"/>
  <c r="W179" i="15"/>
  <c r="W175" i="15"/>
  <c r="W177" i="15"/>
  <c r="W260" i="15"/>
  <c r="W14" i="15"/>
  <c r="V259" i="15"/>
  <c r="V181" i="15"/>
  <c r="V179" i="15"/>
  <c r="V177" i="15"/>
  <c r="V175" i="15"/>
  <c r="V260" i="15"/>
  <c r="V14" i="15"/>
  <c r="U259" i="15"/>
  <c r="U181" i="15"/>
  <c r="U179" i="15"/>
  <c r="U177" i="15"/>
  <c r="U175" i="15"/>
  <c r="U260" i="15"/>
  <c r="U14" i="15"/>
  <c r="T259" i="15"/>
  <c r="T181" i="15"/>
  <c r="T179" i="15"/>
  <c r="T177" i="15"/>
  <c r="T175" i="15"/>
  <c r="T260" i="15"/>
  <c r="T14" i="15"/>
  <c r="S259" i="15"/>
  <c r="S181" i="15"/>
  <c r="S179" i="15"/>
  <c r="S175" i="15"/>
  <c r="S177" i="15"/>
  <c r="S260" i="15"/>
  <c r="S14" i="15"/>
  <c r="R259" i="15"/>
  <c r="R181" i="15"/>
  <c r="R179" i="15"/>
  <c r="R177" i="15"/>
  <c r="R175" i="15"/>
  <c r="R260" i="15"/>
  <c r="R14" i="15"/>
  <c r="Q259" i="15"/>
  <c r="Q181" i="15"/>
  <c r="Q179" i="15"/>
  <c r="Q177" i="15"/>
  <c r="Q175" i="15"/>
  <c r="Q260" i="15"/>
  <c r="Q14" i="15"/>
  <c r="P259" i="15"/>
  <c r="P181" i="15"/>
  <c r="P179" i="15"/>
  <c r="P177" i="15"/>
  <c r="P175" i="15"/>
  <c r="P260" i="15"/>
  <c r="P14" i="15"/>
  <c r="O259" i="15"/>
  <c r="O181" i="15"/>
  <c r="O179" i="15"/>
  <c r="O175" i="15"/>
  <c r="O177" i="15"/>
  <c r="O260" i="15"/>
  <c r="O14" i="15"/>
  <c r="N259" i="15"/>
  <c r="N181" i="15"/>
  <c r="N179" i="15"/>
  <c r="N177" i="15"/>
  <c r="N175" i="15"/>
  <c r="N260" i="15"/>
  <c r="N14" i="15"/>
  <c r="M259" i="15"/>
  <c r="M181" i="15"/>
  <c r="M179" i="15"/>
  <c r="M177" i="15"/>
  <c r="M175" i="15"/>
  <c r="M260" i="15"/>
  <c r="M14" i="15"/>
  <c r="L259" i="15"/>
  <c r="L181" i="15"/>
  <c r="L179" i="15"/>
  <c r="L177" i="15"/>
  <c r="L175" i="15"/>
  <c r="K175" i="15"/>
  <c r="K177" i="15"/>
  <c r="K179" i="15"/>
  <c r="K181" i="15"/>
  <c r="K260" i="15"/>
  <c r="L14" i="15"/>
  <c r="K259" i="15"/>
  <c r="K14" i="15"/>
  <c r="J259" i="15"/>
  <c r="J181" i="15"/>
  <c r="J179" i="15"/>
  <c r="J177" i="15"/>
  <c r="J175" i="15"/>
  <c r="J260" i="15"/>
  <c r="J14" i="15"/>
  <c r="I259" i="15"/>
  <c r="I181" i="15"/>
  <c r="I179" i="15"/>
  <c r="I177" i="15"/>
  <c r="I175" i="15"/>
  <c r="I260" i="15"/>
  <c r="I14" i="15"/>
  <c r="H259" i="15"/>
  <c r="H181" i="15"/>
  <c r="H179" i="15"/>
  <c r="H177" i="15"/>
  <c r="H175" i="15"/>
  <c r="H260" i="15"/>
  <c r="H14" i="15"/>
  <c r="G259" i="15"/>
  <c r="G181" i="15"/>
  <c r="G179" i="15"/>
  <c r="G175" i="15"/>
  <c r="G177" i="15"/>
  <c r="G260" i="15"/>
  <c r="G14" i="15"/>
  <c r="F259" i="15"/>
  <c r="F181" i="15"/>
  <c r="F179" i="15"/>
  <c r="F177" i="15"/>
  <c r="F175" i="15"/>
  <c r="F260" i="15"/>
  <c r="F14" i="15"/>
  <c r="E259" i="15"/>
  <c r="E181" i="15"/>
  <c r="E179" i="15"/>
  <c r="E177" i="15"/>
  <c r="E175" i="15"/>
  <c r="E260" i="15"/>
  <c r="E14" i="15"/>
  <c r="D259" i="15"/>
  <c r="D181" i="15"/>
  <c r="D179" i="15"/>
  <c r="D177" i="15"/>
  <c r="D175" i="15"/>
  <c r="AY14" i="16"/>
  <c r="AY15" i="16"/>
  <c r="AY16" i="16"/>
  <c r="AY10" i="16"/>
  <c r="AY13" i="16"/>
  <c r="AY17" i="16"/>
  <c r="AY29" i="16"/>
  <c r="AX14" i="16"/>
  <c r="AX15" i="16"/>
  <c r="AX16" i="16"/>
  <c r="AX17" i="16"/>
  <c r="AX29" i="16"/>
  <c r="AW14" i="16"/>
  <c r="AW15" i="16"/>
  <c r="AW16" i="16"/>
  <c r="AW17" i="16"/>
  <c r="AW29" i="16"/>
  <c r="AV14" i="16"/>
  <c r="AV15" i="16"/>
  <c r="AV16" i="16"/>
  <c r="AV10" i="16"/>
  <c r="AV13" i="16"/>
  <c r="AV17" i="16"/>
  <c r="AV29" i="16"/>
  <c r="AU14" i="16"/>
  <c r="AU15" i="16"/>
  <c r="AU16" i="16"/>
  <c r="AU17" i="16"/>
  <c r="AU29" i="16"/>
  <c r="AT14" i="16"/>
  <c r="AT15" i="16"/>
  <c r="AT16" i="16"/>
  <c r="AT10" i="16"/>
  <c r="AT13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Q14" i="16"/>
  <c r="AQ15" i="16"/>
  <c r="AQ16" i="16"/>
  <c r="AQ10" i="16"/>
  <c r="AQ13" i="16"/>
  <c r="AQ17" i="16"/>
  <c r="AQ29" i="16"/>
  <c r="AO14" i="16"/>
  <c r="AP15" i="16"/>
  <c r="AO15" i="16"/>
  <c r="AP16" i="16"/>
  <c r="AO16" i="16"/>
  <c r="AP17" i="16"/>
  <c r="AP21" i="16"/>
  <c r="AP22" i="16"/>
  <c r="AP24" i="16"/>
  <c r="AP29" i="16"/>
  <c r="AP34" i="16"/>
  <c r="AP40" i="16"/>
  <c r="AP45" i="16"/>
  <c r="AP51" i="16"/>
  <c r="AO10" i="16"/>
  <c r="AO13" i="16"/>
  <c r="AP14" i="16"/>
  <c r="AP10" i="16"/>
  <c r="AP13" i="16"/>
  <c r="AO17" i="16"/>
  <c r="AO29" i="16"/>
  <c r="AN14" i="16"/>
  <c r="AN15" i="16"/>
  <c r="AN16" i="16"/>
  <c r="AN10" i="16"/>
  <c r="AN13" i="16"/>
  <c r="AN17" i="16"/>
  <c r="AN29" i="16"/>
  <c r="AM14" i="16"/>
  <c r="AM15" i="16"/>
  <c r="AM16" i="16"/>
  <c r="AM10" i="16"/>
  <c r="AM13" i="16"/>
  <c r="AM17" i="16"/>
  <c r="AM29" i="16"/>
  <c r="AL14" i="16"/>
  <c r="AL15" i="16"/>
  <c r="AL16" i="16"/>
  <c r="AL17" i="16"/>
  <c r="AL29" i="16"/>
  <c r="AK14" i="16"/>
  <c r="AK15" i="16"/>
  <c r="AK16" i="16"/>
  <c r="AK10" i="16"/>
  <c r="AK13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0" i="16"/>
  <c r="AH13" i="16"/>
  <c r="AH17" i="16"/>
  <c r="AH29" i="16"/>
  <c r="AG14" i="16"/>
  <c r="AG15" i="16"/>
  <c r="AG16" i="16"/>
  <c r="AG10" i="16"/>
  <c r="AG13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7" i="16"/>
  <c r="AE29" i="16"/>
  <c r="AD14" i="16"/>
  <c r="AD15" i="16"/>
  <c r="AD16" i="16"/>
  <c r="AD10" i="16"/>
  <c r="AD13" i="16"/>
  <c r="AD17" i="16"/>
  <c r="AD29" i="16"/>
  <c r="AC14" i="16"/>
  <c r="AC15" i="16"/>
  <c r="AC16" i="16"/>
  <c r="AC10" i="16"/>
  <c r="AC13" i="16"/>
  <c r="AC17" i="16"/>
  <c r="AC29" i="16"/>
  <c r="AB14" i="16"/>
  <c r="AB15" i="16"/>
  <c r="AB16" i="16"/>
  <c r="AB10" i="16"/>
  <c r="AB13" i="16"/>
  <c r="AB17" i="16"/>
  <c r="AB29" i="16"/>
  <c r="Z14" i="16"/>
  <c r="Z15" i="16"/>
  <c r="Z16" i="16"/>
  <c r="Z10" i="16"/>
  <c r="Z13" i="16"/>
  <c r="AA14" i="16"/>
  <c r="AA15" i="16"/>
  <c r="AA16" i="16"/>
  <c r="AA10" i="16"/>
  <c r="AA13" i="16"/>
  <c r="AA17" i="16"/>
  <c r="AA21" i="16"/>
  <c r="AA22" i="16"/>
  <c r="AA24" i="16"/>
  <c r="AA29" i="16"/>
  <c r="AA34" i="16"/>
  <c r="AA40" i="16"/>
  <c r="AA45" i="16"/>
  <c r="AA51" i="16"/>
  <c r="Z17" i="16"/>
  <c r="Z29" i="16"/>
  <c r="Y14" i="16"/>
  <c r="Y15" i="16"/>
  <c r="Y16" i="16"/>
  <c r="Y10" i="16"/>
  <c r="Y13" i="16"/>
  <c r="Y17" i="16"/>
  <c r="Y29" i="16"/>
  <c r="X14" i="16"/>
  <c r="X15" i="16"/>
  <c r="X16" i="16"/>
  <c r="X10" i="16"/>
  <c r="X13" i="16"/>
  <c r="X17" i="16"/>
  <c r="X29" i="16"/>
  <c r="W14" i="16"/>
  <c r="W15" i="16"/>
  <c r="W16" i="16"/>
  <c r="W17" i="16"/>
  <c r="W29" i="16"/>
  <c r="V14" i="16"/>
  <c r="V15" i="16"/>
  <c r="V16" i="16"/>
  <c r="V10" i="16"/>
  <c r="V13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0" i="16"/>
  <c r="T13" i="16"/>
  <c r="T17" i="16"/>
  <c r="T29" i="16"/>
  <c r="S14" i="16"/>
  <c r="S15" i="16"/>
  <c r="S16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0" i="16"/>
  <c r="Q13" i="16"/>
  <c r="Q17" i="16"/>
  <c r="Q29" i="16"/>
  <c r="P14" i="16"/>
  <c r="P15" i="16"/>
  <c r="P16" i="16"/>
  <c r="P10" i="16"/>
  <c r="P13" i="16"/>
  <c r="P17" i="16"/>
  <c r="P29" i="16"/>
  <c r="O14" i="16"/>
  <c r="O15" i="16"/>
  <c r="O16" i="16"/>
  <c r="O17" i="16"/>
  <c r="O29" i="16"/>
  <c r="N14" i="16"/>
  <c r="N15" i="16"/>
  <c r="N16" i="16"/>
  <c r="N17" i="16"/>
  <c r="N29" i="16"/>
  <c r="M14" i="16"/>
  <c r="M15" i="16"/>
  <c r="M16" i="16"/>
  <c r="M10" i="16"/>
  <c r="M13" i="16"/>
  <c r="M17" i="16"/>
  <c r="M29" i="16"/>
  <c r="L14" i="16"/>
  <c r="L15" i="16"/>
  <c r="L16" i="16"/>
  <c r="L10" i="16"/>
  <c r="L13" i="16"/>
  <c r="L17" i="16"/>
  <c r="L29" i="16"/>
  <c r="J14" i="16"/>
  <c r="K15" i="16"/>
  <c r="K21" i="16"/>
  <c r="K33" i="16"/>
  <c r="K22" i="16"/>
  <c r="K23" i="16"/>
  <c r="K24" i="16"/>
  <c r="K29" i="16"/>
  <c r="K34" i="16"/>
  <c r="K40" i="16"/>
  <c r="K45" i="16"/>
  <c r="K51" i="16"/>
  <c r="J15" i="16"/>
  <c r="J16" i="16"/>
  <c r="J10" i="16"/>
  <c r="J13" i="16"/>
  <c r="K14" i="16"/>
  <c r="K17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7" i="16"/>
  <c r="H29" i="16"/>
  <c r="G14" i="16"/>
  <c r="G15" i="16"/>
  <c r="G16" i="16"/>
  <c r="G10" i="16"/>
  <c r="G13" i="16"/>
  <c r="G17" i="16"/>
  <c r="F14" i="16"/>
  <c r="F15" i="16"/>
  <c r="F16" i="16"/>
  <c r="F10" i="16"/>
  <c r="F13" i="16"/>
  <c r="B21" i="16"/>
  <c r="G21" i="16"/>
  <c r="G29" i="16"/>
  <c r="F17" i="16"/>
  <c r="F29" i="16"/>
  <c r="E14" i="16"/>
  <c r="E15" i="16"/>
  <c r="E16" i="16"/>
  <c r="E17" i="16"/>
  <c r="E29" i="16"/>
  <c r="D14" i="16"/>
  <c r="D15" i="16"/>
  <c r="D16" i="16"/>
  <c r="D17" i="16"/>
  <c r="D27" i="16"/>
  <c r="D29" i="16"/>
  <c r="AX15" i="17"/>
  <c r="AY16" i="17"/>
  <c r="AY21" i="17"/>
  <c r="AY22" i="17"/>
  <c r="AY29" i="17"/>
  <c r="AX14" i="17"/>
  <c r="AX16" i="17"/>
  <c r="AY17" i="17"/>
  <c r="AX17" i="17"/>
  <c r="AX29" i="17"/>
  <c r="AW14" i="17"/>
  <c r="AW15" i="17"/>
  <c r="AW16" i="17"/>
  <c r="AW10" i="17"/>
  <c r="AW13" i="17"/>
  <c r="AW17" i="17"/>
  <c r="AW29" i="17"/>
  <c r="AV14" i="17"/>
  <c r="AV15" i="17"/>
  <c r="AV16" i="17"/>
  <c r="AV17" i="17"/>
  <c r="AV29" i="17"/>
  <c r="AU14" i="17"/>
  <c r="AU15" i="17"/>
  <c r="AU16" i="17"/>
  <c r="AU10" i="17"/>
  <c r="AU13" i="17"/>
  <c r="AU17" i="17"/>
  <c r="AU29" i="17"/>
  <c r="AT14" i="17"/>
  <c r="AT15" i="17"/>
  <c r="AT16" i="17"/>
  <c r="AT10" i="17"/>
  <c r="AT13" i="17"/>
  <c r="AT17" i="17"/>
  <c r="AT29" i="17"/>
  <c r="AS14" i="17"/>
  <c r="AS15" i="17"/>
  <c r="AS16" i="17"/>
  <c r="AS10" i="17"/>
  <c r="AS13" i="17"/>
  <c r="AS17" i="17"/>
  <c r="AS29" i="17"/>
  <c r="AR14" i="17"/>
  <c r="AR15" i="17"/>
  <c r="AR16" i="17"/>
  <c r="AR17" i="17"/>
  <c r="AR29" i="17"/>
  <c r="AQ14" i="17"/>
  <c r="AQ15" i="17"/>
  <c r="AQ16" i="17"/>
  <c r="AQ10" i="17"/>
  <c r="AQ13" i="17"/>
  <c r="AQ17" i="17"/>
  <c r="AQ29" i="17"/>
  <c r="AP14" i="17"/>
  <c r="AP15" i="17"/>
  <c r="AP16" i="17"/>
  <c r="AP10" i="17"/>
  <c r="AP13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0" i="17"/>
  <c r="AN13" i="17"/>
  <c r="AN17" i="17"/>
  <c r="AN29" i="17"/>
  <c r="AM14" i="17"/>
  <c r="AM15" i="17"/>
  <c r="AM16" i="17"/>
  <c r="AM10" i="17"/>
  <c r="AM13" i="17"/>
  <c r="AM17" i="17"/>
  <c r="AM29" i="17"/>
  <c r="AL14" i="17"/>
  <c r="AL15" i="17"/>
  <c r="AL16" i="17"/>
  <c r="AL10" i="17"/>
  <c r="AL13" i="17"/>
  <c r="AL17" i="17"/>
  <c r="AL29" i="17"/>
  <c r="AK14" i="17"/>
  <c r="AK15" i="17"/>
  <c r="AK16" i="17"/>
  <c r="AK10" i="17"/>
  <c r="AK13" i="17"/>
  <c r="AK17" i="17"/>
  <c r="AK29" i="17"/>
  <c r="AJ14" i="17"/>
  <c r="AJ15" i="17"/>
  <c r="AJ16" i="17"/>
  <c r="AJ10" i="17"/>
  <c r="AJ13" i="17"/>
  <c r="AJ17" i="17"/>
  <c r="AJ29" i="17"/>
  <c r="AI14" i="17"/>
  <c r="AI15" i="17"/>
  <c r="AI16" i="17"/>
  <c r="AI10" i="17"/>
  <c r="AI13" i="17"/>
  <c r="AI17" i="17"/>
  <c r="AI29" i="17"/>
  <c r="AH14" i="17"/>
  <c r="AH15" i="17"/>
  <c r="AH16" i="17"/>
  <c r="AH10" i="17"/>
  <c r="AH13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0" i="17"/>
  <c r="AE13" i="17"/>
  <c r="AE17" i="17"/>
  <c r="AE29" i="17"/>
  <c r="AD14" i="17"/>
  <c r="AD15" i="17"/>
  <c r="AD16" i="17"/>
  <c r="AD10" i="17"/>
  <c r="AD13" i="17"/>
  <c r="AD17" i="17"/>
  <c r="AD29" i="17"/>
  <c r="AC14" i="17"/>
  <c r="AC15" i="17"/>
  <c r="AC16" i="17"/>
  <c r="AC10" i="17"/>
  <c r="AC13" i="17"/>
  <c r="AC17" i="17"/>
  <c r="AC29" i="17"/>
  <c r="AB14" i="17"/>
  <c r="AB15" i="17"/>
  <c r="AB16" i="17"/>
  <c r="AB10" i="17"/>
  <c r="AB13" i="17"/>
  <c r="AB17" i="17"/>
  <c r="AB29" i="17"/>
  <c r="AA14" i="17"/>
  <c r="AA15" i="17"/>
  <c r="AA16" i="17"/>
  <c r="AA10" i="17"/>
  <c r="AA13" i="17"/>
  <c r="AA17" i="17"/>
  <c r="AA29" i="17"/>
  <c r="Z14" i="17"/>
  <c r="Z15" i="17"/>
  <c r="Z16" i="17"/>
  <c r="Z10" i="17"/>
  <c r="Z13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0" i="17"/>
  <c r="X13" i="17"/>
  <c r="X17" i="17"/>
  <c r="X29" i="17"/>
  <c r="W14" i="17"/>
  <c r="W15" i="17"/>
  <c r="W16" i="17"/>
  <c r="W10" i="17"/>
  <c r="W13" i="17"/>
  <c r="W17" i="17"/>
  <c r="W29" i="17"/>
  <c r="V14" i="17"/>
  <c r="V15" i="17"/>
  <c r="V16" i="17"/>
  <c r="V17" i="17"/>
  <c r="V29" i="17"/>
  <c r="U14" i="17"/>
  <c r="U15" i="17"/>
  <c r="U16" i="17"/>
  <c r="U17" i="17"/>
  <c r="U29" i="17"/>
  <c r="T21" i="17"/>
  <c r="T22" i="17"/>
  <c r="T24" i="17"/>
  <c r="T29" i="17"/>
  <c r="T34" i="17"/>
  <c r="T40" i="17"/>
  <c r="T45" i="17"/>
  <c r="T51" i="17"/>
  <c r="S14" i="17"/>
  <c r="T15" i="17"/>
  <c r="S15" i="17"/>
  <c r="T16" i="17"/>
  <c r="S16" i="17"/>
  <c r="T17" i="17"/>
  <c r="S10" i="17"/>
  <c r="S13" i="17"/>
  <c r="T14" i="17"/>
  <c r="T10" i="17"/>
  <c r="T13" i="17"/>
  <c r="S17" i="17"/>
  <c r="S29" i="17"/>
  <c r="R14" i="17"/>
  <c r="R15" i="17"/>
  <c r="R16" i="17"/>
  <c r="R17" i="17"/>
  <c r="R29" i="17"/>
  <c r="P15" i="17"/>
  <c r="Q16" i="17"/>
  <c r="Q21" i="17"/>
  <c r="Q23" i="17"/>
  <c r="Q22" i="17"/>
  <c r="Q45" i="17"/>
  <c r="Q51" i="17"/>
  <c r="Q24" i="17"/>
  <c r="Q29" i="17"/>
  <c r="Q33" i="17"/>
  <c r="Q34" i="17"/>
  <c r="Q40" i="17"/>
  <c r="Q44" i="17"/>
  <c r="P14" i="17"/>
  <c r="P16" i="17"/>
  <c r="Q17" i="17"/>
  <c r="P17" i="17"/>
  <c r="P29" i="17"/>
  <c r="O14" i="17"/>
  <c r="O15" i="17"/>
  <c r="O16" i="17"/>
  <c r="O10" i="17"/>
  <c r="O13" i="17"/>
  <c r="O17" i="17"/>
  <c r="O29" i="17"/>
  <c r="N14" i="17"/>
  <c r="N15" i="17"/>
  <c r="N16" i="17"/>
  <c r="N10" i="17"/>
  <c r="N13" i="17"/>
  <c r="N17" i="17"/>
  <c r="N29" i="17"/>
  <c r="M14" i="17"/>
  <c r="M15" i="17"/>
  <c r="M16" i="17"/>
  <c r="M10" i="17"/>
  <c r="M13" i="17"/>
  <c r="M17" i="17"/>
  <c r="L14" i="17"/>
  <c r="L15" i="17"/>
  <c r="L16" i="17"/>
  <c r="L10" i="17"/>
  <c r="L13" i="17"/>
  <c r="B21" i="17"/>
  <c r="M21" i="17"/>
  <c r="M29" i="17"/>
  <c r="L17" i="17"/>
  <c r="L29" i="17"/>
  <c r="K14" i="17"/>
  <c r="K15" i="17"/>
  <c r="K16" i="17"/>
  <c r="K10" i="17"/>
  <c r="K13" i="17"/>
  <c r="B22" i="17"/>
  <c r="L22" i="17"/>
  <c r="K17" i="17"/>
  <c r="K29" i="17"/>
  <c r="J14" i="17"/>
  <c r="J15" i="17"/>
  <c r="J16" i="17"/>
  <c r="J17" i="17"/>
  <c r="I14" i="17"/>
  <c r="I15" i="17"/>
  <c r="I16" i="17"/>
  <c r="I10" i="17"/>
  <c r="I13" i="17"/>
  <c r="J21" i="17"/>
  <c r="J29" i="17"/>
  <c r="I17" i="17"/>
  <c r="I29" i="17"/>
  <c r="H14" i="17"/>
  <c r="H15" i="17"/>
  <c r="H16" i="17"/>
  <c r="H10" i="17"/>
  <c r="H13" i="17"/>
  <c r="H17" i="17"/>
  <c r="H29" i="17"/>
  <c r="G14" i="17"/>
  <c r="G15" i="17"/>
  <c r="G16" i="17"/>
  <c r="G10" i="17"/>
  <c r="G13" i="17"/>
  <c r="G17" i="17"/>
  <c r="F14" i="17"/>
  <c r="F15" i="17"/>
  <c r="F16" i="17"/>
  <c r="F10" i="17"/>
  <c r="F13" i="17"/>
  <c r="G22" i="17"/>
  <c r="G29" i="17"/>
  <c r="G21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0" i="17"/>
  <c r="D17" i="17"/>
  <c r="D27" i="17"/>
  <c r="D29" i="17"/>
  <c r="AY14" i="18"/>
  <c r="AY15" i="18"/>
  <c r="AY16" i="18"/>
  <c r="AY10" i="18"/>
  <c r="AY13" i="18"/>
  <c r="AY17" i="18"/>
  <c r="AY29" i="18"/>
  <c r="AX14" i="18"/>
  <c r="AX15" i="18"/>
  <c r="AX16" i="18"/>
  <c r="AX17" i="18"/>
  <c r="AX29" i="18"/>
  <c r="AW14" i="18"/>
  <c r="AW15" i="18"/>
  <c r="AW16" i="18"/>
  <c r="AW10" i="18"/>
  <c r="AW13" i="18"/>
  <c r="AW17" i="18"/>
  <c r="AW29" i="18"/>
  <c r="AV14" i="18"/>
  <c r="AV15" i="18"/>
  <c r="AV16" i="18"/>
  <c r="AV10" i="18"/>
  <c r="AV13" i="18"/>
  <c r="AV17" i="18"/>
  <c r="AU14" i="18"/>
  <c r="AU15" i="18"/>
  <c r="AU16" i="18"/>
  <c r="AU10" i="18"/>
  <c r="AU13" i="18"/>
  <c r="B21" i="18"/>
  <c r="AV21" i="18"/>
  <c r="AV29" i="18"/>
  <c r="AU17" i="18"/>
  <c r="AU29" i="18"/>
  <c r="AS14" i="18"/>
  <c r="AT15" i="18"/>
  <c r="AS16" i="18"/>
  <c r="AT17" i="18"/>
  <c r="AT21" i="18"/>
  <c r="AT22" i="18"/>
  <c r="AT24" i="18"/>
  <c r="AT29" i="18"/>
  <c r="AT34" i="18"/>
  <c r="AT40" i="18"/>
  <c r="AT45" i="18"/>
  <c r="AT51" i="18"/>
  <c r="AS15" i="18"/>
  <c r="AT16" i="18"/>
  <c r="AS10" i="18"/>
  <c r="AS13" i="18"/>
  <c r="AT14" i="18"/>
  <c r="AS17" i="18"/>
  <c r="AS29" i="18"/>
  <c r="AR14" i="18"/>
  <c r="AR15" i="18"/>
  <c r="AR16" i="18"/>
  <c r="AR10" i="18"/>
  <c r="AR13" i="18"/>
  <c r="AR17" i="18"/>
  <c r="AQ14" i="18"/>
  <c r="AQ15" i="18"/>
  <c r="AQ16" i="18"/>
  <c r="AQ10" i="18"/>
  <c r="AQ13" i="18"/>
  <c r="AR21" i="18"/>
  <c r="AR29" i="18"/>
  <c r="AQ17" i="18"/>
  <c r="AQ29" i="18"/>
  <c r="AP14" i="18"/>
  <c r="AP15" i="18"/>
  <c r="AP16" i="18"/>
  <c r="AP17" i="18"/>
  <c r="AP29" i="18"/>
  <c r="AO14" i="18"/>
  <c r="AO15" i="18"/>
  <c r="AO16" i="18"/>
  <c r="AO17" i="18"/>
  <c r="AO29" i="18"/>
  <c r="AN14" i="18"/>
  <c r="AN15" i="18"/>
  <c r="AN16" i="18"/>
  <c r="AN10" i="18"/>
  <c r="AN13" i="18"/>
  <c r="AO21" i="18"/>
  <c r="AO23" i="18"/>
  <c r="AN17" i="18"/>
  <c r="AN29" i="18"/>
  <c r="AM14" i="18"/>
  <c r="AM15" i="18"/>
  <c r="AM16" i="18"/>
  <c r="AM17" i="18"/>
  <c r="AM29" i="18"/>
  <c r="AL14" i="18"/>
  <c r="AL15" i="18"/>
  <c r="AL16" i="18"/>
  <c r="AL17" i="18"/>
  <c r="AL29" i="18"/>
  <c r="AK14" i="18"/>
  <c r="AK15" i="18"/>
  <c r="AK16" i="18"/>
  <c r="AK10" i="18"/>
  <c r="AK13" i="18"/>
  <c r="AK17" i="18"/>
  <c r="AK29" i="18"/>
  <c r="AJ14" i="18"/>
  <c r="AJ15" i="18"/>
  <c r="AJ16" i="18"/>
  <c r="AJ10" i="18"/>
  <c r="AJ13" i="18"/>
  <c r="AJ17" i="18"/>
  <c r="AI14" i="18"/>
  <c r="AI15" i="18"/>
  <c r="AI16" i="18"/>
  <c r="AI10" i="18"/>
  <c r="AI13" i="18"/>
  <c r="AJ21" i="18"/>
  <c r="AJ29" i="18"/>
  <c r="AI17" i="18"/>
  <c r="AI29" i="18"/>
  <c r="AH14" i="18"/>
  <c r="AH15" i="18"/>
  <c r="AH16" i="18"/>
  <c r="AH17" i="18"/>
  <c r="AH29" i="18"/>
  <c r="AG14" i="18"/>
  <c r="AG15" i="18"/>
  <c r="AG16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7" i="18"/>
  <c r="AE29" i="18"/>
  <c r="AD14" i="18"/>
  <c r="AD15" i="18"/>
  <c r="AD16" i="18"/>
  <c r="AD17" i="18"/>
  <c r="AD29" i="18"/>
  <c r="AC14" i="18"/>
  <c r="AC15" i="18"/>
  <c r="AC16" i="18"/>
  <c r="AC10" i="18"/>
  <c r="AC13" i="18"/>
  <c r="AC17" i="18"/>
  <c r="AC29" i="18"/>
  <c r="AB14" i="18"/>
  <c r="AB15" i="18"/>
  <c r="AB16" i="18"/>
  <c r="AB17" i="18"/>
  <c r="AB29" i="18"/>
  <c r="AA14" i="18"/>
  <c r="AA15" i="18"/>
  <c r="AA16" i="18"/>
  <c r="AA10" i="18"/>
  <c r="AA13" i="18"/>
  <c r="AA17" i="18"/>
  <c r="AA29" i="18"/>
  <c r="Z14" i="18"/>
  <c r="Z15" i="18"/>
  <c r="Z16" i="18"/>
  <c r="Z17" i="18"/>
  <c r="Z29" i="18"/>
  <c r="Y14" i="18"/>
  <c r="Y15" i="18"/>
  <c r="Y16" i="18"/>
  <c r="Y10" i="18"/>
  <c r="Y13" i="18"/>
  <c r="B22" i="18"/>
  <c r="Z22" i="18"/>
  <c r="Y17" i="18"/>
  <c r="Y29" i="18"/>
  <c r="X14" i="18"/>
  <c r="X15" i="18"/>
  <c r="X16" i="18"/>
  <c r="X10" i="18"/>
  <c r="X13" i="18"/>
  <c r="X17" i="18"/>
  <c r="X29" i="18"/>
  <c r="W14" i="18"/>
  <c r="W15" i="18"/>
  <c r="W16" i="18"/>
  <c r="W10" i="18"/>
  <c r="W13" i="18"/>
  <c r="W17" i="18"/>
  <c r="W29" i="18"/>
  <c r="V14" i="18"/>
  <c r="V15" i="18"/>
  <c r="V16" i="18"/>
  <c r="V17" i="18"/>
  <c r="V29" i="18"/>
  <c r="U14" i="18"/>
  <c r="U15" i="18"/>
  <c r="U16" i="18"/>
  <c r="U10" i="18"/>
  <c r="U13" i="18"/>
  <c r="U17" i="18"/>
  <c r="U29" i="18"/>
  <c r="T14" i="18"/>
  <c r="T15" i="18"/>
  <c r="T16" i="18"/>
  <c r="T17" i="18"/>
  <c r="T29" i="18"/>
  <c r="S14" i="18"/>
  <c r="S15" i="18"/>
  <c r="S16" i="18"/>
  <c r="S10" i="18"/>
  <c r="S13" i="18"/>
  <c r="T22" i="18"/>
  <c r="S17" i="18"/>
  <c r="S29" i="18"/>
  <c r="R14" i="18"/>
  <c r="R15" i="18"/>
  <c r="R16" i="18"/>
  <c r="R17" i="18"/>
  <c r="R29" i="18"/>
  <c r="Q14" i="18"/>
  <c r="Q15" i="18"/>
  <c r="Q16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7" i="18"/>
  <c r="O29" i="18"/>
  <c r="N14" i="18"/>
  <c r="N15" i="18"/>
  <c r="N16" i="18"/>
  <c r="N17" i="18"/>
  <c r="N29" i="18"/>
  <c r="M14" i="18"/>
  <c r="M15" i="18"/>
  <c r="M16" i="18"/>
  <c r="M10" i="18"/>
  <c r="M13" i="18"/>
  <c r="M17" i="18"/>
  <c r="M29" i="18"/>
  <c r="L14" i="18"/>
  <c r="L15" i="18"/>
  <c r="L16" i="18"/>
  <c r="L17" i="18"/>
  <c r="L29" i="18"/>
  <c r="K14" i="18"/>
  <c r="K15" i="18"/>
  <c r="K16" i="18"/>
  <c r="K10" i="18"/>
  <c r="K13" i="18"/>
  <c r="K17" i="18"/>
  <c r="K29" i="18"/>
  <c r="J14" i="18"/>
  <c r="J15" i="18"/>
  <c r="J16" i="18"/>
  <c r="J10" i="18"/>
  <c r="J13" i="18"/>
  <c r="J17" i="18"/>
  <c r="J29" i="18"/>
  <c r="I14" i="18"/>
  <c r="I15" i="18"/>
  <c r="I16" i="18"/>
  <c r="I10" i="18"/>
  <c r="I13" i="18"/>
  <c r="I17" i="18"/>
  <c r="I29" i="18"/>
  <c r="H14" i="18"/>
  <c r="H15" i="18"/>
  <c r="H16" i="18"/>
  <c r="H17" i="18"/>
  <c r="H29" i="18"/>
  <c r="G14" i="18"/>
  <c r="G15" i="18"/>
  <c r="G16" i="18"/>
  <c r="G10" i="18"/>
  <c r="G13" i="18"/>
  <c r="G17" i="18"/>
  <c r="G29" i="18"/>
  <c r="F14" i="18"/>
  <c r="F15" i="18"/>
  <c r="F16" i="18"/>
  <c r="F10" i="18"/>
  <c r="F13" i="18"/>
  <c r="F17" i="18"/>
  <c r="F29" i="18"/>
  <c r="E14" i="18"/>
  <c r="E15" i="18"/>
  <c r="E16" i="18"/>
  <c r="E10" i="18"/>
  <c r="E13" i="18"/>
  <c r="E17" i="18"/>
  <c r="E29" i="18"/>
  <c r="D14" i="18"/>
  <c r="D15" i="18"/>
  <c r="D16" i="18"/>
  <c r="D17" i="18"/>
  <c r="D27" i="18"/>
  <c r="D29" i="18"/>
  <c r="D21" i="16"/>
  <c r="D21" i="18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D22" i="18"/>
  <c r="D23" i="18"/>
  <c r="D44" i="18"/>
  <c r="D33" i="18"/>
  <c r="F21" i="18"/>
  <c r="F22" i="18"/>
  <c r="Y21" i="18"/>
  <c r="Y22" i="18"/>
  <c r="G21" i="18"/>
  <c r="G22" i="18"/>
  <c r="J21" i="18"/>
  <c r="J22" i="18"/>
  <c r="K21" i="18"/>
  <c r="K22" i="18"/>
  <c r="Q21" i="18"/>
  <c r="Q22" i="18"/>
  <c r="AG21" i="18"/>
  <c r="AG22" i="18"/>
  <c r="T24" i="18"/>
  <c r="T34" i="18"/>
  <c r="T40" i="18"/>
  <c r="T45" i="18"/>
  <c r="T51" i="18"/>
  <c r="X21" i="18"/>
  <c r="X22" i="18"/>
  <c r="AO44" i="18"/>
  <c r="AS21" i="18"/>
  <c r="AS22" i="18"/>
  <c r="AV33" i="18"/>
  <c r="AV44" i="18"/>
  <c r="AV23" i="18"/>
  <c r="L24" i="17"/>
  <c r="L34" i="17"/>
  <c r="L40" i="17"/>
  <c r="L45" i="17"/>
  <c r="L51" i="17"/>
  <c r="U21" i="17"/>
  <c r="U22" i="17"/>
  <c r="AB21" i="18"/>
  <c r="AB10" i="18"/>
  <c r="AB13" i="18"/>
  <c r="AJ22" i="18"/>
  <c r="AM10" i="18"/>
  <c r="AM13" i="18"/>
  <c r="AO10" i="18"/>
  <c r="AO13" i="18"/>
  <c r="AT10" i="18"/>
  <c r="AT13" i="18"/>
  <c r="G34" i="17"/>
  <c r="G40" i="17"/>
  <c r="G45" i="17"/>
  <c r="G51" i="17"/>
  <c r="G24" i="17"/>
  <c r="H21" i="17"/>
  <c r="H22" i="17"/>
  <c r="J33" i="17"/>
  <c r="J44" i="17"/>
  <c r="J23" i="17"/>
  <c r="G23" i="16"/>
  <c r="G33" i="16"/>
  <c r="G44" i="16"/>
  <c r="E27" i="18"/>
  <c r="D30" i="18"/>
  <c r="N22" i="18"/>
  <c r="N21" i="18"/>
  <c r="Z45" i="18"/>
  <c r="Z51" i="18"/>
  <c r="Z24" i="18"/>
  <c r="Z34" i="18"/>
  <c r="Z40" i="18"/>
  <c r="AR33" i="18"/>
  <c r="AR44" i="18"/>
  <c r="AR23" i="18"/>
  <c r="AW22" i="18"/>
  <c r="AW21" i="18"/>
  <c r="I21" i="17"/>
  <c r="I22" i="17"/>
  <c r="AD21" i="16"/>
  <c r="D45" i="18"/>
  <c r="D51" i="18"/>
  <c r="D34" i="18"/>
  <c r="D40" i="18"/>
  <c r="D24" i="18"/>
  <c r="H22" i="18"/>
  <c r="L22" i="18"/>
  <c r="O10" i="18"/>
  <c r="O13" i="18"/>
  <c r="Q10" i="18"/>
  <c r="Q13" i="18"/>
  <c r="Z21" i="18"/>
  <c r="AJ33" i="18"/>
  <c r="AJ44" i="18"/>
  <c r="AJ23" i="18"/>
  <c r="AK21" i="18"/>
  <c r="AK22" i="18"/>
  <c r="AO33" i="18"/>
  <c r="AR22" i="18"/>
  <c r="AT23" i="18"/>
  <c r="AT33" i="18"/>
  <c r="AT44" i="18"/>
  <c r="AV22" i="18"/>
  <c r="D30" i="17"/>
  <c r="E27" i="17"/>
  <c r="O21" i="17"/>
  <c r="O22" i="17"/>
  <c r="Y21" i="17"/>
  <c r="Y22" i="17"/>
  <c r="Z22" i="17"/>
  <c r="Z21" i="17"/>
  <c r="AE21" i="17"/>
  <c r="AE22" i="17"/>
  <c r="AG21" i="17"/>
  <c r="AG22" i="17"/>
  <c r="AH22" i="17"/>
  <c r="AH21" i="17"/>
  <c r="AM21" i="17"/>
  <c r="AM22" i="17"/>
  <c r="AO21" i="17"/>
  <c r="AO22" i="17"/>
  <c r="AP22" i="17"/>
  <c r="AP21" i="17"/>
  <c r="J21" i="16"/>
  <c r="B22" i="16"/>
  <c r="J22" i="16"/>
  <c r="N21" i="16"/>
  <c r="AC21" i="16"/>
  <c r="AC22" i="16"/>
  <c r="D10" i="18"/>
  <c r="H21" i="18"/>
  <c r="H10" i="18"/>
  <c r="H13" i="18"/>
  <c r="AX22" i="17"/>
  <c r="D22" i="17"/>
  <c r="AT22" i="17"/>
  <c r="AZ17" i="18"/>
  <c r="L21" i="18"/>
  <c r="L10" i="18"/>
  <c r="L13" i="18"/>
  <c r="T21" i="18"/>
  <c r="T10" i="18"/>
  <c r="T13" i="18"/>
  <c r="AB22" i="18"/>
  <c r="AE10" i="18"/>
  <c r="AE13" i="18"/>
  <c r="AG10" i="18"/>
  <c r="AG13" i="18"/>
  <c r="AO22" i="18"/>
  <c r="AX21" i="18"/>
  <c r="AX22" i="18"/>
  <c r="D13" i="17"/>
  <c r="G44" i="17"/>
  <c r="G23" i="17"/>
  <c r="G33" i="17"/>
  <c r="L21" i="17"/>
  <c r="M23" i="17"/>
  <c r="M33" i="17"/>
  <c r="M44" i="17"/>
  <c r="Q46" i="17"/>
  <c r="Q50" i="17"/>
  <c r="AA21" i="17"/>
  <c r="AA22" i="17"/>
  <c r="AC21" i="17"/>
  <c r="AC22" i="17"/>
  <c r="AD22" i="17"/>
  <c r="AD21" i="17"/>
  <c r="AI21" i="17"/>
  <c r="AI22" i="17"/>
  <c r="AK21" i="17"/>
  <c r="AK22" i="17"/>
  <c r="AL22" i="17"/>
  <c r="AL21" i="17"/>
  <c r="AQ21" i="17"/>
  <c r="AQ22" i="17"/>
  <c r="AU22" i="17"/>
  <c r="AF22" i="17"/>
  <c r="AF21" i="17"/>
  <c r="AJ22" i="17"/>
  <c r="AJ21" i="17"/>
  <c r="AN22" i="17"/>
  <c r="AN21" i="17"/>
  <c r="AU21" i="17"/>
  <c r="AX21" i="17"/>
  <c r="V21" i="16"/>
  <c r="R10" i="18"/>
  <c r="R13" i="18"/>
  <c r="V22" i="18"/>
  <c r="Z10" i="18"/>
  <c r="Z13" i="18"/>
  <c r="AD22" i="18"/>
  <c r="AH10" i="18"/>
  <c r="AH13" i="18"/>
  <c r="AL22" i="18"/>
  <c r="AP10" i="18"/>
  <c r="AP13" i="18"/>
  <c r="F22" i="17"/>
  <c r="F21" i="17"/>
  <c r="J22" i="17"/>
  <c r="P21" i="17"/>
  <c r="P22" i="17"/>
  <c r="T33" i="17"/>
  <c r="T44" i="17"/>
  <c r="T23" i="17"/>
  <c r="U10" i="17"/>
  <c r="U13" i="17"/>
  <c r="V10" i="17"/>
  <c r="V13" i="17"/>
  <c r="AY15" i="17"/>
  <c r="AX10" i="17"/>
  <c r="AX13" i="17"/>
  <c r="AY14" i="17"/>
  <c r="AY10" i="17"/>
  <c r="AY13" i="17"/>
  <c r="AA23" i="16"/>
  <c r="AA33" i="16"/>
  <c r="AA44" i="16"/>
  <c r="AB21" i="16"/>
  <c r="AB22" i="16"/>
  <c r="AJ21" i="16"/>
  <c r="AJ22" i="16"/>
  <c r="AK22" i="16"/>
  <c r="AN22" i="16"/>
  <c r="AN21" i="16"/>
  <c r="V21" i="18"/>
  <c r="AD21" i="18"/>
  <c r="AL21" i="18"/>
  <c r="D21" i="17"/>
  <c r="M22" i="17"/>
  <c r="Q15" i="17"/>
  <c r="P10" i="17"/>
  <c r="P13" i="17"/>
  <c r="Q14" i="17"/>
  <c r="Q10" i="17"/>
  <c r="Q13" i="17"/>
  <c r="Q39" i="17"/>
  <c r="Q35" i="17"/>
  <c r="X22" i="17"/>
  <c r="X21" i="17"/>
  <c r="AB22" i="17"/>
  <c r="AB21" i="17"/>
  <c r="D23" i="16"/>
  <c r="D33" i="16"/>
  <c r="D44" i="16"/>
  <c r="N10" i="18"/>
  <c r="N13" i="18"/>
  <c r="V10" i="18"/>
  <c r="V13" i="18"/>
  <c r="AD10" i="18"/>
  <c r="AD13" i="18"/>
  <c r="AL10" i="18"/>
  <c r="AL13" i="18"/>
  <c r="AX10" i="18"/>
  <c r="AX13" i="18"/>
  <c r="N22" i="17"/>
  <c r="N21" i="17"/>
  <c r="R10" i="17"/>
  <c r="R13" i="17"/>
  <c r="AT21" i="17"/>
  <c r="AY24" i="17"/>
  <c r="AY34" i="17"/>
  <c r="AY40" i="17"/>
  <c r="AY45" i="17"/>
  <c r="AY51" i="17"/>
  <c r="Q21" i="16"/>
  <c r="R21" i="16"/>
  <c r="Y21" i="16"/>
  <c r="AH22" i="16"/>
  <c r="AH21" i="16"/>
  <c r="AK21" i="16"/>
  <c r="AZ17" i="17"/>
  <c r="J10" i="17"/>
  <c r="J13" i="17"/>
  <c r="H21" i="16"/>
  <c r="K35" i="16"/>
  <c r="K39" i="16"/>
  <c r="Q22" i="16"/>
  <c r="U21" i="16"/>
  <c r="U22" i="16"/>
  <c r="AI21" i="16"/>
  <c r="AI22" i="16"/>
  <c r="AR21" i="16"/>
  <c r="AR22" i="16"/>
  <c r="AR22" i="17"/>
  <c r="AR21" i="17"/>
  <c r="AV22" i="17"/>
  <c r="AV21" i="17"/>
  <c r="AZ17" i="16"/>
  <c r="G22" i="16"/>
  <c r="K16" i="16"/>
  <c r="K10" i="16"/>
  <c r="K13" i="16"/>
  <c r="M21" i="16"/>
  <c r="M22" i="16"/>
  <c r="W21" i="16"/>
  <c r="AG21" i="16"/>
  <c r="AG22" i="16"/>
  <c r="AQ21" i="16"/>
  <c r="AQ22" i="16"/>
  <c r="AS22" i="16"/>
  <c r="AS21" i="16"/>
  <c r="AY23" i="17"/>
  <c r="AY33" i="17"/>
  <c r="D10" i="16"/>
  <c r="H10" i="16"/>
  <c r="H13" i="16"/>
  <c r="AL22" i="16"/>
  <c r="AL21" i="16"/>
  <c r="AO22" i="16"/>
  <c r="AO21" i="16"/>
  <c r="S31" i="20"/>
  <c r="T32" i="20"/>
  <c r="S7" i="20"/>
  <c r="H7" i="20"/>
  <c r="AR10" i="17"/>
  <c r="AR13" i="17"/>
  <c r="AV10" i="17"/>
  <c r="AV13" i="17"/>
  <c r="AY44" i="17"/>
  <c r="E27" i="16"/>
  <c r="D30" i="16"/>
  <c r="E10" i="16"/>
  <c r="E13" i="16"/>
  <c r="N10" i="16"/>
  <c r="N13" i="16"/>
  <c r="O10" i="16"/>
  <c r="O13" i="16"/>
  <c r="S21" i="16"/>
  <c r="AE22" i="16"/>
  <c r="AE21" i="16"/>
  <c r="AU21" i="16"/>
  <c r="W10" i="16"/>
  <c r="W13" i="16"/>
  <c r="Z22" i="16"/>
  <c r="AE10" i="16"/>
  <c r="AE13" i="16"/>
  <c r="AP23" i="16"/>
  <c r="AP33" i="16"/>
  <c r="AT21" i="16"/>
  <c r="AW21" i="16"/>
  <c r="K44" i="16"/>
  <c r="S10" i="16"/>
  <c r="S13" i="16"/>
  <c r="Z21" i="16"/>
  <c r="AL10" i="16"/>
  <c r="AL13" i="16"/>
  <c r="AP44" i="16"/>
  <c r="D260" i="14"/>
  <c r="T260" i="14"/>
  <c r="AB260" i="14"/>
  <c r="AZ260" i="14"/>
  <c r="AZ259" i="14"/>
  <c r="AU10" i="16"/>
  <c r="AU13" i="16"/>
  <c r="L260" i="15"/>
  <c r="S8" i="20"/>
  <c r="H8" i="20"/>
  <c r="AX10" i="16"/>
  <c r="AX13" i="16"/>
  <c r="D260" i="15"/>
  <c r="AJ260" i="15"/>
  <c r="AZ260" i="15"/>
  <c r="AZ259" i="15"/>
  <c r="S40" i="20"/>
  <c r="AW10" i="16"/>
  <c r="AW13" i="16"/>
  <c r="BA14" i="14"/>
  <c r="S36" i="20"/>
  <c r="S9" i="20"/>
  <c r="H9" i="20"/>
  <c r="S10" i="20"/>
  <c r="H10" i="20"/>
  <c r="BA14" i="15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L21" i="16"/>
  <c r="L22" i="16"/>
  <c r="T21" i="16"/>
  <c r="T22" i="16"/>
  <c r="AT23" i="16"/>
  <c r="AT33" i="16"/>
  <c r="AT44" i="16"/>
  <c r="Z34" i="16"/>
  <c r="Z40" i="16"/>
  <c r="Z24" i="16"/>
  <c r="Z45" i="16"/>
  <c r="Z51" i="16"/>
  <c r="AE23" i="16"/>
  <c r="AE33" i="16"/>
  <c r="AE44" i="16"/>
  <c r="P21" i="16"/>
  <c r="P22" i="16"/>
  <c r="F27" i="16"/>
  <c r="E30" i="16"/>
  <c r="AO34" i="16"/>
  <c r="AO40" i="16"/>
  <c r="AO24" i="16"/>
  <c r="AO45" i="16"/>
  <c r="AO51" i="16"/>
  <c r="I21" i="16"/>
  <c r="I22" i="16"/>
  <c r="AS23" i="16"/>
  <c r="AS33" i="16"/>
  <c r="AS44" i="16"/>
  <c r="AG24" i="16"/>
  <c r="AG45" i="16"/>
  <c r="AG51" i="16"/>
  <c r="AG34" i="16"/>
  <c r="AG40" i="16"/>
  <c r="M24" i="16"/>
  <c r="M34" i="16"/>
  <c r="M40" i="16"/>
  <c r="M45" i="16"/>
  <c r="M51" i="16"/>
  <c r="G24" i="16"/>
  <c r="G45" i="16"/>
  <c r="G51" i="16"/>
  <c r="G34" i="16"/>
  <c r="G40" i="16"/>
  <c r="AR23" i="17"/>
  <c r="AR44" i="17"/>
  <c r="AR33" i="17"/>
  <c r="AI34" i="16"/>
  <c r="AI40" i="16"/>
  <c r="AI45" i="16"/>
  <c r="AI51" i="16"/>
  <c r="AI24" i="16"/>
  <c r="Q24" i="16"/>
  <c r="Q34" i="16"/>
  <c r="Q40" i="16"/>
  <c r="Q45" i="16"/>
  <c r="Q51" i="16"/>
  <c r="H23" i="16"/>
  <c r="H33" i="16"/>
  <c r="H44" i="16"/>
  <c r="AH44" i="16"/>
  <c r="AH33" i="16"/>
  <c r="AH23" i="16"/>
  <c r="R23" i="16"/>
  <c r="R33" i="16"/>
  <c r="R44" i="16"/>
  <c r="N45" i="17"/>
  <c r="N51" i="17"/>
  <c r="N24" i="17"/>
  <c r="N34" i="17"/>
  <c r="N40" i="17"/>
  <c r="W21" i="18"/>
  <c r="W22" i="18"/>
  <c r="X33" i="17"/>
  <c r="X44" i="17"/>
  <c r="X23" i="17"/>
  <c r="R22" i="17"/>
  <c r="R21" i="17"/>
  <c r="AL23" i="18"/>
  <c r="AL44" i="18"/>
  <c r="AL33" i="18"/>
  <c r="AN24" i="16"/>
  <c r="AN34" i="16"/>
  <c r="AN40" i="16"/>
  <c r="AN45" i="16"/>
  <c r="AN51" i="16"/>
  <c r="AB34" i="16"/>
  <c r="AB40" i="16"/>
  <c r="AB45" i="16"/>
  <c r="AB51" i="16"/>
  <c r="AB24" i="16"/>
  <c r="V22" i="17"/>
  <c r="E22" i="17"/>
  <c r="K22" i="17"/>
  <c r="S22" i="17"/>
  <c r="W22" i="17"/>
  <c r="AS22" i="17"/>
  <c r="AW22" i="17"/>
  <c r="AZ22" i="17"/>
  <c r="V21" i="17"/>
  <c r="P24" i="17"/>
  <c r="P34" i="17"/>
  <c r="P40" i="17"/>
  <c r="P45" i="17"/>
  <c r="P51" i="17"/>
  <c r="F45" i="17"/>
  <c r="F51" i="17"/>
  <c r="F24" i="17"/>
  <c r="F34" i="17"/>
  <c r="F40" i="17"/>
  <c r="AD45" i="18"/>
  <c r="AD51" i="18"/>
  <c r="AD34" i="18"/>
  <c r="AD40" i="18"/>
  <c r="AD24" i="18"/>
  <c r="V23" i="16"/>
  <c r="V44" i="16"/>
  <c r="V33" i="16"/>
  <c r="AN24" i="17"/>
  <c r="AN45" i="17"/>
  <c r="AN51" i="17"/>
  <c r="AN34" i="17"/>
  <c r="AN40" i="17"/>
  <c r="AF24" i="17"/>
  <c r="AF45" i="17"/>
  <c r="AF51" i="17"/>
  <c r="AF34" i="17"/>
  <c r="AF40" i="17"/>
  <c r="AL33" i="17"/>
  <c r="AL23" i="17"/>
  <c r="AL44" i="17"/>
  <c r="AI34" i="17"/>
  <c r="AI40" i="17"/>
  <c r="AI24" i="17"/>
  <c r="AI45" i="17"/>
  <c r="AI51" i="17"/>
  <c r="AC34" i="17"/>
  <c r="AC40" i="17"/>
  <c r="AC24" i="17"/>
  <c r="AC45" i="17"/>
  <c r="AC51" i="17"/>
  <c r="G46" i="17"/>
  <c r="G50" i="17"/>
  <c r="AX44" i="18"/>
  <c r="AX23" i="18"/>
  <c r="AX33" i="18"/>
  <c r="AB24" i="18"/>
  <c r="AB34" i="18"/>
  <c r="AB40" i="18"/>
  <c r="AB45" i="18"/>
  <c r="AB51" i="18"/>
  <c r="L33" i="18"/>
  <c r="L44" i="18"/>
  <c r="L23" i="18"/>
  <c r="AX24" i="17"/>
  <c r="AX34" i="17"/>
  <c r="AX40" i="17"/>
  <c r="AX45" i="17"/>
  <c r="AX51" i="17"/>
  <c r="AC24" i="16"/>
  <c r="AC34" i="16"/>
  <c r="AC40" i="16"/>
  <c r="AC45" i="16"/>
  <c r="AC51" i="16"/>
  <c r="J24" i="16"/>
  <c r="J34" i="16"/>
  <c r="J40" i="16"/>
  <c r="J45" i="16"/>
  <c r="J51" i="16"/>
  <c r="AO34" i="17"/>
  <c r="AO40" i="17"/>
  <c r="AO24" i="17"/>
  <c r="AO45" i="17"/>
  <c r="AO51" i="17"/>
  <c r="AH33" i="17"/>
  <c r="AH23" i="17"/>
  <c r="AH44" i="17"/>
  <c r="AE34" i="17"/>
  <c r="AE40" i="17"/>
  <c r="AE24" i="17"/>
  <c r="AE45" i="17"/>
  <c r="AE51" i="17"/>
  <c r="Y34" i="17"/>
  <c r="Y40" i="17"/>
  <c r="Y24" i="17"/>
  <c r="Y45" i="17"/>
  <c r="Y51" i="17"/>
  <c r="E30" i="17"/>
  <c r="F27" i="17"/>
  <c r="AT35" i="18"/>
  <c r="AT39" i="18"/>
  <c r="AK24" i="18"/>
  <c r="AK34" i="18"/>
  <c r="AK40" i="18"/>
  <c r="AK45" i="18"/>
  <c r="AK51" i="18"/>
  <c r="AJ34" i="18"/>
  <c r="AJ35" i="18"/>
  <c r="AJ39" i="18"/>
  <c r="L24" i="18"/>
  <c r="L34" i="18"/>
  <c r="L40" i="18"/>
  <c r="L45" i="18"/>
  <c r="L51" i="18"/>
  <c r="I34" i="17"/>
  <c r="I40" i="17"/>
  <c r="I24" i="17"/>
  <c r="I45" i="17"/>
  <c r="I51" i="17"/>
  <c r="H24" i="17"/>
  <c r="H45" i="17"/>
  <c r="H51" i="17"/>
  <c r="H34" i="17"/>
  <c r="H40" i="17"/>
  <c r="AJ24" i="18"/>
  <c r="AJ40" i="18"/>
  <c r="AJ45" i="18"/>
  <c r="AJ51" i="18"/>
  <c r="U23" i="17"/>
  <c r="U33" i="17"/>
  <c r="U44" i="17"/>
  <c r="AS23" i="18"/>
  <c r="AS33" i="18"/>
  <c r="AS44" i="18"/>
  <c r="AG23" i="18"/>
  <c r="AG44" i="18"/>
  <c r="AG33" i="18"/>
  <c r="K23" i="18"/>
  <c r="K33" i="18"/>
  <c r="K44" i="18"/>
  <c r="G23" i="18"/>
  <c r="G33" i="18"/>
  <c r="G44" i="18"/>
  <c r="F33" i="18"/>
  <c r="F44" i="18"/>
  <c r="F23" i="18"/>
  <c r="T43" i="20"/>
  <c r="AY21" i="16"/>
  <c r="AY22" i="16"/>
  <c r="AV21" i="16"/>
  <c r="AV22" i="16"/>
  <c r="AP50" i="16"/>
  <c r="AP46" i="16"/>
  <c r="K50" i="16"/>
  <c r="K46" i="16"/>
  <c r="AP35" i="16"/>
  <c r="AP39" i="16"/>
  <c r="X21" i="16"/>
  <c r="X22" i="16"/>
  <c r="AE45" i="16"/>
  <c r="AE51" i="16"/>
  <c r="AE34" i="16"/>
  <c r="AE40" i="16"/>
  <c r="AE24" i="16"/>
  <c r="O22" i="16"/>
  <c r="O21" i="16"/>
  <c r="AY46" i="17"/>
  <c r="AY50" i="17"/>
  <c r="T11" i="20"/>
  <c r="T45" i="20"/>
  <c r="AL33" i="16"/>
  <c r="AL44" i="16"/>
  <c r="AL23" i="16"/>
  <c r="AZ10" i="16"/>
  <c r="D13" i="16"/>
  <c r="AS24" i="16"/>
  <c r="AS45" i="16"/>
  <c r="AS51" i="16"/>
  <c r="AS34" i="16"/>
  <c r="AS40" i="16"/>
  <c r="AG33" i="16"/>
  <c r="AG44" i="16"/>
  <c r="AG23" i="16"/>
  <c r="M33" i="16"/>
  <c r="M23" i="16"/>
  <c r="M44" i="16"/>
  <c r="AR45" i="17"/>
  <c r="AR51" i="17"/>
  <c r="AR24" i="17"/>
  <c r="AR34" i="17"/>
  <c r="AR40" i="17"/>
  <c r="AI44" i="16"/>
  <c r="AI23" i="16"/>
  <c r="AI33" i="16"/>
  <c r="K21" i="17"/>
  <c r="AH34" i="16"/>
  <c r="AH40" i="16"/>
  <c r="AH45" i="16"/>
  <c r="AH51" i="16"/>
  <c r="AH24" i="16"/>
  <c r="Q33" i="16"/>
  <c r="Q44" i="16"/>
  <c r="Q23" i="16"/>
  <c r="AT33" i="17"/>
  <c r="AT44" i="17"/>
  <c r="AT23" i="17"/>
  <c r="AY21" i="18"/>
  <c r="AY22" i="18"/>
  <c r="O21" i="18"/>
  <c r="O22" i="18"/>
  <c r="X24" i="17"/>
  <c r="X34" i="17"/>
  <c r="X40" i="17"/>
  <c r="X45" i="17"/>
  <c r="X51" i="17"/>
  <c r="AD23" i="18"/>
  <c r="AD33" i="18"/>
  <c r="AD44" i="18"/>
  <c r="AK34" i="16"/>
  <c r="AK40" i="16"/>
  <c r="AK24" i="16"/>
  <c r="AK45" i="16"/>
  <c r="AK51" i="16"/>
  <c r="AB44" i="16"/>
  <c r="AB33" i="16"/>
  <c r="AB23" i="16"/>
  <c r="P33" i="17"/>
  <c r="P44" i="17"/>
  <c r="P23" i="17"/>
  <c r="AQ21" i="18"/>
  <c r="AQ22" i="18"/>
  <c r="AA21" i="18"/>
  <c r="AA22" i="18"/>
  <c r="AX33" i="17"/>
  <c r="AX44" i="17"/>
  <c r="AX23" i="17"/>
  <c r="AJ33" i="17"/>
  <c r="AJ23" i="17"/>
  <c r="AJ44" i="17"/>
  <c r="AU24" i="17"/>
  <c r="AU34" i="17"/>
  <c r="AU40" i="17"/>
  <c r="AU45" i="17"/>
  <c r="AU51" i="17"/>
  <c r="AL45" i="17"/>
  <c r="AL51" i="17"/>
  <c r="AL24" i="17"/>
  <c r="AL34" i="17"/>
  <c r="AL40" i="17"/>
  <c r="AI44" i="17"/>
  <c r="AI23" i="17"/>
  <c r="AI33" i="17"/>
  <c r="AC23" i="17"/>
  <c r="AC44" i="17"/>
  <c r="AC33" i="17"/>
  <c r="L33" i="17"/>
  <c r="L23" i="17"/>
  <c r="L44" i="17"/>
  <c r="E21" i="17"/>
  <c r="AO24" i="18"/>
  <c r="AO34" i="18"/>
  <c r="AO40" i="18"/>
  <c r="AO45" i="18"/>
  <c r="AO51" i="18"/>
  <c r="U21" i="18"/>
  <c r="U22" i="18"/>
  <c r="I21" i="18"/>
  <c r="I22" i="18"/>
  <c r="AC33" i="16"/>
  <c r="AC23" i="16"/>
  <c r="AC44" i="16"/>
  <c r="J23" i="16"/>
  <c r="J33" i="16"/>
  <c r="J44" i="16"/>
  <c r="AO23" i="17"/>
  <c r="AO44" i="17"/>
  <c r="AO33" i="17"/>
  <c r="AH45" i="17"/>
  <c r="AH51" i="17"/>
  <c r="AH24" i="17"/>
  <c r="AH34" i="17"/>
  <c r="AH40" i="17"/>
  <c r="AE44" i="17"/>
  <c r="AE23" i="17"/>
  <c r="AE33" i="17"/>
  <c r="Y23" i="17"/>
  <c r="Y44" i="17"/>
  <c r="Y33" i="17"/>
  <c r="AK23" i="18"/>
  <c r="AK33" i="18"/>
  <c r="AK44" i="18"/>
  <c r="Z23" i="18"/>
  <c r="Z33" i="18"/>
  <c r="Z44" i="18"/>
  <c r="H45" i="18"/>
  <c r="H51" i="18"/>
  <c r="H24" i="18"/>
  <c r="H34" i="18"/>
  <c r="H40" i="18"/>
  <c r="I23" i="17"/>
  <c r="I44" i="17"/>
  <c r="I33" i="17"/>
  <c r="AR50" i="18"/>
  <c r="F27" i="18"/>
  <c r="E30" i="18"/>
  <c r="H33" i="17"/>
  <c r="H44" i="17"/>
  <c r="H23" i="17"/>
  <c r="AU21" i="18"/>
  <c r="AU22" i="18"/>
  <c r="AC21" i="18"/>
  <c r="AC22" i="18"/>
  <c r="AV50" i="18"/>
  <c r="AO46" i="18"/>
  <c r="AO50" i="18"/>
  <c r="Q24" i="18"/>
  <c r="Q34" i="18"/>
  <c r="Q40" i="18"/>
  <c r="Q45" i="18"/>
  <c r="Q51" i="18"/>
  <c r="J24" i="18"/>
  <c r="J34" i="18"/>
  <c r="J40" i="18"/>
  <c r="J45" i="18"/>
  <c r="J51" i="18"/>
  <c r="Y24" i="18"/>
  <c r="Y34" i="18"/>
  <c r="Y40" i="18"/>
  <c r="Y45" i="18"/>
  <c r="Y51" i="18"/>
  <c r="D35" i="18"/>
  <c r="D39" i="18"/>
  <c r="AM21" i="16"/>
  <c r="AM22" i="16"/>
  <c r="AW23" i="16"/>
  <c r="AW33" i="16"/>
  <c r="AW44" i="16"/>
  <c r="AU33" i="16"/>
  <c r="AU44" i="16"/>
  <c r="AU23" i="16"/>
  <c r="S44" i="16"/>
  <c r="S23" i="16"/>
  <c r="S33" i="16"/>
  <c r="F21" i="16"/>
  <c r="F22" i="16"/>
  <c r="AW21" i="17"/>
  <c r="AL45" i="16"/>
  <c r="AL51" i="16"/>
  <c r="AL24" i="16"/>
  <c r="AL34" i="16"/>
  <c r="AL40" i="16"/>
  <c r="AY39" i="17"/>
  <c r="AY35" i="17"/>
  <c r="AQ34" i="16"/>
  <c r="AQ40" i="16"/>
  <c r="AQ24" i="16"/>
  <c r="AQ45" i="16"/>
  <c r="AQ51" i="16"/>
  <c r="W33" i="16"/>
  <c r="W44" i="16"/>
  <c r="W23" i="16"/>
  <c r="AV23" i="17"/>
  <c r="AV44" i="17"/>
  <c r="AV33" i="17"/>
  <c r="AR24" i="16"/>
  <c r="AR34" i="16"/>
  <c r="AR40" i="16"/>
  <c r="AR45" i="16"/>
  <c r="AR51" i="16"/>
  <c r="U24" i="16"/>
  <c r="U45" i="16"/>
  <c r="U51" i="16"/>
  <c r="U34" i="16"/>
  <c r="U40" i="16"/>
  <c r="Y33" i="16"/>
  <c r="Y23" i="16"/>
  <c r="Y44" i="16"/>
  <c r="S21" i="17"/>
  <c r="AM21" i="18"/>
  <c r="AM22" i="18"/>
  <c r="D50" i="16"/>
  <c r="AB33" i="17"/>
  <c r="AB23" i="17"/>
  <c r="AB44" i="17"/>
  <c r="M24" i="17"/>
  <c r="M34" i="17"/>
  <c r="M40" i="17"/>
  <c r="M45" i="17"/>
  <c r="M51" i="17"/>
  <c r="V23" i="18"/>
  <c r="V44" i="18"/>
  <c r="V33" i="18"/>
  <c r="AJ24" i="16"/>
  <c r="AJ45" i="16"/>
  <c r="AJ51" i="16"/>
  <c r="AJ34" i="16"/>
  <c r="AJ40" i="16"/>
  <c r="AA50" i="16"/>
  <c r="AA46" i="16"/>
  <c r="T50" i="17"/>
  <c r="T46" i="17"/>
  <c r="J45" i="17"/>
  <c r="J51" i="17"/>
  <c r="J24" i="17"/>
  <c r="J34" i="17"/>
  <c r="J40" i="17"/>
  <c r="AL45" i="18"/>
  <c r="AL51" i="18"/>
  <c r="AL34" i="18"/>
  <c r="AL40" i="18"/>
  <c r="AL24" i="18"/>
  <c r="V45" i="18"/>
  <c r="V51" i="18"/>
  <c r="V34" i="18"/>
  <c r="V40" i="18"/>
  <c r="V24" i="18"/>
  <c r="AU23" i="17"/>
  <c r="AU33" i="17"/>
  <c r="AU44" i="17"/>
  <c r="AJ24" i="17"/>
  <c r="AJ45" i="17"/>
  <c r="AJ51" i="17"/>
  <c r="AJ34" i="17"/>
  <c r="AJ40" i="17"/>
  <c r="AQ24" i="17"/>
  <c r="AQ34" i="17"/>
  <c r="AQ40" i="17"/>
  <c r="AQ45" i="17"/>
  <c r="AQ51" i="17"/>
  <c r="AK34" i="17"/>
  <c r="AK40" i="17"/>
  <c r="AK24" i="17"/>
  <c r="AK45" i="17"/>
  <c r="AK51" i="17"/>
  <c r="AD33" i="17"/>
  <c r="AD23" i="17"/>
  <c r="AD44" i="17"/>
  <c r="AA34" i="17"/>
  <c r="AA40" i="17"/>
  <c r="AA24" i="17"/>
  <c r="AA45" i="17"/>
  <c r="AA51" i="17"/>
  <c r="M50" i="17"/>
  <c r="G35" i="17"/>
  <c r="G39" i="17"/>
  <c r="AZ10" i="17"/>
  <c r="AH22" i="18"/>
  <c r="AH21" i="18"/>
  <c r="T33" i="18"/>
  <c r="T44" i="18"/>
  <c r="T23" i="18"/>
  <c r="AT24" i="17"/>
  <c r="AT34" i="17"/>
  <c r="AT40" i="17"/>
  <c r="AT45" i="17"/>
  <c r="AT51" i="17"/>
  <c r="H23" i="18"/>
  <c r="H44" i="18"/>
  <c r="H33" i="18"/>
  <c r="N23" i="16"/>
  <c r="N44" i="16"/>
  <c r="N33" i="16"/>
  <c r="AP33" i="17"/>
  <c r="AP23" i="17"/>
  <c r="AP44" i="17"/>
  <c r="AM34" i="17"/>
  <c r="AM40" i="17"/>
  <c r="AM24" i="17"/>
  <c r="AM45" i="17"/>
  <c r="AM51" i="17"/>
  <c r="AG34" i="17"/>
  <c r="AG40" i="17"/>
  <c r="AG24" i="17"/>
  <c r="AG45" i="17"/>
  <c r="AG51" i="17"/>
  <c r="Z33" i="17"/>
  <c r="Z23" i="17"/>
  <c r="Z44" i="17"/>
  <c r="O34" i="17"/>
  <c r="O40" i="17"/>
  <c r="O45" i="17"/>
  <c r="O51" i="17"/>
  <c r="O24" i="17"/>
  <c r="AV24" i="18"/>
  <c r="AV34" i="18"/>
  <c r="AV40" i="18"/>
  <c r="AV45" i="18"/>
  <c r="AV51" i="18"/>
  <c r="AR24" i="18"/>
  <c r="AR34" i="18"/>
  <c r="AR40" i="18"/>
  <c r="AR45" i="18"/>
  <c r="AR51" i="18"/>
  <c r="R22" i="18"/>
  <c r="R21" i="18"/>
  <c r="AD23" i="16"/>
  <c r="AD33" i="16"/>
  <c r="AD44" i="16"/>
  <c r="AW23" i="18"/>
  <c r="AW44" i="18"/>
  <c r="AW33" i="18"/>
  <c r="AR39" i="18"/>
  <c r="N23" i="18"/>
  <c r="N33" i="18"/>
  <c r="N44" i="18"/>
  <c r="G46" i="16"/>
  <c r="G50" i="16"/>
  <c r="J50" i="17"/>
  <c r="AP22" i="18"/>
  <c r="AP21" i="18"/>
  <c r="AB33" i="18"/>
  <c r="AB44" i="18"/>
  <c r="AB23" i="18"/>
  <c r="AV35" i="18"/>
  <c r="AV39" i="18"/>
  <c r="X24" i="18"/>
  <c r="X45" i="18"/>
  <c r="X51" i="18"/>
  <c r="X34" i="18"/>
  <c r="X40" i="18"/>
  <c r="Q23" i="18"/>
  <c r="Q44" i="18"/>
  <c r="Q33" i="18"/>
  <c r="J33" i="18"/>
  <c r="J44" i="18"/>
  <c r="J23" i="18"/>
  <c r="Y23" i="18"/>
  <c r="Y33" i="18"/>
  <c r="Y44" i="18"/>
  <c r="D46" i="18"/>
  <c r="D50" i="18"/>
  <c r="D22" i="16"/>
  <c r="AT22" i="16"/>
  <c r="V22" i="16"/>
  <c r="AX21" i="16"/>
  <c r="AX22" i="16"/>
  <c r="Z23" i="16"/>
  <c r="Z33" i="16"/>
  <c r="Z44" i="16"/>
  <c r="AW22" i="16"/>
  <c r="AF21" i="16"/>
  <c r="AF22" i="16"/>
  <c r="AU22" i="16"/>
  <c r="S22" i="16"/>
  <c r="AS21" i="17"/>
  <c r="AO23" i="16"/>
  <c r="AO33" i="16"/>
  <c r="AO44" i="16"/>
  <c r="Y22" i="16"/>
  <c r="AQ44" i="16"/>
  <c r="AQ23" i="16"/>
  <c r="AQ33" i="16"/>
  <c r="W22" i="16"/>
  <c r="AV45" i="17"/>
  <c r="AV51" i="17"/>
  <c r="AV24" i="17"/>
  <c r="AV34" i="17"/>
  <c r="AV40" i="17"/>
  <c r="AR33" i="16"/>
  <c r="AR23" i="16"/>
  <c r="AR44" i="16"/>
  <c r="U33" i="16"/>
  <c r="U44" i="16"/>
  <c r="U23" i="16"/>
  <c r="H22" i="16"/>
  <c r="AK23" i="16"/>
  <c r="AK44" i="16"/>
  <c r="AK33" i="16"/>
  <c r="R22" i="16"/>
  <c r="N23" i="17"/>
  <c r="N44" i="17"/>
  <c r="N33" i="17"/>
  <c r="AE21" i="18"/>
  <c r="AE22" i="18"/>
  <c r="D39" i="16"/>
  <c r="AB24" i="17"/>
  <c r="AB45" i="17"/>
  <c r="AB51" i="17"/>
  <c r="AB34" i="17"/>
  <c r="AB40" i="17"/>
  <c r="D23" i="17"/>
  <c r="D33" i="17"/>
  <c r="D44" i="17"/>
  <c r="AN33" i="16"/>
  <c r="AN23" i="16"/>
  <c r="AN44" i="16"/>
  <c r="AJ33" i="16"/>
  <c r="AJ44" i="16"/>
  <c r="AJ23" i="16"/>
  <c r="AA35" i="16"/>
  <c r="AA39" i="16"/>
  <c r="W21" i="17"/>
  <c r="T39" i="17"/>
  <c r="T35" i="17"/>
  <c r="F23" i="17"/>
  <c r="F33" i="17"/>
  <c r="F44" i="17"/>
  <c r="AI21" i="18"/>
  <c r="AI22" i="18"/>
  <c r="S21" i="18"/>
  <c r="S22" i="18"/>
  <c r="AN33" i="17"/>
  <c r="AN23" i="17"/>
  <c r="AN44" i="17"/>
  <c r="AF33" i="17"/>
  <c r="AF23" i="17"/>
  <c r="AF44" i="17"/>
  <c r="AQ23" i="17"/>
  <c r="AQ33" i="17"/>
  <c r="AQ44" i="17"/>
  <c r="AK23" i="17"/>
  <c r="AK44" i="17"/>
  <c r="AK33" i="17"/>
  <c r="AD45" i="17"/>
  <c r="AD51" i="17"/>
  <c r="AD24" i="17"/>
  <c r="AD34" i="17"/>
  <c r="AD40" i="17"/>
  <c r="AA44" i="17"/>
  <c r="AA23" i="17"/>
  <c r="AA33" i="17"/>
  <c r="M39" i="17"/>
  <c r="M35" i="17"/>
  <c r="AX34" i="18"/>
  <c r="AX40" i="18"/>
  <c r="AX45" i="18"/>
  <c r="AX51" i="18"/>
  <c r="AX24" i="18"/>
  <c r="AF21" i="18"/>
  <c r="AF22" i="18"/>
  <c r="M21" i="18"/>
  <c r="M22" i="18"/>
  <c r="D24" i="17"/>
  <c r="D45" i="17"/>
  <c r="D51" i="17"/>
  <c r="D34" i="17"/>
  <c r="D40" i="17"/>
  <c r="AZ10" i="18"/>
  <c r="D13" i="18"/>
  <c r="N22" i="16"/>
  <c r="AP45" i="17"/>
  <c r="AP51" i="17"/>
  <c r="AP24" i="17"/>
  <c r="AP34" i="17"/>
  <c r="AP40" i="17"/>
  <c r="AM44" i="17"/>
  <c r="AM23" i="17"/>
  <c r="AM33" i="17"/>
  <c r="AG23" i="17"/>
  <c r="AG44" i="17"/>
  <c r="AG33" i="17"/>
  <c r="Z45" i="17"/>
  <c r="Z51" i="17"/>
  <c r="Z24" i="17"/>
  <c r="Z34" i="17"/>
  <c r="Z40" i="17"/>
  <c r="O44" i="17"/>
  <c r="O23" i="17"/>
  <c r="O33" i="17"/>
  <c r="AT46" i="18"/>
  <c r="AT50" i="18"/>
  <c r="AO39" i="18"/>
  <c r="AO35" i="18"/>
  <c r="AJ50" i="18"/>
  <c r="AJ46" i="18"/>
  <c r="P21" i="18"/>
  <c r="P22" i="18"/>
  <c r="AD22" i="16"/>
  <c r="AW45" i="18"/>
  <c r="AW51" i="18"/>
  <c r="AW34" i="18"/>
  <c r="AW40" i="18"/>
  <c r="AW24" i="18"/>
  <c r="N45" i="18"/>
  <c r="N51" i="18"/>
  <c r="N34" i="18"/>
  <c r="N40" i="18"/>
  <c r="N24" i="18"/>
  <c r="G39" i="16"/>
  <c r="G35" i="16"/>
  <c r="J35" i="17"/>
  <c r="J39" i="17"/>
  <c r="AN21" i="18"/>
  <c r="AN22" i="18"/>
  <c r="U24" i="17"/>
  <c r="U34" i="17"/>
  <c r="U40" i="17"/>
  <c r="U45" i="17"/>
  <c r="U51" i="17"/>
  <c r="AS24" i="18"/>
  <c r="AS34" i="18"/>
  <c r="AS40" i="18"/>
  <c r="AS45" i="18"/>
  <c r="AS51" i="18"/>
  <c r="X33" i="18"/>
  <c r="X44" i="18"/>
  <c r="X23" i="18"/>
  <c r="AG24" i="18"/>
  <c r="AG34" i="18"/>
  <c r="AG40" i="18"/>
  <c r="AG45" i="18"/>
  <c r="AG51" i="18"/>
  <c r="K24" i="18"/>
  <c r="K34" i="18"/>
  <c r="K40" i="18"/>
  <c r="K45" i="18"/>
  <c r="K51" i="18"/>
  <c r="G24" i="18"/>
  <c r="G34" i="18"/>
  <c r="G40" i="18"/>
  <c r="G45" i="18"/>
  <c r="G51" i="18"/>
  <c r="F24" i="18"/>
  <c r="F34" i="18"/>
  <c r="F40" i="18"/>
  <c r="F45" i="18"/>
  <c r="F51" i="18"/>
  <c r="D16" i="5"/>
  <c r="X35" i="18"/>
  <c r="X39" i="18"/>
  <c r="AN33" i="18"/>
  <c r="AN44" i="18"/>
  <c r="AN23" i="18"/>
  <c r="E21" i="18"/>
  <c r="E22" i="18"/>
  <c r="AF24" i="18"/>
  <c r="AF34" i="18"/>
  <c r="AF40" i="18"/>
  <c r="AF45" i="18"/>
  <c r="AF51" i="18"/>
  <c r="AN35" i="17"/>
  <c r="AN39" i="17"/>
  <c r="AJ39" i="16"/>
  <c r="AJ35" i="16"/>
  <c r="D46" i="17"/>
  <c r="D50" i="17"/>
  <c r="AK46" i="16"/>
  <c r="AK50" i="16"/>
  <c r="AR39" i="16"/>
  <c r="AR35" i="16"/>
  <c r="Y24" i="16"/>
  <c r="Y34" i="16"/>
  <c r="Y40" i="16"/>
  <c r="Y45" i="16"/>
  <c r="Y51" i="16"/>
  <c r="AS34" i="17"/>
  <c r="AS40" i="17"/>
  <c r="AS45" i="17"/>
  <c r="AS51" i="17"/>
  <c r="AS24" i="17"/>
  <c r="AX44" i="16"/>
  <c r="AX33" i="16"/>
  <c r="AX23" i="16"/>
  <c r="H46" i="18"/>
  <c r="H50" i="18"/>
  <c r="AU39" i="16"/>
  <c r="AC50" i="16"/>
  <c r="AC46" i="16"/>
  <c r="AC46" i="17"/>
  <c r="AC50" i="17"/>
  <c r="AI46" i="17"/>
  <c r="AI50" i="17"/>
  <c r="AX39" i="17"/>
  <c r="AX35" i="17"/>
  <c r="Q50" i="16"/>
  <c r="Q46" i="16"/>
  <c r="X44" i="16"/>
  <c r="X23" i="16"/>
  <c r="X33" i="16"/>
  <c r="AV23" i="16"/>
  <c r="AV44" i="16"/>
  <c r="AV33" i="16"/>
  <c r="G39" i="18"/>
  <c r="G35" i="18"/>
  <c r="AS46" i="18"/>
  <c r="AS50" i="18"/>
  <c r="V50" i="16"/>
  <c r="AR35" i="17"/>
  <c r="AR39" i="17"/>
  <c r="AS46" i="16"/>
  <c r="AS50" i="16"/>
  <c r="L44" i="16"/>
  <c r="L23" i="16"/>
  <c r="L33" i="16"/>
  <c r="AM39" i="17"/>
  <c r="AM35" i="17"/>
  <c r="AK39" i="17"/>
  <c r="AK35" i="17"/>
  <c r="S34" i="18"/>
  <c r="S40" i="18"/>
  <c r="S24" i="18"/>
  <c r="S45" i="18"/>
  <c r="S51" i="18"/>
  <c r="AN50" i="16"/>
  <c r="AN46" i="16"/>
  <c r="AO46" i="16"/>
  <c r="AO50" i="16"/>
  <c r="AF34" i="16"/>
  <c r="AF40" i="16"/>
  <c r="AF45" i="16"/>
  <c r="AF51" i="16"/>
  <c r="AF24" i="16"/>
  <c r="Z39" i="16"/>
  <c r="Z35" i="16"/>
  <c r="AB50" i="18"/>
  <c r="AB46" i="18"/>
  <c r="N46" i="18"/>
  <c r="N50" i="18"/>
  <c r="R23" i="18"/>
  <c r="R33" i="18"/>
  <c r="R44" i="18"/>
  <c r="N45" i="16"/>
  <c r="N46" i="16"/>
  <c r="N50" i="16"/>
  <c r="AH45" i="18"/>
  <c r="AH51" i="18"/>
  <c r="AH24" i="18"/>
  <c r="AH34" i="18"/>
  <c r="AH40" i="18"/>
  <c r="V35" i="18"/>
  <c r="V39" i="18"/>
  <c r="AM44" i="18"/>
  <c r="AM23" i="18"/>
  <c r="AM33" i="18"/>
  <c r="AV35" i="17"/>
  <c r="AV39" i="17"/>
  <c r="W50" i="16"/>
  <c r="F24" i="16"/>
  <c r="F34" i="16"/>
  <c r="F40" i="16"/>
  <c r="F45" i="16"/>
  <c r="F51" i="16"/>
  <c r="AW50" i="16"/>
  <c r="AC24" i="18"/>
  <c r="AC34" i="18"/>
  <c r="AC40" i="18"/>
  <c r="AC45" i="18"/>
  <c r="AC51" i="18"/>
  <c r="I46" i="17"/>
  <c r="I50" i="17"/>
  <c r="AK46" i="18"/>
  <c r="AK50" i="18"/>
  <c r="U24" i="18"/>
  <c r="U34" i="18"/>
  <c r="U40" i="18"/>
  <c r="U45" i="18"/>
  <c r="U51" i="18"/>
  <c r="AA34" i="18"/>
  <c r="AA40" i="18"/>
  <c r="AA24" i="18"/>
  <c r="AA45" i="18"/>
  <c r="AA51" i="18"/>
  <c r="O44" i="18"/>
  <c r="O23" i="18"/>
  <c r="O33" i="18"/>
  <c r="K34" i="17"/>
  <c r="K40" i="17"/>
  <c r="K24" i="17"/>
  <c r="K45" i="17"/>
  <c r="K51" i="17"/>
  <c r="M50" i="16"/>
  <c r="M46" i="16"/>
  <c r="AG50" i="16"/>
  <c r="AG46" i="16"/>
  <c r="AL50" i="16"/>
  <c r="AL46" i="16"/>
  <c r="F50" i="18"/>
  <c r="F46" i="18"/>
  <c r="AG39" i="18"/>
  <c r="AG35" i="18"/>
  <c r="X50" i="17"/>
  <c r="X46" i="17"/>
  <c r="AH35" i="16"/>
  <c r="AH39" i="16"/>
  <c r="AR46" i="17"/>
  <c r="AR50" i="17"/>
  <c r="AS39" i="16"/>
  <c r="AS35" i="16"/>
  <c r="G27" i="16"/>
  <c r="F30" i="16"/>
  <c r="T34" i="16"/>
  <c r="T40" i="16"/>
  <c r="T45" i="16"/>
  <c r="T51" i="16"/>
  <c r="T24" i="16"/>
  <c r="O46" i="17"/>
  <c r="O50" i="17"/>
  <c r="AG39" i="17"/>
  <c r="AG35" i="17"/>
  <c r="M34" i="18"/>
  <c r="M40" i="18"/>
  <c r="M24" i="18"/>
  <c r="M45" i="18"/>
  <c r="M51" i="18"/>
  <c r="AK46" i="17"/>
  <c r="AK50" i="17"/>
  <c r="AN50" i="17"/>
  <c r="AN46" i="17"/>
  <c r="S44" i="18"/>
  <c r="S33" i="18"/>
  <c r="S23" i="18"/>
  <c r="F35" i="17"/>
  <c r="F39" i="17"/>
  <c r="W34" i="17"/>
  <c r="W40" i="17"/>
  <c r="W24" i="17"/>
  <c r="W45" i="17"/>
  <c r="W51" i="17"/>
  <c r="AE44" i="18"/>
  <c r="AE23" i="18"/>
  <c r="AE33" i="18"/>
  <c r="R24" i="16"/>
  <c r="R34" i="16"/>
  <c r="R40" i="16"/>
  <c r="R45" i="16"/>
  <c r="R51" i="16"/>
  <c r="H45" i="16"/>
  <c r="H51" i="16"/>
  <c r="H24" i="16"/>
  <c r="H34" i="16"/>
  <c r="H40" i="16"/>
  <c r="AR50" i="16"/>
  <c r="AR46" i="16"/>
  <c r="AO39" i="16"/>
  <c r="AO35" i="16"/>
  <c r="AF44" i="16"/>
  <c r="AF23" i="16"/>
  <c r="AF33" i="16"/>
  <c r="AT34" i="16"/>
  <c r="AT40" i="16"/>
  <c r="AT24" i="16"/>
  <c r="AT45" i="16"/>
  <c r="AT51" i="16"/>
  <c r="Y46" i="18"/>
  <c r="Y50" i="18"/>
  <c r="J50" i="18"/>
  <c r="J46" i="18"/>
  <c r="AB35" i="18"/>
  <c r="AB39" i="18"/>
  <c r="J46" i="17"/>
  <c r="N35" i="18"/>
  <c r="N39" i="18"/>
  <c r="AW35" i="18"/>
  <c r="AW39" i="18"/>
  <c r="AD39" i="16"/>
  <c r="R45" i="18"/>
  <c r="R51" i="18"/>
  <c r="R24" i="18"/>
  <c r="R34" i="18"/>
  <c r="R40" i="18"/>
  <c r="Z35" i="17"/>
  <c r="Z39" i="17"/>
  <c r="T50" i="18"/>
  <c r="T46" i="18"/>
  <c r="M46" i="17"/>
  <c r="AD50" i="17"/>
  <c r="AD46" i="17"/>
  <c r="AU46" i="17"/>
  <c r="AU50" i="17"/>
  <c r="V46" i="18"/>
  <c r="V50" i="18"/>
  <c r="S34" i="17"/>
  <c r="S40" i="17"/>
  <c r="S24" i="17"/>
  <c r="S45" i="17"/>
  <c r="S51" i="17"/>
  <c r="Y35" i="16"/>
  <c r="Y39" i="16"/>
  <c r="AV46" i="17"/>
  <c r="AV50" i="17"/>
  <c r="W39" i="16"/>
  <c r="F33" i="16"/>
  <c r="F44" i="16"/>
  <c r="F23" i="16"/>
  <c r="AW39" i="16"/>
  <c r="AC23" i="18"/>
  <c r="AC33" i="18"/>
  <c r="AC44" i="18"/>
  <c r="H50" i="17"/>
  <c r="H46" i="17"/>
  <c r="AR46" i="18"/>
  <c r="Z46" i="18"/>
  <c r="Z50" i="18"/>
  <c r="AK39" i="18"/>
  <c r="AK35" i="18"/>
  <c r="Y46" i="17"/>
  <c r="Y50" i="17"/>
  <c r="AE46" i="17"/>
  <c r="AE50" i="17"/>
  <c r="AO39" i="17"/>
  <c r="AO35" i="17"/>
  <c r="J39" i="16"/>
  <c r="J35" i="16"/>
  <c r="AC35" i="16"/>
  <c r="AC39" i="16"/>
  <c r="U23" i="18"/>
  <c r="U33" i="18"/>
  <c r="U44" i="18"/>
  <c r="E23" i="17"/>
  <c r="K23" i="17"/>
  <c r="R23" i="17"/>
  <c r="S23" i="17"/>
  <c r="V23" i="17"/>
  <c r="W23" i="17"/>
  <c r="AS23" i="17"/>
  <c r="AW23" i="17"/>
  <c r="AZ23" i="17"/>
  <c r="E33" i="17"/>
  <c r="E44" i="17"/>
  <c r="L35" i="17"/>
  <c r="L39" i="17"/>
  <c r="AI39" i="17"/>
  <c r="AI35" i="17"/>
  <c r="AA44" i="18"/>
  <c r="AA33" i="18"/>
  <c r="AA23" i="18"/>
  <c r="P50" i="17"/>
  <c r="P46" i="17"/>
  <c r="AB50" i="16"/>
  <c r="AB46" i="16"/>
  <c r="AD46" i="18"/>
  <c r="AD50" i="18"/>
  <c r="AY24" i="18"/>
  <c r="AY34" i="18"/>
  <c r="AY40" i="18"/>
  <c r="AY45" i="18"/>
  <c r="AY51" i="18"/>
  <c r="AT39" i="17"/>
  <c r="AT35" i="17"/>
  <c r="K44" i="17"/>
  <c r="K33" i="17"/>
  <c r="AG39" i="16"/>
  <c r="AG35" i="16"/>
  <c r="E21" i="16"/>
  <c r="E22" i="16"/>
  <c r="AL35" i="16"/>
  <c r="AL39" i="16"/>
  <c r="O23" i="16"/>
  <c r="O33" i="16"/>
  <c r="O44" i="16"/>
  <c r="AY33" i="16"/>
  <c r="AY44" i="16"/>
  <c r="AY23" i="16"/>
  <c r="F39" i="18"/>
  <c r="F35" i="18"/>
  <c r="K46" i="18"/>
  <c r="K50" i="18"/>
  <c r="AG46" i="18"/>
  <c r="AG50" i="18"/>
  <c r="G27" i="17"/>
  <c r="F30" i="17"/>
  <c r="AH50" i="17"/>
  <c r="AH46" i="17"/>
  <c r="L50" i="18"/>
  <c r="L46" i="18"/>
  <c r="AL50" i="17"/>
  <c r="AL46" i="17"/>
  <c r="R33" i="17"/>
  <c r="R44" i="17"/>
  <c r="X35" i="17"/>
  <c r="X39" i="17"/>
  <c r="R39" i="16"/>
  <c r="R35" i="16"/>
  <c r="AH46" i="16"/>
  <c r="AH50" i="16"/>
  <c r="P34" i="16"/>
  <c r="P40" i="16"/>
  <c r="P24" i="16"/>
  <c r="P45" i="16"/>
  <c r="P51" i="16"/>
  <c r="AT50" i="16"/>
  <c r="AT46" i="16"/>
  <c r="T44" i="16"/>
  <c r="T23" i="16"/>
  <c r="T33" i="16"/>
  <c r="P24" i="18"/>
  <c r="P34" i="18"/>
  <c r="P40" i="18"/>
  <c r="P45" i="18"/>
  <c r="P51" i="18"/>
  <c r="O35" i="17"/>
  <c r="O39" i="17"/>
  <c r="AQ46" i="17"/>
  <c r="AQ50" i="17"/>
  <c r="AI44" i="18"/>
  <c r="AI23" i="18"/>
  <c r="AI33" i="18"/>
  <c r="N50" i="17"/>
  <c r="N46" i="17"/>
  <c r="U50" i="16"/>
  <c r="U46" i="16"/>
  <c r="W45" i="16"/>
  <c r="W51" i="16"/>
  <c r="W24" i="16"/>
  <c r="W34" i="16"/>
  <c r="W40" i="16"/>
  <c r="AU24" i="16"/>
  <c r="AU34" i="16"/>
  <c r="AU40" i="16"/>
  <c r="AU45" i="16"/>
  <c r="AU51" i="16"/>
  <c r="Z46" i="16"/>
  <c r="Z50" i="16"/>
  <c r="Q39" i="18"/>
  <c r="Q35" i="18"/>
  <c r="AP45" i="18"/>
  <c r="AP51" i="18"/>
  <c r="AP24" i="18"/>
  <c r="AP34" i="18"/>
  <c r="AP40" i="18"/>
  <c r="Z50" i="17"/>
  <c r="Z46" i="17"/>
  <c r="N39" i="16"/>
  <c r="AH23" i="18"/>
  <c r="AH33" i="18"/>
  <c r="AH44" i="18"/>
  <c r="AD35" i="17"/>
  <c r="AD39" i="17"/>
  <c r="AM34" i="18"/>
  <c r="AM40" i="18"/>
  <c r="AM45" i="18"/>
  <c r="AM51" i="18"/>
  <c r="AM24" i="18"/>
  <c r="Y50" i="16"/>
  <c r="Y46" i="16"/>
  <c r="AW44" i="17"/>
  <c r="AW33" i="17"/>
  <c r="AM34" i="16"/>
  <c r="AM40" i="16"/>
  <c r="AM45" i="16"/>
  <c r="AM51" i="16"/>
  <c r="AM24" i="16"/>
  <c r="AU44" i="18"/>
  <c r="AU23" i="18"/>
  <c r="AU33" i="18"/>
  <c r="I39" i="17"/>
  <c r="I35" i="17"/>
  <c r="AE39" i="17"/>
  <c r="AE35" i="17"/>
  <c r="I44" i="18"/>
  <c r="I23" i="18"/>
  <c r="I33" i="18"/>
  <c r="L50" i="17"/>
  <c r="L46" i="17"/>
  <c r="AQ44" i="18"/>
  <c r="AQ23" i="18"/>
  <c r="AQ33" i="18"/>
  <c r="O34" i="18"/>
  <c r="O40" i="18"/>
  <c r="O45" i="18"/>
  <c r="O51" i="18"/>
  <c r="O24" i="18"/>
  <c r="U39" i="17"/>
  <c r="U35" i="17"/>
  <c r="AH35" i="17"/>
  <c r="AH39" i="17"/>
  <c r="AL35" i="17"/>
  <c r="AL39" i="17"/>
  <c r="V45" i="17"/>
  <c r="V51" i="17"/>
  <c r="V24" i="17"/>
  <c r="E24" i="17"/>
  <c r="R24" i="17"/>
  <c r="AW24" i="17"/>
  <c r="AZ24" i="17"/>
  <c r="V34" i="17"/>
  <c r="V40" i="17"/>
  <c r="AL46" i="18"/>
  <c r="AL50" i="18"/>
  <c r="W34" i="18"/>
  <c r="W40" i="18"/>
  <c r="W45" i="18"/>
  <c r="W51" i="18"/>
  <c r="W24" i="18"/>
  <c r="H35" i="16"/>
  <c r="H39" i="16"/>
  <c r="I33" i="16"/>
  <c r="I23" i="16"/>
  <c r="I44" i="16"/>
  <c r="AE50" i="16"/>
  <c r="AE46" i="16"/>
  <c r="P33" i="18"/>
  <c r="P44" i="18"/>
  <c r="P23" i="18"/>
  <c r="AF33" i="18"/>
  <c r="AF44" i="18"/>
  <c r="AF23" i="18"/>
  <c r="AA46" i="17"/>
  <c r="AA50" i="17"/>
  <c r="AQ39" i="17"/>
  <c r="AQ35" i="17"/>
  <c r="AF35" i="17"/>
  <c r="AF39" i="17"/>
  <c r="F50" i="17"/>
  <c r="F46" i="17"/>
  <c r="D39" i="17"/>
  <c r="D35" i="17"/>
  <c r="AE34" i="18"/>
  <c r="AE40" i="18"/>
  <c r="AE45" i="18"/>
  <c r="AE51" i="18"/>
  <c r="AE24" i="18"/>
  <c r="U39" i="16"/>
  <c r="U35" i="16"/>
  <c r="AQ39" i="16"/>
  <c r="AQ35" i="16"/>
  <c r="AS44" i="17"/>
  <c r="AS33" i="17"/>
  <c r="V45" i="16"/>
  <c r="V51" i="16"/>
  <c r="V24" i="16"/>
  <c r="V34" i="16"/>
  <c r="V40" i="16"/>
  <c r="Q46" i="18"/>
  <c r="Q50" i="18"/>
  <c r="AR35" i="18"/>
  <c r="AD50" i="16"/>
  <c r="AP50" i="17"/>
  <c r="AP46" i="17"/>
  <c r="AB35" i="17"/>
  <c r="AB39" i="17"/>
  <c r="S50" i="16"/>
  <c r="AM44" i="16"/>
  <c r="AM23" i="16"/>
  <c r="AM33" i="16"/>
  <c r="G27" i="18"/>
  <c r="F30" i="18"/>
  <c r="Y39" i="17"/>
  <c r="Y35" i="17"/>
  <c r="J46" i="16"/>
  <c r="J50" i="16"/>
  <c r="AJ35" i="17"/>
  <c r="AJ39" i="17"/>
  <c r="AB39" i="16"/>
  <c r="AB35" i="16"/>
  <c r="AT50" i="17"/>
  <c r="AT46" i="17"/>
  <c r="Q35" i="16"/>
  <c r="Q39" i="16"/>
  <c r="AI50" i="16"/>
  <c r="AI46" i="16"/>
  <c r="AY24" i="16"/>
  <c r="AY34" i="16"/>
  <c r="AY40" i="16"/>
  <c r="AY45" i="16"/>
  <c r="AY51" i="16"/>
  <c r="AS39" i="18"/>
  <c r="AS35" i="18"/>
  <c r="AX46" i="18"/>
  <c r="AX50" i="18"/>
  <c r="W44" i="18"/>
  <c r="W23" i="18"/>
  <c r="W33" i="18"/>
  <c r="R50" i="16"/>
  <c r="AE35" i="16"/>
  <c r="AE39" i="16"/>
  <c r="X50" i="18"/>
  <c r="X46" i="18"/>
  <c r="AN24" i="18"/>
  <c r="AN45" i="18"/>
  <c r="AN51" i="18"/>
  <c r="AN34" i="18"/>
  <c r="AN40" i="18"/>
  <c r="AD45" i="16"/>
  <c r="AD51" i="16"/>
  <c r="AD24" i="16"/>
  <c r="AD34" i="16"/>
  <c r="AD40" i="16"/>
  <c r="AG46" i="17"/>
  <c r="AG50" i="17"/>
  <c r="AM46" i="17"/>
  <c r="AM50" i="17"/>
  <c r="N24" i="16"/>
  <c r="N34" i="16"/>
  <c r="N40" i="16"/>
  <c r="N51" i="16"/>
  <c r="M23" i="18"/>
  <c r="M33" i="18"/>
  <c r="M44" i="18"/>
  <c r="AA39" i="17"/>
  <c r="AA35" i="17"/>
  <c r="AF50" i="17"/>
  <c r="AF46" i="17"/>
  <c r="AI34" i="18"/>
  <c r="AI40" i="18"/>
  <c r="AI24" i="18"/>
  <c r="AI45" i="18"/>
  <c r="AI51" i="18"/>
  <c r="W44" i="17"/>
  <c r="W33" i="17"/>
  <c r="AJ50" i="16"/>
  <c r="AJ46" i="16"/>
  <c r="AN35" i="16"/>
  <c r="AN39" i="16"/>
  <c r="AZ21" i="17"/>
  <c r="N35" i="17"/>
  <c r="N39" i="17"/>
  <c r="AK39" i="16"/>
  <c r="AK35" i="16"/>
  <c r="AQ50" i="16"/>
  <c r="AQ46" i="16"/>
  <c r="S45" i="16"/>
  <c r="S51" i="16"/>
  <c r="S34" i="16"/>
  <c r="S40" i="16"/>
  <c r="S24" i="16"/>
  <c r="AW45" i="16"/>
  <c r="AW51" i="16"/>
  <c r="AW24" i="16"/>
  <c r="AW34" i="16"/>
  <c r="AW40" i="16"/>
  <c r="AX34" i="16"/>
  <c r="AX40" i="16"/>
  <c r="AX45" i="16"/>
  <c r="AX51" i="16"/>
  <c r="AX24" i="16"/>
  <c r="AZ22" i="16"/>
  <c r="D45" i="16"/>
  <c r="D34" i="16"/>
  <c r="D24" i="16"/>
  <c r="Y39" i="18"/>
  <c r="Y35" i="18"/>
  <c r="J39" i="18"/>
  <c r="J35" i="18"/>
  <c r="AP23" i="18"/>
  <c r="AP33" i="18"/>
  <c r="AP44" i="18"/>
  <c r="AW46" i="18"/>
  <c r="AW50" i="18"/>
  <c r="AP35" i="17"/>
  <c r="AP39" i="17"/>
  <c r="H35" i="18"/>
  <c r="H39" i="18"/>
  <c r="T35" i="18"/>
  <c r="T39" i="18"/>
  <c r="AU39" i="17"/>
  <c r="AU35" i="17"/>
  <c r="AB50" i="17"/>
  <c r="AB46" i="17"/>
  <c r="S44" i="17"/>
  <c r="S33" i="17"/>
  <c r="AW34" i="17"/>
  <c r="AW40" i="17"/>
  <c r="AW45" i="17"/>
  <c r="AW51" i="17"/>
  <c r="S35" i="16"/>
  <c r="S39" i="16"/>
  <c r="AU50" i="16"/>
  <c r="AU46" i="16"/>
  <c r="AV46" i="18"/>
  <c r="AU34" i="18"/>
  <c r="AU40" i="18"/>
  <c r="AU24" i="18"/>
  <c r="AU45" i="18"/>
  <c r="AU51" i="18"/>
  <c r="H39" i="17"/>
  <c r="H35" i="17"/>
  <c r="Z35" i="18"/>
  <c r="Z39" i="18"/>
  <c r="AO46" i="17"/>
  <c r="AO50" i="17"/>
  <c r="I34" i="18"/>
  <c r="I40" i="18"/>
  <c r="I45" i="18"/>
  <c r="I51" i="18"/>
  <c r="I24" i="18"/>
  <c r="E34" i="17"/>
  <c r="E40" i="17"/>
  <c r="E45" i="17"/>
  <c r="E51" i="17"/>
  <c r="AC39" i="17"/>
  <c r="AC35" i="17"/>
  <c r="AJ50" i="17"/>
  <c r="AJ46" i="17"/>
  <c r="AX50" i="17"/>
  <c r="AX46" i="17"/>
  <c r="AQ34" i="18"/>
  <c r="AQ40" i="18"/>
  <c r="AQ24" i="18"/>
  <c r="AQ45" i="18"/>
  <c r="AQ51" i="18"/>
  <c r="P39" i="17"/>
  <c r="P35" i="17"/>
  <c r="AD35" i="18"/>
  <c r="AD39" i="18"/>
  <c r="AY33" i="18"/>
  <c r="AY44" i="18"/>
  <c r="AY23" i="18"/>
  <c r="AI35" i="16"/>
  <c r="AI39" i="16"/>
  <c r="M35" i="16"/>
  <c r="M39" i="16"/>
  <c r="O45" i="16"/>
  <c r="O51" i="16"/>
  <c r="O24" i="16"/>
  <c r="O34" i="16"/>
  <c r="O40" i="16"/>
  <c r="X34" i="16"/>
  <c r="X40" i="16"/>
  <c r="X24" i="16"/>
  <c r="X45" i="16"/>
  <c r="X51" i="16"/>
  <c r="AV24" i="16"/>
  <c r="AV34" i="16"/>
  <c r="AV40" i="16"/>
  <c r="AV45" i="16"/>
  <c r="AV51" i="16"/>
  <c r="G46" i="18"/>
  <c r="G50" i="18"/>
  <c r="K39" i="18"/>
  <c r="K35" i="18"/>
  <c r="U46" i="17"/>
  <c r="U50" i="17"/>
  <c r="L39" i="18"/>
  <c r="L35" i="18"/>
  <c r="AX35" i="18"/>
  <c r="AX39" i="18"/>
  <c r="V39" i="16"/>
  <c r="V35" i="16"/>
  <c r="V33" i="17"/>
  <c r="V44" i="17"/>
  <c r="AL35" i="18"/>
  <c r="AL39" i="18"/>
  <c r="R45" i="17"/>
  <c r="R51" i="17"/>
  <c r="R34" i="17"/>
  <c r="R40" i="17"/>
  <c r="H46" i="16"/>
  <c r="H50" i="16"/>
  <c r="I24" i="16"/>
  <c r="I45" i="16"/>
  <c r="I51" i="16"/>
  <c r="I34" i="16"/>
  <c r="I40" i="16"/>
  <c r="P44" i="16"/>
  <c r="P23" i="16"/>
  <c r="P33" i="16"/>
  <c r="AT35" i="16"/>
  <c r="AT39" i="16"/>
  <c r="L34" i="16"/>
  <c r="L40" i="16"/>
  <c r="L45" i="16"/>
  <c r="L51" i="16"/>
  <c r="L24" i="16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P35" i="16"/>
  <c r="P39" i="16"/>
  <c r="AP35" i="18"/>
  <c r="AP39" i="18"/>
  <c r="D51" i="16"/>
  <c r="D46" i="16"/>
  <c r="W46" i="17"/>
  <c r="W50" i="17"/>
  <c r="M46" i="18"/>
  <c r="M50" i="18"/>
  <c r="W46" i="18"/>
  <c r="W50" i="18"/>
  <c r="AM39" i="16"/>
  <c r="AM35" i="16"/>
  <c r="S46" i="16"/>
  <c r="I35" i="18"/>
  <c r="I39" i="18"/>
  <c r="AH35" i="18"/>
  <c r="AH39" i="18"/>
  <c r="T46" i="16"/>
  <c r="T50" i="16"/>
  <c r="R46" i="17"/>
  <c r="R50" i="17"/>
  <c r="O50" i="16"/>
  <c r="O46" i="16"/>
  <c r="AA35" i="18"/>
  <c r="AA39" i="18"/>
  <c r="F35" i="16"/>
  <c r="F39" i="16"/>
  <c r="AD35" i="16"/>
  <c r="AF35" i="16"/>
  <c r="AF39" i="16"/>
  <c r="S46" i="18"/>
  <c r="S50" i="18"/>
  <c r="G30" i="16"/>
  <c r="H27" i="16"/>
  <c r="O46" i="18"/>
  <c r="O50" i="18"/>
  <c r="W46" i="16"/>
  <c r="L35" i="16"/>
  <c r="L39" i="16"/>
  <c r="V46" i="16"/>
  <c r="X39" i="16"/>
  <c r="X35" i="16"/>
  <c r="E44" i="18"/>
  <c r="E23" i="18"/>
  <c r="AZ23" i="18"/>
  <c r="E33" i="18"/>
  <c r="AZ21" i="18"/>
  <c r="V50" i="17"/>
  <c r="V46" i="17"/>
  <c r="S35" i="17"/>
  <c r="S39" i="17"/>
  <c r="M39" i="18"/>
  <c r="M35" i="18"/>
  <c r="R46" i="16"/>
  <c r="AS35" i="17"/>
  <c r="AS39" i="17"/>
  <c r="P50" i="18"/>
  <c r="P46" i="18"/>
  <c r="I50" i="16"/>
  <c r="I46" i="16"/>
  <c r="AQ46" i="18"/>
  <c r="AQ50" i="18"/>
  <c r="AU46" i="18"/>
  <c r="AU50" i="18"/>
  <c r="AW35" i="17"/>
  <c r="AW39" i="17"/>
  <c r="AI46" i="18"/>
  <c r="AI50" i="18"/>
  <c r="R35" i="17"/>
  <c r="R39" i="17"/>
  <c r="O35" i="16"/>
  <c r="O39" i="16"/>
  <c r="E34" i="16"/>
  <c r="E40" i="16"/>
  <c r="E45" i="16"/>
  <c r="E51" i="16"/>
  <c r="E24" i="16"/>
  <c r="K39" i="17"/>
  <c r="K35" i="17"/>
  <c r="AA46" i="18"/>
  <c r="AA50" i="18"/>
  <c r="U46" i="18"/>
  <c r="U50" i="18"/>
  <c r="AC46" i="18"/>
  <c r="AC50" i="18"/>
  <c r="AW35" i="16"/>
  <c r="AE35" i="18"/>
  <c r="AE39" i="18"/>
  <c r="AM46" i="18"/>
  <c r="AM50" i="18"/>
  <c r="R46" i="18"/>
  <c r="R50" i="18"/>
  <c r="AV39" i="16"/>
  <c r="AV35" i="16"/>
  <c r="P46" i="16"/>
  <c r="P50" i="16"/>
  <c r="V35" i="17"/>
  <c r="V39" i="17"/>
  <c r="AY50" i="18"/>
  <c r="AY46" i="18"/>
  <c r="S46" i="17"/>
  <c r="S50" i="17"/>
  <c r="AZ24" i="16"/>
  <c r="W35" i="17"/>
  <c r="W39" i="17"/>
  <c r="W35" i="18"/>
  <c r="W39" i="18"/>
  <c r="AM50" i="16"/>
  <c r="AM46" i="16"/>
  <c r="AD46" i="16"/>
  <c r="AF50" i="18"/>
  <c r="AF46" i="18"/>
  <c r="P35" i="18"/>
  <c r="P39" i="18"/>
  <c r="I50" i="18"/>
  <c r="I46" i="18"/>
  <c r="N35" i="16"/>
  <c r="T35" i="16"/>
  <c r="T39" i="16"/>
  <c r="H27" i="17"/>
  <c r="G30" i="17"/>
  <c r="AY50" i="16"/>
  <c r="AY46" i="16"/>
  <c r="E44" i="16"/>
  <c r="E23" i="16"/>
  <c r="AZ23" i="16"/>
  <c r="E33" i="16"/>
  <c r="AZ21" i="16"/>
  <c r="E46" i="17"/>
  <c r="E50" i="17"/>
  <c r="U39" i="18"/>
  <c r="U35" i="18"/>
  <c r="AC39" i="18"/>
  <c r="AC35" i="18"/>
  <c r="W35" i="16"/>
  <c r="AF50" i="16"/>
  <c r="AF46" i="16"/>
  <c r="O35" i="18"/>
  <c r="O39" i="18"/>
  <c r="R35" i="18"/>
  <c r="R39" i="18"/>
  <c r="L46" i="16"/>
  <c r="L50" i="16"/>
  <c r="AV46" i="16"/>
  <c r="AV50" i="16"/>
  <c r="X50" i="16"/>
  <c r="X46" i="16"/>
  <c r="AU35" i="16"/>
  <c r="AX35" i="16"/>
  <c r="AX39" i="16"/>
  <c r="AN50" i="18"/>
  <c r="AN46" i="18"/>
  <c r="AY35" i="18"/>
  <c r="AY39" i="18"/>
  <c r="AP46" i="18"/>
  <c r="AP50" i="18"/>
  <c r="D40" i="16"/>
  <c r="D35" i="16"/>
  <c r="G30" i="18"/>
  <c r="H27" i="18"/>
  <c r="AS50" i="17"/>
  <c r="AS46" i="17"/>
  <c r="AF35" i="18"/>
  <c r="AF39" i="18"/>
  <c r="I35" i="16"/>
  <c r="I39" i="16"/>
  <c r="AQ35" i="18"/>
  <c r="AQ39" i="18"/>
  <c r="AU35" i="18"/>
  <c r="AU39" i="18"/>
  <c r="AW50" i="17"/>
  <c r="AW46" i="17"/>
  <c r="AH46" i="18"/>
  <c r="AH50" i="18"/>
  <c r="AI35" i="18"/>
  <c r="AI39" i="18"/>
  <c r="AY39" i="16"/>
  <c r="AY35" i="16"/>
  <c r="K50" i="17"/>
  <c r="K46" i="17"/>
  <c r="E39" i="17"/>
  <c r="E35" i="17"/>
  <c r="F50" i="16"/>
  <c r="F46" i="16"/>
  <c r="AE46" i="18"/>
  <c r="AE50" i="18"/>
  <c r="S35" i="18"/>
  <c r="S39" i="18"/>
  <c r="AW46" i="16"/>
  <c r="AM35" i="18"/>
  <c r="AM39" i="18"/>
  <c r="AX46" i="16"/>
  <c r="AX50" i="16"/>
  <c r="E34" i="18"/>
  <c r="E40" i="18"/>
  <c r="E45" i="18"/>
  <c r="E51" i="18"/>
  <c r="E24" i="18"/>
  <c r="AZ24" i="18"/>
  <c r="AZ22" i="18"/>
  <c r="AN35" i="18"/>
  <c r="AN39" i="18"/>
  <c r="G107" i="5"/>
  <c r="G16" i="5"/>
  <c r="I27" i="17"/>
  <c r="H30" i="17"/>
  <c r="E35" i="16"/>
  <c r="E39" i="16"/>
  <c r="E50" i="18"/>
  <c r="E46" i="18"/>
  <c r="E46" i="16"/>
  <c r="E50" i="16"/>
  <c r="I27" i="16"/>
  <c r="H30" i="16"/>
  <c r="I27" i="18"/>
  <c r="H30" i="18"/>
  <c r="E35" i="18"/>
  <c r="E39" i="18"/>
  <c r="J27" i="18"/>
  <c r="I30" i="18"/>
  <c r="J27" i="16"/>
  <c r="I30" i="16"/>
  <c r="I30" i="17"/>
  <c r="J27" i="17"/>
  <c r="J30" i="16"/>
  <c r="K27" i="16"/>
  <c r="K27" i="17"/>
  <c r="J30" i="17"/>
  <c r="K27" i="18"/>
  <c r="J30" i="18"/>
  <c r="L27" i="17"/>
  <c r="K30" i="17"/>
  <c r="L27" i="16"/>
  <c r="K30" i="16"/>
  <c r="K30" i="18"/>
  <c r="L27" i="18"/>
  <c r="M27" i="16"/>
  <c r="L30" i="16"/>
  <c r="L30" i="18"/>
  <c r="M27" i="18"/>
  <c r="M27" i="17"/>
  <c r="L30" i="17"/>
  <c r="M30" i="18"/>
  <c r="N27" i="18"/>
  <c r="M30" i="17"/>
  <c r="N27" i="17"/>
  <c r="N27" i="16"/>
  <c r="M30" i="16"/>
  <c r="O27" i="17"/>
  <c r="N30" i="17"/>
  <c r="O27" i="18"/>
  <c r="N30" i="18"/>
  <c r="N30" i="16"/>
  <c r="O27" i="16"/>
  <c r="P27" i="18"/>
  <c r="O30" i="18"/>
  <c r="P27" i="16"/>
  <c r="O30" i="16"/>
  <c r="P27" i="17"/>
  <c r="O30" i="17"/>
  <c r="P30" i="16"/>
  <c r="Q27" i="16"/>
  <c r="Q27" i="17"/>
  <c r="P30" i="17"/>
  <c r="Q27" i="18"/>
  <c r="P30" i="18"/>
  <c r="Q30" i="17"/>
  <c r="R27" i="17"/>
  <c r="Q30" i="16"/>
  <c r="R27" i="16"/>
  <c r="Q30" i="18"/>
  <c r="R27" i="18"/>
  <c r="S27" i="18"/>
  <c r="R30" i="18"/>
  <c r="R30" i="16"/>
  <c r="S27" i="16"/>
  <c r="S27" i="17"/>
  <c r="R30" i="17"/>
  <c r="T27" i="18"/>
  <c r="S30" i="18"/>
  <c r="T27" i="16"/>
  <c r="S30" i="16"/>
  <c r="T27" i="17"/>
  <c r="S30" i="17"/>
  <c r="T30" i="17"/>
  <c r="U27" i="17"/>
  <c r="T30" i="16"/>
  <c r="U27" i="16"/>
  <c r="T30" i="18"/>
  <c r="U27" i="18"/>
  <c r="V27" i="16"/>
  <c r="U30" i="16"/>
  <c r="U30" i="18"/>
  <c r="V27" i="18"/>
  <c r="U30" i="17"/>
  <c r="V27" i="17"/>
  <c r="W27" i="17"/>
  <c r="V30" i="17"/>
  <c r="V30" i="16"/>
  <c r="W27" i="16"/>
  <c r="W27" i="18"/>
  <c r="V30" i="18"/>
  <c r="X27" i="16"/>
  <c r="W30" i="16"/>
  <c r="X27" i="18"/>
  <c r="W30" i="18"/>
  <c r="X27" i="17"/>
  <c r="W30" i="17"/>
  <c r="Y27" i="18"/>
  <c r="X30" i="18"/>
  <c r="Y27" i="17"/>
  <c r="X30" i="17"/>
  <c r="Y27" i="16"/>
  <c r="X30" i="16"/>
  <c r="Y30" i="17"/>
  <c r="Z27" i="17"/>
  <c r="Z27" i="16"/>
  <c r="Y30" i="16"/>
  <c r="Y30" i="18"/>
  <c r="Z27" i="18"/>
  <c r="Z30" i="16"/>
  <c r="AA27" i="16"/>
  <c r="AA27" i="18"/>
  <c r="Z30" i="18"/>
  <c r="AA27" i="17"/>
  <c r="Z30" i="17"/>
  <c r="AA30" i="17"/>
  <c r="AB27" i="17"/>
  <c r="AB27" i="18"/>
  <c r="AA30" i="18"/>
  <c r="AB27" i="16"/>
  <c r="AA30" i="16"/>
  <c r="AB30" i="16"/>
  <c r="AC27" i="16"/>
  <c r="AB30" i="18"/>
  <c r="AC27" i="18"/>
  <c r="AC27" i="17"/>
  <c r="AB30" i="17"/>
  <c r="AC30" i="18"/>
  <c r="AD27" i="18"/>
  <c r="AC30" i="17"/>
  <c r="AD27" i="17"/>
  <c r="AD27" i="16"/>
  <c r="AC30" i="16"/>
  <c r="AE27" i="17"/>
  <c r="AD30" i="17"/>
  <c r="AE27" i="18"/>
  <c r="AD30" i="18"/>
  <c r="AD30" i="16"/>
  <c r="AE27" i="16"/>
  <c r="AF27" i="18"/>
  <c r="AE30" i="18"/>
  <c r="AF27" i="16"/>
  <c r="AE30" i="16"/>
  <c r="AE30" i="17"/>
  <c r="AF27" i="17"/>
  <c r="AG27" i="16"/>
  <c r="AF30" i="16"/>
  <c r="AG27" i="17"/>
  <c r="AF30" i="17"/>
  <c r="AG27" i="18"/>
  <c r="AF30" i="18"/>
  <c r="AG30" i="17"/>
  <c r="AH27" i="17"/>
  <c r="AG30" i="18"/>
  <c r="AH27" i="18"/>
  <c r="AH27" i="16"/>
  <c r="AG30" i="16"/>
  <c r="AI27" i="18"/>
  <c r="AH30" i="18"/>
  <c r="AI27" i="17"/>
  <c r="AH30" i="17"/>
  <c r="AI27" i="16"/>
  <c r="AH30" i="16"/>
  <c r="AI30" i="17"/>
  <c r="AJ27" i="17"/>
  <c r="AJ27" i="16"/>
  <c r="AI30" i="16"/>
  <c r="AJ27" i="18"/>
  <c r="AI30" i="18"/>
  <c r="AK27" i="16"/>
  <c r="AJ30" i="16"/>
  <c r="AK27" i="17"/>
  <c r="AJ30" i="17"/>
  <c r="AJ30" i="18"/>
  <c r="AK27" i="18"/>
  <c r="AK30" i="17"/>
  <c r="AL27" i="17"/>
  <c r="AK30" i="18"/>
  <c r="AL27" i="18"/>
  <c r="AK30" i="16"/>
  <c r="AL27" i="16"/>
  <c r="AM27" i="17"/>
  <c r="AL30" i="17"/>
  <c r="AM27" i="18"/>
  <c r="AL30" i="18"/>
  <c r="AM27" i="16"/>
  <c r="AL30" i="16"/>
  <c r="AN27" i="18"/>
  <c r="AM30" i="18"/>
  <c r="AM30" i="16"/>
  <c r="AN27" i="16"/>
  <c r="AM30" i="17"/>
  <c r="AN27" i="17"/>
  <c r="AN30" i="16"/>
  <c r="AO27" i="16"/>
  <c r="AO27" i="17"/>
  <c r="AN30" i="17"/>
  <c r="AO27" i="18"/>
  <c r="AN30" i="18"/>
  <c r="AO30" i="17"/>
  <c r="AP27" i="17"/>
  <c r="AO30" i="16"/>
  <c r="AP27" i="16"/>
  <c r="AO30" i="18"/>
  <c r="AP27" i="18"/>
  <c r="AQ27" i="18"/>
  <c r="AP30" i="18"/>
  <c r="AQ27" i="16"/>
  <c r="AP30" i="16"/>
  <c r="AQ27" i="17"/>
  <c r="AP30" i="17"/>
  <c r="AQ30" i="16"/>
  <c r="AR27" i="16"/>
  <c r="AQ30" i="17"/>
  <c r="AR27" i="17"/>
  <c r="AR27" i="18"/>
  <c r="AQ30" i="18"/>
  <c r="AS27" i="17"/>
  <c r="AR30" i="17"/>
  <c r="AS27" i="16"/>
  <c r="AR30" i="16"/>
  <c r="AR30" i="18"/>
  <c r="AS27" i="18"/>
  <c r="AS30" i="18"/>
  <c r="AT27" i="18"/>
  <c r="AT27" i="16"/>
  <c r="AS30" i="16"/>
  <c r="AT27" i="17"/>
  <c r="AS30" i="17"/>
  <c r="AU27" i="16"/>
  <c r="AT30" i="16"/>
  <c r="AU27" i="18"/>
  <c r="AT30" i="18"/>
  <c r="AU27" i="17"/>
  <c r="AT30" i="17"/>
  <c r="AV27" i="18"/>
  <c r="AU30" i="18"/>
  <c r="AU30" i="17"/>
  <c r="AV27" i="17"/>
  <c r="AU30" i="16"/>
  <c r="AV27" i="16"/>
  <c r="AV30" i="16"/>
  <c r="AW27" i="16"/>
  <c r="AW27" i="18"/>
  <c r="AV30" i="18"/>
  <c r="AW27" i="17"/>
  <c r="AV30" i="17"/>
  <c r="AX27" i="16"/>
  <c r="AW30" i="16"/>
  <c r="AX27" i="17"/>
  <c r="AW30" i="17"/>
  <c r="AX27" i="18"/>
  <c r="AW30" i="18"/>
  <c r="AY27" i="18"/>
  <c r="AY30" i="18"/>
  <c r="AX30" i="18"/>
  <c r="AY27" i="16"/>
  <c r="AY30" i="16"/>
  <c r="AX30" i="16"/>
  <c r="AY27" i="17"/>
  <c r="AY30" i="17"/>
  <c r="AX30" i="17"/>
  <c r="AZ30" i="17"/>
  <c r="AZ30" i="18"/>
  <c r="AZ30" i="16"/>
</calcChain>
</file>

<file path=xl/sharedStrings.xml><?xml version="1.0" encoding="utf-8"?>
<sst xmlns="http://schemas.openxmlformats.org/spreadsheetml/2006/main" count="2449" uniqueCount="413">
  <si>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</si>
  <si>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</si>
  <si>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</si>
  <si>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</si>
  <si>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</si>
  <si>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</si>
  <si>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</si>
  <si>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</si>
  <si>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</si>
  <si>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</si>
  <si>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</si>
  <si>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</si>
  <si>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</si>
  <si>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</si>
  <si>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</si>
  <si>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</si>
  <si>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</si>
  <si>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</si>
  <si>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</si>
  <si>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</si>
  <si>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</si>
  <si>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</si>
  <si>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</si>
  <si>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</si>
  <si>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</si>
  <si>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</si>
  <si>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</si>
  <si>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</si>
  <si>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</si>
  <si>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</si>
  <si>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</si>
  <si>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</si>
  <si>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</si>
  <si>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</si>
  <si>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</si>
  <si>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</si>
  <si>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</si>
  <si>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</si>
  <si>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</si>
  <si>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</si>
  <si>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</si>
  <si>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</si>
  <si>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</si>
  <si>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</si>
  <si>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</si>
  <si>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</si>
  <si>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</si>
  <si>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</si>
  <si>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</si>
  <si>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</si>
  <si>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</si>
  <si>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</si>
  <si>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</si>
  <si>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</si>
  <si>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</si>
  <si>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</si>
  <si>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</si>
  <si>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</si>
  <si>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</si>
  <si>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</si>
  <si>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</si>
  <si>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</si>
  <si>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</si>
  <si>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</si>
  <si>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</si>
  <si>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</si>
  <si>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</si>
  <si>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</si>
  <si>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</si>
  <si>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</si>
  <si>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</si>
  <si>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</si>
  <si>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</si>
  <si>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</si>
  <si>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</si>
  <si>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</si>
  <si>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</si>
  <si>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</si>
  <si>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</si>
  <si>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</si>
  <si>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</si>
  <si>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</si>
  <si>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</si>
  <si>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</si>
  <si>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</si>
  <si>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</si>
  <si>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</si>
  <si>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</si>
  <si>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</si>
  <si>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</si>
  <si>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</si>
  <si>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</si>
  <si>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</si>
  <si>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</si>
  <si>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</si>
  <si>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</si>
  <si>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</si>
  <si>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</si>
  <si>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</si>
  <si>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</si>
  <si>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</si>
  <si>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</si>
  <si>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</si>
  <si>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</si>
  <si>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</si>
  <si>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</si>
  <si>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</si>
  <si>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</si>
  <si>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</si>
  <si>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</si>
  <si>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</si>
  <si>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</si>
  <si>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</si>
  <si>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</si>
  <si>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</si>
  <si>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</si>
  <si>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</si>
  <si>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</si>
  <si>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</si>
  <si>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</si>
  <si>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</si>
  <si>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</si>
  <si>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</si>
  <si>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</si>
  <si>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</si>
  <si>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</si>
  <si>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</si>
  <si>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</si>
  <si>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</si>
  <si>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</si>
  <si>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</si>
  <si>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</si>
  <si>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</si>
  <si>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</si>
  <si>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</si>
  <si>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</si>
  <si>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</si>
  <si>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</si>
  <si>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</si>
  <si>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</si>
  <si>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</si>
  <si>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</si>
  <si>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</si>
  <si>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</si>
  <si>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</si>
  <si>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</si>
  <si>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</si>
  <si>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</si>
  <si>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</si>
  <si>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</si>
  <si>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</si>
  <si>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</si>
  <si>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</si>
  <si>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</si>
  <si>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</si>
  <si>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</si>
  <si>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</si>
  <si>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</si>
  <si>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</si>
  <si>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</si>
  <si>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</si>
  <si>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</si>
  <si>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</si>
  <si>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</si>
  <si>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</si>
  <si>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</si>
  <si>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</si>
  <si>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</si>
  <si>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</si>
  <si>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</si>
  <si>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</si>
  <si>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</si>
  <si>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</si>
  <si>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</si>
  <si>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</si>
  <si>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</si>
  <si>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</si>
  <si>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</si>
  <si>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</si>
  <si>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</si>
  <si>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</si>
  <si>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</si>
  <si>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</si>
  <si>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</si>
  <si>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</si>
  <si>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</si>
  <si>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</si>
  <si>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</si>
  <si>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</si>
  <si>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</si>
  <si>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</si>
  <si>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</si>
  <si>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</si>
  <si>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</si>
  <si>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</si>
  <si>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</si>
  <si>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</si>
  <si>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</si>
  <si>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</si>
  <si>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</si>
  <si>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</si>
  <si>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</si>
  <si>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</si>
  <si>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</si>
  <si>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</si>
  <si>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</si>
  <si>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</si>
  <si>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</si>
  <si>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</si>
  <si>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</si>
  <si>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</si>
  <si>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</si>
  <si>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</si>
  <si>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</si>
  <si>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</si>
  <si>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</si>
  <si>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</si>
  <si>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</si>
  <si>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</si>
  <si>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</si>
  <si>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</si>
  <si>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</si>
  <si>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</si>
  <si>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</si>
  <si>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</si>
  <si>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</si>
  <si>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</si>
  <si>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</si>
  <si>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</si>
  <si>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</si>
  <si>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</si>
  <si>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</si>
  <si>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</si>
  <si>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</si>
  <si>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</si>
  <si>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</si>
  <si>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</si>
  <si>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</si>
  <si>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</si>
  <si>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</si>
  <si>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</si>
  <si>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</si>
  <si>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</si>
  <si>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</si>
  <si>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</si>
  <si>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</si>
  <si>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</si>
  <si>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</si>
  <si>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</si>
  <si>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</si>
  <si>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</si>
  <si>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</si>
  <si>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</si>
  <si>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</si>
  <si>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</si>
  <si>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</si>
  <si>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</si>
  <si>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</si>
  <si>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</si>
  <si>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</si>
  <si>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</si>
  <si>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</si>
  <si>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</si>
  <si>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</si>
  <si>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</si>
  <si>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</si>
  <si>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</si>
  <si>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</si>
  <si>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</si>
  <si>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</si>
  <si>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</si>
  <si>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</si>
  <si>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</si>
  <si>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</si>
  <si>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</si>
  <si>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</si>
  <si>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</si>
  <si>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</si>
  <si>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</si>
  <si>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</si>
  <si>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</si>
  <si>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</si>
  <si>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</si>
  <si>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</si>
  <si>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</si>
  <si>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</si>
  <si>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</si>
  <si>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</si>
  <si>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</si>
  <si>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</si>
  <si>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</si>
  <si>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</si>
  <si>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</si>
  <si>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</si>
  <si>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</si>
  <si>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</si>
  <si>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</si>
  <si>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</si>
  <si>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</si>
  <si>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</si>
  <si>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</si>
  <si>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</si>
  <si>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</si>
  <si>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</si>
  <si>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</si>
  <si>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</si>
  <si>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</si>
  <si>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</si>
  <si>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</si>
  <si>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</si>
  <si>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</si>
  <si>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</si>
  <si>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</si>
  <si>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</si>
  <si>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</si>
  <si>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</si>
  <si>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</si>
  <si>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</si>
  <si>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</si>
  <si>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</si>
  <si>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</si>
  <si>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</si>
  <si>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</si>
  <si>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</si>
  <si>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</si>
  <si>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</si>
  <si>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</si>
  <si>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</si>
  <si>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</si>
  <si>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</si>
  <si>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</si>
  <si>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</si>
  <si>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</si>
  <si>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</si>
  <si>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</si>
  <si>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</si>
  <si>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</si>
  <si>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</si>
  <si>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Yes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</si>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</sst>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2004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336</v>
      </c>
      <c r="D8">
        <v>2</v>
      </c>
      <c r="E8" t="s">
        <v>337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302</v>
      </c>
      <c r="B2" s="107" t="s">
        <v>12</v>
      </c>
      <c r="E2" s="110"/>
    </row>
    <row r="3" spans="1:52">
      <c r="A3" s="100" t="s">
        <v>285</v>
      </c>
      <c r="B3" s="107">
        <v>5273</v>
      </c>
      <c r="E3" s="110"/>
    </row>
    <row r="4" spans="1:52">
      <c r="A4" s="102"/>
      <c r="C4" s="111" t="s">
        <v>286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303</v>
      </c>
      <c r="B6" s="114"/>
      <c r="C6" s="113" t="s">
        <v>287</v>
      </c>
      <c r="D6" s="112" t="s">
        <v>288</v>
      </c>
      <c r="E6" s="112" t="s">
        <v>288</v>
      </c>
      <c r="F6" s="112" t="s">
        <v>288</v>
      </c>
      <c r="G6" s="112" t="s">
        <v>288</v>
      </c>
      <c r="H6" s="112" t="s">
        <v>288</v>
      </c>
      <c r="I6" s="112" t="s">
        <v>288</v>
      </c>
      <c r="J6" s="112" t="s">
        <v>288</v>
      </c>
      <c r="K6" s="112" t="s">
        <v>288</v>
      </c>
      <c r="L6" s="112" t="s">
        <v>288</v>
      </c>
      <c r="M6" s="112" t="s">
        <v>288</v>
      </c>
      <c r="N6" s="112" t="s">
        <v>288</v>
      </c>
      <c r="O6" s="112" t="s">
        <v>288</v>
      </c>
      <c r="P6" s="112" t="s">
        <v>288</v>
      </c>
      <c r="Q6" s="112" t="s">
        <v>288</v>
      </c>
      <c r="R6" s="112" t="s">
        <v>288</v>
      </c>
      <c r="S6" s="112" t="s">
        <v>288</v>
      </c>
      <c r="T6" s="112" t="s">
        <v>288</v>
      </c>
      <c r="U6" s="112" t="s">
        <v>288</v>
      </c>
      <c r="V6" s="112" t="s">
        <v>288</v>
      </c>
      <c r="W6" s="112" t="s">
        <v>288</v>
      </c>
      <c r="X6" s="112" t="s">
        <v>288</v>
      </c>
      <c r="Y6" s="112" t="s">
        <v>288</v>
      </c>
      <c r="Z6" s="112" t="s">
        <v>288</v>
      </c>
      <c r="AA6" s="112" t="s">
        <v>288</v>
      </c>
      <c r="AB6" s="112" t="s">
        <v>288</v>
      </c>
      <c r="AC6" s="112" t="s">
        <v>288</v>
      </c>
      <c r="AD6" s="112" t="s">
        <v>288</v>
      </c>
      <c r="AE6" s="112" t="s">
        <v>288</v>
      </c>
      <c r="AF6" s="112" t="s">
        <v>288</v>
      </c>
      <c r="AG6" s="112" t="s">
        <v>288</v>
      </c>
      <c r="AH6" s="112" t="s">
        <v>288</v>
      </c>
      <c r="AI6" s="112" t="s">
        <v>288</v>
      </c>
      <c r="AJ6" s="112" t="s">
        <v>288</v>
      </c>
      <c r="AK6" s="112" t="s">
        <v>288</v>
      </c>
      <c r="AL6" s="112" t="s">
        <v>288</v>
      </c>
      <c r="AM6" s="112" t="s">
        <v>288</v>
      </c>
      <c r="AN6" s="112" t="s">
        <v>288</v>
      </c>
      <c r="AO6" s="112" t="s">
        <v>288</v>
      </c>
      <c r="AP6" s="112" t="s">
        <v>288</v>
      </c>
      <c r="AQ6" s="112" t="s">
        <v>288</v>
      </c>
      <c r="AR6" s="112" t="s">
        <v>288</v>
      </c>
      <c r="AS6" s="112" t="s">
        <v>288</v>
      </c>
      <c r="AT6" s="112" t="s">
        <v>288</v>
      </c>
      <c r="AU6" s="112" t="s">
        <v>288</v>
      </c>
      <c r="AV6" s="112" t="s">
        <v>288</v>
      </c>
      <c r="AW6" s="112" t="s">
        <v>288</v>
      </c>
      <c r="AX6" s="112" t="s">
        <v>288</v>
      </c>
      <c r="AY6" s="111" t="s">
        <v>289</v>
      </c>
      <c r="AZ6" s="142" t="s">
        <v>150</v>
      </c>
    </row>
    <row r="7" spans="1:52">
      <c r="A7" s="115" t="s">
        <v>125</v>
      </c>
      <c r="B7" s="143">
        <v>1</v>
      </c>
      <c r="C7" s="144" t="s">
        <v>292</v>
      </c>
      <c r="D7" s="144">
        <v>959.51513952644382</v>
      </c>
      <c r="E7" s="144">
        <v>959.51513952644382</v>
      </c>
      <c r="F7" s="144">
        <v>959.51513952644382</v>
      </c>
      <c r="G7" s="144">
        <v>959.51513952644382</v>
      </c>
      <c r="H7" s="144">
        <v>852.90234624572781</v>
      </c>
      <c r="I7" s="144">
        <v>852.90234624572781</v>
      </c>
      <c r="J7" s="144">
        <v>852.90234624572781</v>
      </c>
      <c r="K7" s="144">
        <v>852.90234624572781</v>
      </c>
      <c r="L7" s="144">
        <v>852.90234624572781</v>
      </c>
      <c r="M7" s="144">
        <v>852.90234624572781</v>
      </c>
      <c r="N7" s="144">
        <v>852.90234624572781</v>
      </c>
      <c r="O7" s="144">
        <v>852.90234624572781</v>
      </c>
      <c r="P7" s="144">
        <v>959.51513952644382</v>
      </c>
      <c r="Q7" s="144">
        <v>959.51513952644382</v>
      </c>
      <c r="R7" s="144">
        <v>959.51513952644382</v>
      </c>
      <c r="S7" s="144">
        <v>959.51513952644382</v>
      </c>
      <c r="T7" s="144">
        <v>852.90234624572781</v>
      </c>
      <c r="U7" s="144">
        <v>852.90234624572781</v>
      </c>
      <c r="V7" s="144">
        <v>852.90234624572781</v>
      </c>
      <c r="W7" s="144">
        <v>852.90234624572781</v>
      </c>
      <c r="X7" s="144">
        <v>852.90234624572781</v>
      </c>
      <c r="Y7" s="144">
        <v>852.90234624572781</v>
      </c>
      <c r="Z7" s="144">
        <v>852.90234624572781</v>
      </c>
      <c r="AA7" s="144">
        <v>852.90234624572781</v>
      </c>
      <c r="AB7" s="144">
        <v>959.51513952644382</v>
      </c>
      <c r="AC7" s="144">
        <v>959.51513952644382</v>
      </c>
      <c r="AD7" s="144">
        <v>959.51513952644382</v>
      </c>
      <c r="AE7" s="144">
        <v>959.51513952644382</v>
      </c>
      <c r="AF7" s="144">
        <v>852.90234624572781</v>
      </c>
      <c r="AG7" s="144">
        <v>852.90234624572781</v>
      </c>
      <c r="AH7" s="144">
        <v>852.90234624572781</v>
      </c>
      <c r="AI7" s="144">
        <v>852.90234624572781</v>
      </c>
      <c r="AJ7" s="144">
        <v>852.90234624572781</v>
      </c>
      <c r="AK7" s="144">
        <v>852.90234624572781</v>
      </c>
      <c r="AL7" s="144">
        <v>852.90234624572781</v>
      </c>
      <c r="AM7" s="144">
        <v>852.90234624572781</v>
      </c>
      <c r="AN7" s="144">
        <v>959.51513952644382</v>
      </c>
      <c r="AO7" s="144">
        <v>959.51513952644382</v>
      </c>
      <c r="AP7" s="144">
        <v>959.51513952644382</v>
      </c>
      <c r="AQ7" s="144">
        <v>959.51513952644382</v>
      </c>
      <c r="AR7" s="144">
        <v>852.90234624572781</v>
      </c>
      <c r="AS7" s="144">
        <v>852.90234624572781</v>
      </c>
      <c r="AT7" s="144">
        <v>852.90234624572781</v>
      </c>
      <c r="AU7" s="144">
        <v>852.90234624572781</v>
      </c>
      <c r="AV7" s="144">
        <v>852.90234624572781</v>
      </c>
      <c r="AW7" s="144">
        <v>852.90234624572781</v>
      </c>
      <c r="AX7" s="144">
        <v>852.90234624572781</v>
      </c>
      <c r="AY7" s="144">
        <v>852.90234624572781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293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292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294</v>
      </c>
      <c r="B12" s="146"/>
      <c r="C12" s="110"/>
    </row>
    <row r="13" spans="1:52">
      <c r="A13" s="122" t="s">
        <v>125</v>
      </c>
      <c r="B13" s="123">
        <v>1</v>
      </c>
      <c r="C13" s="124"/>
      <c r="D13" s="138">
        <f t="shared" ref="D13:AY13" si="1">D$7-D$10</f>
        <v>959.51513952644382</v>
      </c>
      <c r="E13" s="138">
        <f t="shared" si="1"/>
        <v>959.51513952644382</v>
      </c>
      <c r="F13" s="138">
        <f t="shared" si="1"/>
        <v>959.51513952644382</v>
      </c>
      <c r="G13" s="138">
        <f t="shared" si="1"/>
        <v>959.51513952644382</v>
      </c>
      <c r="H13" s="138">
        <f t="shared" si="1"/>
        <v>852.90234624572781</v>
      </c>
      <c r="I13" s="138">
        <f t="shared" si="1"/>
        <v>852.90234624572781</v>
      </c>
      <c r="J13" s="138">
        <f t="shared" si="1"/>
        <v>852.90234624572781</v>
      </c>
      <c r="K13" s="138">
        <f t="shared" si="1"/>
        <v>852.90234624572781</v>
      </c>
      <c r="L13" s="138">
        <f t="shared" si="1"/>
        <v>852.90234624572781</v>
      </c>
      <c r="M13" s="138">
        <f t="shared" si="1"/>
        <v>852.90234624572781</v>
      </c>
      <c r="N13" s="138">
        <f t="shared" si="1"/>
        <v>852.90234624572781</v>
      </c>
      <c r="O13" s="138">
        <f t="shared" si="1"/>
        <v>852.90234624572781</v>
      </c>
      <c r="P13" s="138">
        <f t="shared" si="1"/>
        <v>959.51513952644382</v>
      </c>
      <c r="Q13" s="138">
        <f t="shared" si="1"/>
        <v>959.51513952644382</v>
      </c>
      <c r="R13" s="138">
        <f t="shared" si="1"/>
        <v>959.51513952644382</v>
      </c>
      <c r="S13" s="138">
        <f t="shared" si="1"/>
        <v>959.51513952644382</v>
      </c>
      <c r="T13" s="138">
        <f t="shared" si="1"/>
        <v>852.90234624572781</v>
      </c>
      <c r="U13" s="138">
        <f t="shared" si="1"/>
        <v>852.90234624572781</v>
      </c>
      <c r="V13" s="138">
        <f t="shared" si="1"/>
        <v>852.90234624572781</v>
      </c>
      <c r="W13" s="138">
        <f t="shared" si="1"/>
        <v>852.90234624572781</v>
      </c>
      <c r="X13" s="138">
        <f t="shared" si="1"/>
        <v>852.90234624572781</v>
      </c>
      <c r="Y13" s="138">
        <f t="shared" si="1"/>
        <v>852.90234624572781</v>
      </c>
      <c r="Z13" s="138">
        <f t="shared" si="1"/>
        <v>852.90234624572781</v>
      </c>
      <c r="AA13" s="138">
        <f t="shared" si="1"/>
        <v>852.90234624572781</v>
      </c>
      <c r="AB13" s="138">
        <f t="shared" si="1"/>
        <v>959.51513952644382</v>
      </c>
      <c r="AC13" s="138">
        <f t="shared" si="1"/>
        <v>959.51513952644382</v>
      </c>
      <c r="AD13" s="138">
        <f t="shared" si="1"/>
        <v>959.51513952644382</v>
      </c>
      <c r="AE13" s="138">
        <f t="shared" si="1"/>
        <v>959.51513952644382</v>
      </c>
      <c r="AF13" s="138">
        <f t="shared" si="1"/>
        <v>852.90234624572781</v>
      </c>
      <c r="AG13" s="138">
        <f t="shared" si="1"/>
        <v>852.90234624572781</v>
      </c>
      <c r="AH13" s="138">
        <f t="shared" si="1"/>
        <v>852.90234624572781</v>
      </c>
      <c r="AI13" s="138">
        <f t="shared" si="1"/>
        <v>852.90234624572781</v>
      </c>
      <c r="AJ13" s="138">
        <f t="shared" si="1"/>
        <v>852.90234624572781</v>
      </c>
      <c r="AK13" s="138">
        <f t="shared" si="1"/>
        <v>852.90234624572781</v>
      </c>
      <c r="AL13" s="138">
        <f t="shared" si="1"/>
        <v>852.90234624572781</v>
      </c>
      <c r="AM13" s="138">
        <f t="shared" si="1"/>
        <v>852.90234624572781</v>
      </c>
      <c r="AN13" s="138">
        <f t="shared" si="1"/>
        <v>959.51513952644382</v>
      </c>
      <c r="AO13" s="138">
        <f t="shared" si="1"/>
        <v>959.51513952644382</v>
      </c>
      <c r="AP13" s="138">
        <f t="shared" si="1"/>
        <v>959.51513952644382</v>
      </c>
      <c r="AQ13" s="138">
        <f t="shared" si="1"/>
        <v>959.51513952644382</v>
      </c>
      <c r="AR13" s="138">
        <f t="shared" si="1"/>
        <v>852.90234624572781</v>
      </c>
      <c r="AS13" s="138">
        <f t="shared" si="1"/>
        <v>852.90234624572781</v>
      </c>
      <c r="AT13" s="138">
        <f t="shared" si="1"/>
        <v>852.90234624572781</v>
      </c>
      <c r="AU13" s="138">
        <f t="shared" si="1"/>
        <v>852.90234624572781</v>
      </c>
      <c r="AV13" s="138">
        <f t="shared" si="1"/>
        <v>852.90234624572781</v>
      </c>
      <c r="AW13" s="138">
        <f t="shared" si="1"/>
        <v>852.90234624572781</v>
      </c>
      <c r="AX13" s="138">
        <f t="shared" si="1"/>
        <v>852.90234624572781</v>
      </c>
      <c r="AY13" s="138">
        <f t="shared" si="1"/>
        <v>852.90234624572781</v>
      </c>
      <c r="AZ13" s="109"/>
    </row>
    <row r="14" spans="1:52">
      <c r="A14" s="110"/>
      <c r="B14" s="120">
        <v>2</v>
      </c>
      <c r="C14" s="110"/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852.90234624572781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852.90234624572781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959.51513952644382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/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/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295</v>
      </c>
      <c r="C17" s="125"/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304</v>
      </c>
      <c r="B20" s="154" t="s">
        <v>305</v>
      </c>
      <c r="C20" s="117"/>
      <c r="D20" s="117"/>
      <c r="E20" s="117"/>
      <c r="F20" s="117"/>
      <c r="G20" s="117"/>
      <c r="H20" s="117"/>
      <c r="I20" s="117"/>
      <c r="J20" s="117" t="s">
        <v>338</v>
      </c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 t="s">
        <v>338</v>
      </c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 t="s">
        <v>338</v>
      </c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1</v>
      </c>
      <c r="C21" s="156" t="s">
        <v>292</v>
      </c>
      <c r="D21" s="106">
        <f>IF(C$20="Yes",0,SUM(C$13:C$16)*$B$21)</f>
        <v>0</v>
      </c>
      <c r="E21" s="106">
        <f t="shared" ref="E21:AY21" si="3">IF(D$20="Yes",0,SUM(D$13:D$16)*$B$21)</f>
        <v>959.51513952644382</v>
      </c>
      <c r="F21" s="106">
        <f t="shared" si="3"/>
        <v>959.51513952644382</v>
      </c>
      <c r="G21" s="106">
        <f t="shared" si="3"/>
        <v>959.51513952644382</v>
      </c>
      <c r="H21" s="106">
        <f t="shared" si="3"/>
        <v>959.51513952644382</v>
      </c>
      <c r="I21" s="106">
        <f t="shared" si="3"/>
        <v>852.90234624572781</v>
      </c>
      <c r="J21" s="106">
        <f t="shared" si="3"/>
        <v>852.90234624572781</v>
      </c>
      <c r="K21" s="106">
        <f t="shared" si="3"/>
        <v>0</v>
      </c>
      <c r="L21" s="106">
        <f t="shared" si="3"/>
        <v>1705.8046924914556</v>
      </c>
      <c r="M21" s="106">
        <f t="shared" si="3"/>
        <v>852.90234624572781</v>
      </c>
      <c r="N21" s="106">
        <f t="shared" si="3"/>
        <v>852.90234624572781</v>
      </c>
      <c r="O21" s="106">
        <f t="shared" si="3"/>
        <v>852.90234624572781</v>
      </c>
      <c r="P21" s="106">
        <f t="shared" si="3"/>
        <v>852.90234624572781</v>
      </c>
      <c r="Q21" s="106">
        <f t="shared" si="3"/>
        <v>959.51513952644382</v>
      </c>
      <c r="R21" s="106">
        <f t="shared" si="3"/>
        <v>959.51513952644382</v>
      </c>
      <c r="S21" s="106">
        <f t="shared" si="3"/>
        <v>959.51513952644382</v>
      </c>
      <c r="T21" s="106">
        <f t="shared" si="3"/>
        <v>959.51513952644382</v>
      </c>
      <c r="U21" s="106">
        <f t="shared" si="3"/>
        <v>852.90234624572781</v>
      </c>
      <c r="V21" s="106">
        <f t="shared" si="3"/>
        <v>852.90234624572781</v>
      </c>
      <c r="W21" s="106">
        <f t="shared" si="3"/>
        <v>852.90234624572781</v>
      </c>
      <c r="X21" s="106">
        <f t="shared" si="3"/>
        <v>852.90234624572781</v>
      </c>
      <c r="Y21" s="106">
        <f t="shared" si="3"/>
        <v>852.90234624572781</v>
      </c>
      <c r="Z21" s="106">
        <f t="shared" si="3"/>
        <v>852.90234624572781</v>
      </c>
      <c r="AA21" s="106">
        <f t="shared" si="3"/>
        <v>0</v>
      </c>
      <c r="AB21" s="106">
        <f t="shared" si="3"/>
        <v>1705.8046924914556</v>
      </c>
      <c r="AC21" s="106">
        <f t="shared" si="3"/>
        <v>959.51513952644382</v>
      </c>
      <c r="AD21" s="106">
        <f t="shared" si="3"/>
        <v>959.51513952644382</v>
      </c>
      <c r="AE21" s="106">
        <f t="shared" si="3"/>
        <v>959.51513952644382</v>
      </c>
      <c r="AF21" s="106">
        <f t="shared" si="3"/>
        <v>959.51513952644382</v>
      </c>
      <c r="AG21" s="106">
        <f t="shared" si="3"/>
        <v>852.90234624572781</v>
      </c>
      <c r="AH21" s="106">
        <f t="shared" si="3"/>
        <v>852.90234624572781</v>
      </c>
      <c r="AI21" s="106">
        <f t="shared" si="3"/>
        <v>852.90234624572781</v>
      </c>
      <c r="AJ21" s="106">
        <f t="shared" si="3"/>
        <v>852.90234624572781</v>
      </c>
      <c r="AK21" s="106">
        <f t="shared" si="3"/>
        <v>852.90234624572781</v>
      </c>
      <c r="AL21" s="106">
        <f t="shared" si="3"/>
        <v>852.90234624572781</v>
      </c>
      <c r="AM21" s="106">
        <f t="shared" si="3"/>
        <v>852.90234624572781</v>
      </c>
      <c r="AN21" s="106">
        <f t="shared" si="3"/>
        <v>852.90234624572781</v>
      </c>
      <c r="AO21" s="106">
        <f t="shared" si="3"/>
        <v>959.51513952644382</v>
      </c>
      <c r="AP21" s="106">
        <f t="shared" si="3"/>
        <v>0</v>
      </c>
      <c r="AQ21" s="106">
        <f t="shared" si="3"/>
        <v>1919.0302790528876</v>
      </c>
      <c r="AR21" s="106">
        <f t="shared" si="3"/>
        <v>959.51513952644382</v>
      </c>
      <c r="AS21" s="106">
        <f t="shared" si="3"/>
        <v>852.90234624572781</v>
      </c>
      <c r="AT21" s="106">
        <f t="shared" si="3"/>
        <v>852.90234624572781</v>
      </c>
      <c r="AU21" s="106">
        <f t="shared" si="3"/>
        <v>852.90234624572781</v>
      </c>
      <c r="AV21" s="106">
        <f t="shared" si="3"/>
        <v>852.90234624572781</v>
      </c>
      <c r="AW21" s="106">
        <f t="shared" si="3"/>
        <v>852.90234624572781</v>
      </c>
      <c r="AX21" s="106">
        <f t="shared" si="3"/>
        <v>852.90234624572781</v>
      </c>
      <c r="AY21" s="106">
        <f t="shared" si="3"/>
        <v>852.90234624572781</v>
      </c>
      <c r="AZ21" s="157">
        <f>SUM($D21:$AY21)</f>
        <v>41792.214966040643</v>
      </c>
    </row>
    <row r="22" spans="1:52" s="110" customFormat="1">
      <c r="A22" s="158" t="s">
        <v>123</v>
      </c>
      <c r="B22" s="159">
        <f>1-$B$21</f>
        <v>0</v>
      </c>
      <c r="C22" s="159" t="s">
        <v>292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306</v>
      </c>
      <c r="B23" s="124">
        <v>2000</v>
      </c>
      <c r="C23" s="100" t="s">
        <v>292</v>
      </c>
      <c r="D23" s="100">
        <f>D$21*$B$23</f>
        <v>0</v>
      </c>
      <c r="E23" s="100">
        <f t="shared" ref="E23:AY23" si="6">E$21*$B$23</f>
        <v>1919030.2790528876</v>
      </c>
      <c r="F23" s="100">
        <f t="shared" si="6"/>
        <v>1919030.2790528876</v>
      </c>
      <c r="G23" s="100">
        <f t="shared" si="6"/>
        <v>1919030.2790528876</v>
      </c>
      <c r="H23" s="100">
        <f t="shared" si="6"/>
        <v>1919030.2790528876</v>
      </c>
      <c r="I23" s="100">
        <f t="shared" si="6"/>
        <v>1705804.6924914557</v>
      </c>
      <c r="J23" s="100">
        <f t="shared" si="6"/>
        <v>1705804.6924914557</v>
      </c>
      <c r="K23" s="100">
        <f t="shared" si="6"/>
        <v>0</v>
      </c>
      <c r="L23" s="100">
        <f t="shared" si="6"/>
        <v>3411609.3849829114</v>
      </c>
      <c r="M23" s="100">
        <f t="shared" si="6"/>
        <v>1705804.6924914557</v>
      </c>
      <c r="N23" s="100">
        <f t="shared" si="6"/>
        <v>1705804.6924914557</v>
      </c>
      <c r="O23" s="100">
        <f t="shared" si="6"/>
        <v>1705804.6924914557</v>
      </c>
      <c r="P23" s="100">
        <f t="shared" si="6"/>
        <v>1705804.6924914557</v>
      </c>
      <c r="Q23" s="100">
        <f t="shared" si="6"/>
        <v>1919030.2790528876</v>
      </c>
      <c r="R23" s="100">
        <f t="shared" si="6"/>
        <v>1919030.2790528876</v>
      </c>
      <c r="S23" s="100">
        <f t="shared" si="6"/>
        <v>1919030.2790528876</v>
      </c>
      <c r="T23" s="100">
        <f t="shared" si="6"/>
        <v>1919030.2790528876</v>
      </c>
      <c r="U23" s="100">
        <f t="shared" si="6"/>
        <v>1705804.6924914557</v>
      </c>
      <c r="V23" s="100">
        <f t="shared" si="6"/>
        <v>1705804.6924914557</v>
      </c>
      <c r="W23" s="100">
        <f t="shared" si="6"/>
        <v>1705804.6924914557</v>
      </c>
      <c r="X23" s="100">
        <f t="shared" si="6"/>
        <v>1705804.6924914557</v>
      </c>
      <c r="Y23" s="100">
        <f t="shared" si="6"/>
        <v>1705804.6924914557</v>
      </c>
      <c r="Z23" s="100">
        <f t="shared" si="6"/>
        <v>1705804.6924914557</v>
      </c>
      <c r="AA23" s="100">
        <f t="shared" si="6"/>
        <v>0</v>
      </c>
      <c r="AB23" s="100">
        <f t="shared" si="6"/>
        <v>3411609.3849829114</v>
      </c>
      <c r="AC23" s="100">
        <f t="shared" si="6"/>
        <v>1919030.2790528876</v>
      </c>
      <c r="AD23" s="100">
        <f t="shared" si="6"/>
        <v>1919030.2790528876</v>
      </c>
      <c r="AE23" s="100">
        <f t="shared" si="6"/>
        <v>1919030.2790528876</v>
      </c>
      <c r="AF23" s="100">
        <f t="shared" si="6"/>
        <v>1919030.2790528876</v>
      </c>
      <c r="AG23" s="100">
        <f t="shared" si="6"/>
        <v>1705804.6924914557</v>
      </c>
      <c r="AH23" s="100">
        <f t="shared" si="6"/>
        <v>1705804.6924914557</v>
      </c>
      <c r="AI23" s="100">
        <f t="shared" si="6"/>
        <v>1705804.6924914557</v>
      </c>
      <c r="AJ23" s="100">
        <f t="shared" si="6"/>
        <v>1705804.6924914557</v>
      </c>
      <c r="AK23" s="100">
        <f t="shared" si="6"/>
        <v>1705804.6924914557</v>
      </c>
      <c r="AL23" s="100">
        <f t="shared" si="6"/>
        <v>1705804.6924914557</v>
      </c>
      <c r="AM23" s="100">
        <f t="shared" si="6"/>
        <v>1705804.6924914557</v>
      </c>
      <c r="AN23" s="100">
        <f t="shared" si="6"/>
        <v>1705804.6924914557</v>
      </c>
      <c r="AO23" s="100">
        <f t="shared" si="6"/>
        <v>1919030.2790528876</v>
      </c>
      <c r="AP23" s="100">
        <f t="shared" si="6"/>
        <v>0</v>
      </c>
      <c r="AQ23" s="100">
        <f t="shared" si="6"/>
        <v>3838060.5581057752</v>
      </c>
      <c r="AR23" s="100">
        <f t="shared" si="6"/>
        <v>1919030.2790528876</v>
      </c>
      <c r="AS23" s="100">
        <f t="shared" si="6"/>
        <v>1705804.6924914557</v>
      </c>
      <c r="AT23" s="100">
        <f t="shared" si="6"/>
        <v>1705804.6924914557</v>
      </c>
      <c r="AU23" s="100">
        <f t="shared" si="6"/>
        <v>1705804.6924914557</v>
      </c>
      <c r="AV23" s="100">
        <f t="shared" si="6"/>
        <v>1705804.6924914557</v>
      </c>
      <c r="AW23" s="100">
        <f t="shared" si="6"/>
        <v>1705804.6924914557</v>
      </c>
      <c r="AX23" s="100">
        <f t="shared" si="6"/>
        <v>1705804.6924914557</v>
      </c>
      <c r="AY23" s="100">
        <f t="shared" si="6"/>
        <v>1705804.6924914557</v>
      </c>
      <c r="AZ23" s="139">
        <f t="shared" si="5"/>
        <v>83584429.932081372</v>
      </c>
    </row>
    <row r="24" spans="1:52" s="110" customFormat="1">
      <c r="A24" s="161" t="s">
        <v>307</v>
      </c>
      <c r="B24" s="162">
        <v>1000</v>
      </c>
      <c r="C24" s="156" t="s">
        <v>292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308</v>
      </c>
      <c r="C27" s="124">
        <v>155</v>
      </c>
      <c r="D27" s="124">
        <f>C$27-C$28+C$29</f>
        <v>155</v>
      </c>
      <c r="E27" s="124">
        <f t="shared" ref="E27:AY27" si="8">D27-D28+D29</f>
        <v>155</v>
      </c>
      <c r="F27" s="124">
        <f t="shared" si="8"/>
        <v>123</v>
      </c>
      <c r="G27" s="124">
        <f t="shared" si="8"/>
        <v>123</v>
      </c>
      <c r="H27" s="124">
        <f t="shared" si="8"/>
        <v>123</v>
      </c>
      <c r="I27" s="124">
        <f t="shared" si="8"/>
        <v>123</v>
      </c>
      <c r="J27" s="124">
        <f t="shared" si="8"/>
        <v>126</v>
      </c>
      <c r="K27" s="124">
        <f t="shared" si="8"/>
        <v>126</v>
      </c>
      <c r="L27" s="124">
        <f t="shared" si="8"/>
        <v>155</v>
      </c>
      <c r="M27" s="124">
        <f t="shared" si="8"/>
        <v>98</v>
      </c>
      <c r="N27" s="124">
        <f t="shared" si="8"/>
        <v>126</v>
      </c>
      <c r="O27" s="124">
        <f t="shared" si="8"/>
        <v>126</v>
      </c>
      <c r="P27" s="124">
        <f t="shared" si="8"/>
        <v>126</v>
      </c>
      <c r="Q27" s="124">
        <f t="shared" si="8"/>
        <v>126</v>
      </c>
      <c r="R27" s="124">
        <f t="shared" si="8"/>
        <v>123</v>
      </c>
      <c r="S27" s="124">
        <f t="shared" si="8"/>
        <v>123</v>
      </c>
      <c r="T27" s="124">
        <f t="shared" si="8"/>
        <v>123</v>
      </c>
      <c r="U27" s="124">
        <f t="shared" si="8"/>
        <v>123</v>
      </c>
      <c r="V27" s="124">
        <f t="shared" si="8"/>
        <v>126</v>
      </c>
      <c r="W27" s="124">
        <f t="shared" si="8"/>
        <v>126</v>
      </c>
      <c r="X27" s="124">
        <f t="shared" si="8"/>
        <v>126</v>
      </c>
      <c r="Y27" s="124">
        <f t="shared" si="8"/>
        <v>126</v>
      </c>
      <c r="Z27" s="124">
        <f t="shared" si="8"/>
        <v>126</v>
      </c>
      <c r="AA27" s="124">
        <f t="shared" si="8"/>
        <v>126</v>
      </c>
      <c r="AB27" s="124">
        <f t="shared" si="8"/>
        <v>155</v>
      </c>
      <c r="AC27" s="124">
        <f t="shared" si="8"/>
        <v>98</v>
      </c>
      <c r="AD27" s="124">
        <f t="shared" si="8"/>
        <v>123</v>
      </c>
      <c r="AE27" s="124">
        <f t="shared" si="8"/>
        <v>123</v>
      </c>
      <c r="AF27" s="124">
        <f t="shared" si="8"/>
        <v>123</v>
      </c>
      <c r="AG27" s="124">
        <f t="shared" si="8"/>
        <v>123</v>
      </c>
      <c r="AH27" s="124">
        <f t="shared" si="8"/>
        <v>126</v>
      </c>
      <c r="AI27" s="124">
        <f t="shared" si="8"/>
        <v>126</v>
      </c>
      <c r="AJ27" s="124">
        <f t="shared" si="8"/>
        <v>126</v>
      </c>
      <c r="AK27" s="124">
        <f t="shared" si="8"/>
        <v>126</v>
      </c>
      <c r="AL27" s="124">
        <f t="shared" si="8"/>
        <v>126</v>
      </c>
      <c r="AM27" s="124">
        <f t="shared" si="8"/>
        <v>126</v>
      </c>
      <c r="AN27" s="124">
        <f t="shared" si="8"/>
        <v>126</v>
      </c>
      <c r="AO27" s="124">
        <f t="shared" si="8"/>
        <v>126</v>
      </c>
      <c r="AP27" s="124">
        <f t="shared" si="8"/>
        <v>123</v>
      </c>
      <c r="AQ27" s="124">
        <f t="shared" si="8"/>
        <v>155</v>
      </c>
      <c r="AR27" s="124">
        <f t="shared" si="8"/>
        <v>91</v>
      </c>
      <c r="AS27" s="124">
        <f t="shared" si="8"/>
        <v>123</v>
      </c>
      <c r="AT27" s="124">
        <f t="shared" si="8"/>
        <v>126</v>
      </c>
      <c r="AU27" s="124">
        <f t="shared" si="8"/>
        <v>126</v>
      </c>
      <c r="AV27" s="124">
        <f t="shared" si="8"/>
        <v>126</v>
      </c>
      <c r="AW27" s="124">
        <f t="shared" si="8"/>
        <v>126</v>
      </c>
      <c r="AX27" s="124">
        <f t="shared" si="8"/>
        <v>126</v>
      </c>
      <c r="AY27" s="164">
        <f t="shared" si="8"/>
        <v>126</v>
      </c>
      <c r="AZ27" s="106"/>
    </row>
    <row r="28" spans="1:52">
      <c r="B28" s="165" t="s">
        <v>309</v>
      </c>
      <c r="C28" s="110"/>
      <c r="D28" s="110">
        <v>0</v>
      </c>
      <c r="E28" s="110">
        <v>32</v>
      </c>
      <c r="F28" s="110">
        <v>32</v>
      </c>
      <c r="G28" s="110">
        <v>32</v>
      </c>
      <c r="H28" s="110">
        <v>32</v>
      </c>
      <c r="I28" s="110">
        <v>29</v>
      </c>
      <c r="J28" s="110">
        <v>29</v>
      </c>
      <c r="K28" s="110">
        <v>0</v>
      </c>
      <c r="L28" s="110">
        <v>57</v>
      </c>
      <c r="M28" s="110">
        <v>29</v>
      </c>
      <c r="N28" s="110">
        <v>29</v>
      </c>
      <c r="O28" s="110">
        <v>29</v>
      </c>
      <c r="P28" s="110">
        <v>29</v>
      </c>
      <c r="Q28" s="110">
        <v>32</v>
      </c>
      <c r="R28" s="110">
        <v>32</v>
      </c>
      <c r="S28" s="110">
        <v>32</v>
      </c>
      <c r="T28" s="110">
        <v>32</v>
      </c>
      <c r="U28" s="110">
        <v>29</v>
      </c>
      <c r="V28" s="110">
        <v>29</v>
      </c>
      <c r="W28" s="110">
        <v>29</v>
      </c>
      <c r="X28" s="110">
        <v>29</v>
      </c>
      <c r="Y28" s="110">
        <v>29</v>
      </c>
      <c r="Z28" s="110">
        <v>29</v>
      </c>
      <c r="AA28" s="110">
        <v>0</v>
      </c>
      <c r="AB28" s="110">
        <v>57</v>
      </c>
      <c r="AC28" s="110">
        <v>32</v>
      </c>
      <c r="AD28" s="110">
        <v>32</v>
      </c>
      <c r="AE28" s="110">
        <v>32</v>
      </c>
      <c r="AF28" s="110">
        <v>32</v>
      </c>
      <c r="AG28" s="110">
        <v>29</v>
      </c>
      <c r="AH28" s="110">
        <v>29</v>
      </c>
      <c r="AI28" s="110">
        <v>29</v>
      </c>
      <c r="AJ28" s="110">
        <v>29</v>
      </c>
      <c r="AK28" s="110">
        <v>29</v>
      </c>
      <c r="AL28" s="110">
        <v>29</v>
      </c>
      <c r="AM28" s="110">
        <v>29</v>
      </c>
      <c r="AN28" s="110">
        <v>29</v>
      </c>
      <c r="AO28" s="110">
        <v>32</v>
      </c>
      <c r="AP28" s="110">
        <v>0</v>
      </c>
      <c r="AQ28" s="110">
        <v>64</v>
      </c>
      <c r="AR28" s="110">
        <v>32</v>
      </c>
      <c r="AS28" s="110">
        <v>29</v>
      </c>
      <c r="AT28" s="110">
        <v>29</v>
      </c>
      <c r="AU28" s="110">
        <v>29</v>
      </c>
      <c r="AV28" s="110">
        <v>29</v>
      </c>
      <c r="AW28" s="110">
        <v>29</v>
      </c>
      <c r="AX28" s="110">
        <v>29</v>
      </c>
      <c r="AY28" s="166">
        <v>29</v>
      </c>
      <c r="AZ28" s="106"/>
    </row>
    <row r="29" spans="1:52">
      <c r="B29" s="136" t="s">
        <v>310</v>
      </c>
      <c r="C29" s="125"/>
      <c r="D29" s="125">
        <f>C$28</f>
        <v>0</v>
      </c>
      <c r="E29" s="125">
        <f t="shared" ref="E29:AY29" si="9">D$28</f>
        <v>0</v>
      </c>
      <c r="F29" s="125">
        <f t="shared" si="9"/>
        <v>32</v>
      </c>
      <c r="G29" s="125">
        <f t="shared" si="9"/>
        <v>32</v>
      </c>
      <c r="H29" s="125">
        <f t="shared" si="9"/>
        <v>32</v>
      </c>
      <c r="I29" s="125">
        <f t="shared" si="9"/>
        <v>32</v>
      </c>
      <c r="J29" s="125">
        <f t="shared" si="9"/>
        <v>29</v>
      </c>
      <c r="K29" s="125">
        <f t="shared" si="9"/>
        <v>29</v>
      </c>
      <c r="L29" s="125">
        <f t="shared" si="9"/>
        <v>0</v>
      </c>
      <c r="M29" s="125">
        <f t="shared" si="9"/>
        <v>57</v>
      </c>
      <c r="N29" s="125">
        <f t="shared" si="9"/>
        <v>29</v>
      </c>
      <c r="O29" s="125">
        <f t="shared" si="9"/>
        <v>29</v>
      </c>
      <c r="P29" s="125">
        <f t="shared" si="9"/>
        <v>29</v>
      </c>
      <c r="Q29" s="125">
        <f t="shared" si="9"/>
        <v>29</v>
      </c>
      <c r="R29" s="125">
        <f t="shared" si="9"/>
        <v>32</v>
      </c>
      <c r="S29" s="125">
        <f t="shared" si="9"/>
        <v>32</v>
      </c>
      <c r="T29" s="125">
        <f t="shared" si="9"/>
        <v>32</v>
      </c>
      <c r="U29" s="125">
        <f t="shared" si="9"/>
        <v>32</v>
      </c>
      <c r="V29" s="125">
        <f t="shared" si="9"/>
        <v>29</v>
      </c>
      <c r="W29" s="125">
        <f t="shared" si="9"/>
        <v>29</v>
      </c>
      <c r="X29" s="125">
        <f t="shared" si="9"/>
        <v>29</v>
      </c>
      <c r="Y29" s="125">
        <f t="shared" si="9"/>
        <v>29</v>
      </c>
      <c r="Z29" s="125">
        <f t="shared" si="9"/>
        <v>29</v>
      </c>
      <c r="AA29" s="125">
        <f t="shared" si="9"/>
        <v>29</v>
      </c>
      <c r="AB29" s="125">
        <f t="shared" si="9"/>
        <v>0</v>
      </c>
      <c r="AC29" s="125">
        <f t="shared" si="9"/>
        <v>57</v>
      </c>
      <c r="AD29" s="125">
        <f t="shared" si="9"/>
        <v>32</v>
      </c>
      <c r="AE29" s="125">
        <f t="shared" si="9"/>
        <v>32</v>
      </c>
      <c r="AF29" s="125">
        <f t="shared" si="9"/>
        <v>32</v>
      </c>
      <c r="AG29" s="125">
        <f t="shared" si="9"/>
        <v>32</v>
      </c>
      <c r="AH29" s="125">
        <f t="shared" si="9"/>
        <v>29</v>
      </c>
      <c r="AI29" s="125">
        <f t="shared" si="9"/>
        <v>29</v>
      </c>
      <c r="AJ29" s="125">
        <f t="shared" si="9"/>
        <v>29</v>
      </c>
      <c r="AK29" s="125">
        <f t="shared" si="9"/>
        <v>29</v>
      </c>
      <c r="AL29" s="125">
        <f t="shared" si="9"/>
        <v>29</v>
      </c>
      <c r="AM29" s="125">
        <f t="shared" si="9"/>
        <v>29</v>
      </c>
      <c r="AN29" s="125">
        <f t="shared" si="9"/>
        <v>29</v>
      </c>
      <c r="AO29" s="125">
        <f t="shared" si="9"/>
        <v>29</v>
      </c>
      <c r="AP29" s="125">
        <f t="shared" si="9"/>
        <v>32</v>
      </c>
      <c r="AQ29" s="125">
        <f t="shared" si="9"/>
        <v>0</v>
      </c>
      <c r="AR29" s="125">
        <f t="shared" si="9"/>
        <v>64</v>
      </c>
      <c r="AS29" s="125">
        <f t="shared" si="9"/>
        <v>32</v>
      </c>
      <c r="AT29" s="125">
        <f t="shared" si="9"/>
        <v>29</v>
      </c>
      <c r="AU29" s="125">
        <f t="shared" si="9"/>
        <v>29</v>
      </c>
      <c r="AV29" s="125">
        <f t="shared" si="9"/>
        <v>29</v>
      </c>
      <c r="AW29" s="125">
        <f t="shared" si="9"/>
        <v>29</v>
      </c>
      <c r="AX29" s="125">
        <f t="shared" si="9"/>
        <v>29</v>
      </c>
      <c r="AY29" s="167">
        <f t="shared" si="9"/>
        <v>29</v>
      </c>
      <c r="AZ29" s="168"/>
    </row>
    <row r="30" spans="1:52">
      <c r="A30" s="169" t="s">
        <v>311</v>
      </c>
      <c r="B30" s="144">
        <v>10</v>
      </c>
      <c r="C30" s="117" t="s">
        <v>292</v>
      </c>
      <c r="D30" s="117">
        <f>D$27*$B$30</f>
        <v>1550</v>
      </c>
      <c r="E30" s="117">
        <f t="shared" ref="E30:AY30" si="10">E$27*$B$30</f>
        <v>1550</v>
      </c>
      <c r="F30" s="117">
        <f t="shared" si="10"/>
        <v>1230</v>
      </c>
      <c r="G30" s="117">
        <f t="shared" si="10"/>
        <v>1230</v>
      </c>
      <c r="H30" s="117">
        <f t="shared" si="10"/>
        <v>1230</v>
      </c>
      <c r="I30" s="117">
        <f t="shared" si="10"/>
        <v>1230</v>
      </c>
      <c r="J30" s="117">
        <f t="shared" si="10"/>
        <v>1260</v>
      </c>
      <c r="K30" s="117">
        <f t="shared" si="10"/>
        <v>1260</v>
      </c>
      <c r="L30" s="117">
        <f t="shared" si="10"/>
        <v>1550</v>
      </c>
      <c r="M30" s="117">
        <f t="shared" si="10"/>
        <v>980</v>
      </c>
      <c r="N30" s="117">
        <f t="shared" si="10"/>
        <v>1260</v>
      </c>
      <c r="O30" s="117">
        <f t="shared" si="10"/>
        <v>1260</v>
      </c>
      <c r="P30" s="117">
        <f t="shared" si="10"/>
        <v>1260</v>
      </c>
      <c r="Q30" s="117">
        <f t="shared" si="10"/>
        <v>1260</v>
      </c>
      <c r="R30" s="117">
        <f>R$27*$B$30</f>
        <v>1230</v>
      </c>
      <c r="S30" s="117">
        <f t="shared" si="10"/>
        <v>1230</v>
      </c>
      <c r="T30" s="117">
        <f t="shared" si="10"/>
        <v>1230</v>
      </c>
      <c r="U30" s="117">
        <f t="shared" si="10"/>
        <v>1230</v>
      </c>
      <c r="V30" s="117">
        <f t="shared" si="10"/>
        <v>1260</v>
      </c>
      <c r="W30" s="117">
        <f t="shared" si="10"/>
        <v>1260</v>
      </c>
      <c r="X30" s="117">
        <f t="shared" si="10"/>
        <v>1260</v>
      </c>
      <c r="Y30" s="117">
        <f t="shared" si="10"/>
        <v>1260</v>
      </c>
      <c r="Z30" s="117">
        <f t="shared" si="10"/>
        <v>1260</v>
      </c>
      <c r="AA30" s="117">
        <f t="shared" si="10"/>
        <v>1260</v>
      </c>
      <c r="AB30" s="117">
        <f t="shared" si="10"/>
        <v>1550</v>
      </c>
      <c r="AC30" s="117">
        <f t="shared" si="10"/>
        <v>980</v>
      </c>
      <c r="AD30" s="117">
        <f t="shared" si="10"/>
        <v>1230</v>
      </c>
      <c r="AE30" s="117">
        <f>AE$27*$B$30</f>
        <v>1230</v>
      </c>
      <c r="AF30" s="117">
        <f t="shared" si="10"/>
        <v>1230</v>
      </c>
      <c r="AG30" s="117">
        <f t="shared" si="10"/>
        <v>1230</v>
      </c>
      <c r="AH30" s="117">
        <f t="shared" si="10"/>
        <v>1260</v>
      </c>
      <c r="AI30" s="117">
        <f t="shared" si="10"/>
        <v>1260</v>
      </c>
      <c r="AJ30" s="117">
        <f t="shared" si="10"/>
        <v>1260</v>
      </c>
      <c r="AK30" s="117">
        <f t="shared" si="10"/>
        <v>1260</v>
      </c>
      <c r="AL30" s="117">
        <f t="shared" si="10"/>
        <v>1260</v>
      </c>
      <c r="AM30" s="117">
        <f t="shared" si="10"/>
        <v>1260</v>
      </c>
      <c r="AN30" s="117">
        <f t="shared" si="10"/>
        <v>1260</v>
      </c>
      <c r="AO30" s="117">
        <f t="shared" si="10"/>
        <v>1260</v>
      </c>
      <c r="AP30" s="117">
        <f t="shared" si="10"/>
        <v>1230</v>
      </c>
      <c r="AQ30" s="117">
        <f t="shared" si="10"/>
        <v>1550</v>
      </c>
      <c r="AR30" s="117">
        <f t="shared" si="10"/>
        <v>910</v>
      </c>
      <c r="AS30" s="117">
        <f t="shared" si="10"/>
        <v>1230</v>
      </c>
      <c r="AT30" s="117">
        <f t="shared" si="10"/>
        <v>1260</v>
      </c>
      <c r="AU30" s="117">
        <f t="shared" si="10"/>
        <v>1260</v>
      </c>
      <c r="AV30" s="117">
        <f t="shared" si="10"/>
        <v>1260</v>
      </c>
      <c r="AW30" s="117">
        <f t="shared" si="10"/>
        <v>1260</v>
      </c>
      <c r="AX30" s="117">
        <f t="shared" si="10"/>
        <v>1260</v>
      </c>
      <c r="AY30" s="117">
        <f t="shared" si="10"/>
        <v>1260</v>
      </c>
      <c r="AZ30" s="141">
        <f t="shared" si="5"/>
        <v>60600</v>
      </c>
    </row>
    <row r="32" spans="1:52">
      <c r="A32" s="102" t="s">
        <v>299</v>
      </c>
    </row>
    <row r="33" spans="1:52">
      <c r="A33" s="135" t="s">
        <v>22</v>
      </c>
      <c r="B33" s="135" t="s">
        <v>340</v>
      </c>
      <c r="C33" s="124"/>
      <c r="D33" s="124">
        <f>D$21*shipping_manufacturing!$H$27/100</f>
        <v>0</v>
      </c>
      <c r="E33" s="124">
        <f>E$21*shipping_manufacturing!$H$27/100</f>
        <v>0</v>
      </c>
      <c r="F33" s="124">
        <f>F$21*shipping_manufacturing!$H$27/100</f>
        <v>0</v>
      </c>
      <c r="G33" s="124">
        <f>G$21*shipping_manufacturing!$H$27/100</f>
        <v>0</v>
      </c>
      <c r="H33" s="124">
        <f>H$21*shipping_manufacturing!$H$27/100</f>
        <v>0</v>
      </c>
      <c r="I33" s="124">
        <f>I$21*shipping_manufacturing!$H$27/100</f>
        <v>0</v>
      </c>
      <c r="J33" s="124">
        <f>J$21*shipping_manufacturing!$H$27/100</f>
        <v>0</v>
      </c>
      <c r="K33" s="124">
        <f>K$21*shipping_manufacturing!$H$27/100</f>
        <v>0</v>
      </c>
      <c r="L33" s="124">
        <f>L$21*shipping_manufacturing!$H$27/100</f>
        <v>0</v>
      </c>
      <c r="M33" s="124">
        <f>M$21*shipping_manufacturing!$H$27/100</f>
        <v>0</v>
      </c>
      <c r="N33" s="124">
        <f>N$21*shipping_manufacturing!$H$27/100</f>
        <v>0</v>
      </c>
      <c r="O33" s="124">
        <f>O$21*shipping_manufacturing!$H$27/100</f>
        <v>0</v>
      </c>
      <c r="P33" s="124">
        <f>P$21*shipping_manufacturing!$H$27/100</f>
        <v>0</v>
      </c>
      <c r="Q33" s="124">
        <f>Q$21*shipping_manufacturing!$H$27/100</f>
        <v>0</v>
      </c>
      <c r="R33" s="124">
        <f>R$21*shipping_manufacturing!$H$27/100</f>
        <v>0</v>
      </c>
      <c r="S33" s="124">
        <f>S$21*shipping_manufacturing!$H$27/100</f>
        <v>0</v>
      </c>
      <c r="T33" s="124">
        <f>T$21*shipping_manufacturing!$H$27/100</f>
        <v>0</v>
      </c>
      <c r="U33" s="124">
        <f>U$21*shipping_manufacturing!$H$27/100</f>
        <v>0</v>
      </c>
      <c r="V33" s="124">
        <f>V$21*shipping_manufacturing!$H$27/100</f>
        <v>0</v>
      </c>
      <c r="W33" s="124">
        <f>W$21*shipping_manufacturing!$H$27/100</f>
        <v>0</v>
      </c>
      <c r="X33" s="124">
        <f>X$21*shipping_manufacturing!$H$27/100</f>
        <v>0</v>
      </c>
      <c r="Y33" s="124">
        <f>Y$21*shipping_manufacturing!$H$27/100</f>
        <v>0</v>
      </c>
      <c r="Z33" s="124">
        <f>Z$21*shipping_manufacturing!$H$27/100</f>
        <v>0</v>
      </c>
      <c r="AA33" s="124">
        <f>AA$21*shipping_manufacturing!$H$27/100</f>
        <v>0</v>
      </c>
      <c r="AB33" s="124">
        <f>AB$21*shipping_manufacturing!$H$27/100</f>
        <v>0</v>
      </c>
      <c r="AC33" s="124">
        <f>AC$21*shipping_manufacturing!$H$27/100</f>
        <v>0</v>
      </c>
      <c r="AD33" s="124">
        <f>AD$21*shipping_manufacturing!$H$27/100</f>
        <v>0</v>
      </c>
      <c r="AE33" s="124">
        <f>AE$21*shipping_manufacturing!$H$27/100</f>
        <v>0</v>
      </c>
      <c r="AF33" s="124">
        <f>AF$21*shipping_manufacturing!$H$27/100</f>
        <v>0</v>
      </c>
      <c r="AG33" s="124">
        <f>AG$21*shipping_manufacturing!$H$27/100</f>
        <v>0</v>
      </c>
      <c r="AH33" s="124">
        <f>AH$21*shipping_manufacturing!$H$27/100</f>
        <v>0</v>
      </c>
      <c r="AI33" s="124">
        <f>AI$21*shipping_manufacturing!$H$27/100</f>
        <v>0</v>
      </c>
      <c r="AJ33" s="124">
        <f>AJ$21*shipping_manufacturing!$H$27/100</f>
        <v>0</v>
      </c>
      <c r="AK33" s="124">
        <f>AK$21*shipping_manufacturing!$H$27/100</f>
        <v>0</v>
      </c>
      <c r="AL33" s="124">
        <f>AL$21*shipping_manufacturing!$H$27/100</f>
        <v>0</v>
      </c>
      <c r="AM33" s="124">
        <f>AM$21*shipping_manufacturing!$H$27/100</f>
        <v>0</v>
      </c>
      <c r="AN33" s="124">
        <f>AN$21*shipping_manufacturing!$H$27/100</f>
        <v>0</v>
      </c>
      <c r="AO33" s="124">
        <f>AO$21*shipping_manufacturing!$H$27/100</f>
        <v>0</v>
      </c>
      <c r="AP33" s="124">
        <f>AP$21*shipping_manufacturing!$H$27/100</f>
        <v>0</v>
      </c>
      <c r="AQ33" s="124">
        <f>AQ$21*shipping_manufacturing!$H$27/100</f>
        <v>0</v>
      </c>
      <c r="AR33" s="124">
        <f>AR$21*shipping_manufacturing!$H$27/100</f>
        <v>0</v>
      </c>
      <c r="AS33" s="124">
        <f>AS$21*shipping_manufacturing!$H$27/100</f>
        <v>0</v>
      </c>
      <c r="AT33" s="124">
        <f>AT$21*shipping_manufacturing!$H$27/100</f>
        <v>0</v>
      </c>
      <c r="AU33" s="124">
        <f>AU$21*shipping_manufacturing!$H$27/100</f>
        <v>0</v>
      </c>
      <c r="AV33" s="124">
        <f>AV$21*shipping_manufacturing!$H$27/100</f>
        <v>0</v>
      </c>
      <c r="AW33" s="124">
        <f>AW$21*shipping_manufacturing!$H$27/100</f>
        <v>0</v>
      </c>
      <c r="AX33" s="124">
        <f>AX$21*shipping_manufacturing!$H$27/100</f>
        <v>0</v>
      </c>
      <c r="AY33" s="124">
        <f>AY$21*shipping_manufacturing!$H$27/100</f>
        <v>0</v>
      </c>
    </row>
    <row r="34" spans="1:52">
      <c r="A34" s="113" t="s">
        <v>339</v>
      </c>
      <c r="B34" s="165" t="s">
        <v>341</v>
      </c>
      <c r="C34" s="110"/>
      <c r="D34" s="110">
        <f>D$22*shipping_manufacturing!$I$27/100</f>
        <v>0</v>
      </c>
      <c r="E34" s="110">
        <f>E$22*shipping_manufacturing!$I$27/100</f>
        <v>0</v>
      </c>
      <c r="F34" s="110">
        <f>F$22*shipping_manufacturing!$I$27/100</f>
        <v>0</v>
      </c>
      <c r="G34" s="110">
        <f>G$22*shipping_manufacturing!$I$27/100</f>
        <v>0</v>
      </c>
      <c r="H34" s="110">
        <f>H$22*shipping_manufacturing!$I$27/100</f>
        <v>0</v>
      </c>
      <c r="I34" s="110">
        <f>I$22*shipping_manufacturing!$I$27/100</f>
        <v>0</v>
      </c>
      <c r="J34" s="110">
        <f>J$22*shipping_manufacturing!$I$27/100</f>
        <v>0</v>
      </c>
      <c r="K34" s="110">
        <f>K$22*shipping_manufacturing!$I$27/100</f>
        <v>0</v>
      </c>
      <c r="L34" s="110">
        <f>L$22*shipping_manufacturing!$I$27/100</f>
        <v>0</v>
      </c>
      <c r="M34" s="110">
        <f>M$22*shipping_manufacturing!$I$27/100</f>
        <v>0</v>
      </c>
      <c r="N34" s="110">
        <f>N$22*shipping_manufacturing!$I$27/100</f>
        <v>0</v>
      </c>
      <c r="O34" s="110">
        <f>O$22*shipping_manufacturing!$I$27/100</f>
        <v>0</v>
      </c>
      <c r="P34" s="110">
        <f>P$22*shipping_manufacturing!$I$27/100</f>
        <v>0</v>
      </c>
      <c r="Q34" s="110">
        <f>Q$22*shipping_manufacturing!$I$27/100</f>
        <v>0</v>
      </c>
      <c r="R34" s="110">
        <f>R$22*shipping_manufacturing!$I$27/100</f>
        <v>0</v>
      </c>
      <c r="S34" s="110">
        <f>S$22*shipping_manufacturing!$I$27/100</f>
        <v>0</v>
      </c>
      <c r="T34" s="110">
        <f>T$22*shipping_manufacturing!$I$27/100</f>
        <v>0</v>
      </c>
      <c r="U34" s="110">
        <f>U$22*shipping_manufacturing!$I$27/100</f>
        <v>0</v>
      </c>
      <c r="V34" s="110">
        <f>V$22*shipping_manufacturing!$I$27/100</f>
        <v>0</v>
      </c>
      <c r="W34" s="110">
        <f>W$22*shipping_manufacturing!$I$27/100</f>
        <v>0</v>
      </c>
      <c r="X34" s="110">
        <f>X$22*shipping_manufacturing!$I$27/100</f>
        <v>0</v>
      </c>
      <c r="Y34" s="110">
        <f>Y$22*shipping_manufacturing!$I$27/100</f>
        <v>0</v>
      </c>
      <c r="Z34" s="110">
        <f>Z$22*shipping_manufacturing!$I$27/100</f>
        <v>0</v>
      </c>
      <c r="AA34" s="110">
        <f>AA$22*shipping_manufacturing!$I$27/100</f>
        <v>0</v>
      </c>
      <c r="AB34" s="110">
        <f>AB$22*shipping_manufacturing!$I$27/100</f>
        <v>0</v>
      </c>
      <c r="AC34" s="110">
        <f>AC$22*shipping_manufacturing!$I$27/100</f>
        <v>0</v>
      </c>
      <c r="AD34" s="110">
        <f>AD$22*shipping_manufacturing!$I$27/100</f>
        <v>0</v>
      </c>
      <c r="AE34" s="110">
        <f>AE$22*shipping_manufacturing!$I$27/100</f>
        <v>0</v>
      </c>
      <c r="AF34" s="110">
        <f>AF$22*shipping_manufacturing!$I$27/100</f>
        <v>0</v>
      </c>
      <c r="AG34" s="110">
        <f>AG$22*shipping_manufacturing!$I$27/100</f>
        <v>0</v>
      </c>
      <c r="AH34" s="110">
        <f>AH$22*shipping_manufacturing!$I$27/100</f>
        <v>0</v>
      </c>
      <c r="AI34" s="110">
        <f>AI$22*shipping_manufacturing!$I$27/100</f>
        <v>0</v>
      </c>
      <c r="AJ34" s="110">
        <f>AJ$22*shipping_manufacturing!$I$27/100</f>
        <v>0</v>
      </c>
      <c r="AK34" s="110">
        <f>AK$22*shipping_manufacturing!$I$27/100</f>
        <v>0</v>
      </c>
      <c r="AL34" s="110">
        <f>AL$22*shipping_manufacturing!$I$27/100</f>
        <v>0</v>
      </c>
      <c r="AM34" s="110">
        <f>AM$22*shipping_manufacturing!$I$27/100</f>
        <v>0</v>
      </c>
      <c r="AN34" s="110">
        <f>AN$22*shipping_manufacturing!$I$27/100</f>
        <v>0</v>
      </c>
      <c r="AO34" s="110">
        <f>AO$22*shipping_manufacturing!$I$27/100</f>
        <v>0</v>
      </c>
      <c r="AP34" s="110">
        <f>AP$22*shipping_manufacturing!$I$27/100</f>
        <v>0</v>
      </c>
      <c r="AQ34" s="110">
        <f>AQ$22*shipping_manufacturing!$I$27/100</f>
        <v>0</v>
      </c>
      <c r="AR34" s="110">
        <f>AR$22*shipping_manufacturing!$I$27/100</f>
        <v>0</v>
      </c>
      <c r="AS34" s="110">
        <f>AS$22*shipping_manufacturing!$I$27/100</f>
        <v>0</v>
      </c>
      <c r="AT34" s="110">
        <f>AT$22*shipping_manufacturing!$I$27/100</f>
        <v>0</v>
      </c>
      <c r="AU34" s="110">
        <f>AU$22*shipping_manufacturing!$I$27/100</f>
        <v>0</v>
      </c>
      <c r="AV34" s="110">
        <f>AV$22*shipping_manufacturing!$I$27/100</f>
        <v>0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0</v>
      </c>
    </row>
    <row r="35" spans="1:52">
      <c r="A35" s="110">
        <v>1245</v>
      </c>
      <c r="B35" s="165" t="s">
        <v>342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343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344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345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346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347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348</v>
      </c>
      <c r="C41" s="110"/>
      <c r="D41" s="110">
        <v>2</v>
      </c>
      <c r="E41" s="110">
        <v>3</v>
      </c>
      <c r="F41" s="110">
        <v>1</v>
      </c>
      <c r="G41" s="110">
        <v>1</v>
      </c>
      <c r="H41" s="110">
        <v>1</v>
      </c>
      <c r="I41" s="110">
        <v>2</v>
      </c>
      <c r="J41" s="110">
        <v>1</v>
      </c>
      <c r="K41" s="110">
        <v>1</v>
      </c>
      <c r="L41" s="110">
        <v>1</v>
      </c>
      <c r="M41" s="110">
        <v>2</v>
      </c>
      <c r="N41" s="110">
        <v>2</v>
      </c>
      <c r="O41" s="110">
        <v>1</v>
      </c>
      <c r="P41" s="110">
        <v>1</v>
      </c>
      <c r="Q41" s="110">
        <v>1</v>
      </c>
      <c r="R41" s="110">
        <v>2</v>
      </c>
      <c r="S41" s="110">
        <v>1</v>
      </c>
      <c r="T41" s="110">
        <v>1</v>
      </c>
      <c r="U41" s="110">
        <v>1</v>
      </c>
      <c r="V41" s="110">
        <v>1</v>
      </c>
      <c r="W41" s="110">
        <v>1</v>
      </c>
      <c r="X41" s="110">
        <v>2</v>
      </c>
      <c r="Y41" s="110">
        <v>1</v>
      </c>
      <c r="Z41" s="110">
        <v>2</v>
      </c>
      <c r="AA41" s="110">
        <v>2</v>
      </c>
      <c r="AB41" s="110">
        <v>3</v>
      </c>
      <c r="AC41" s="110">
        <v>1</v>
      </c>
      <c r="AD41" s="110">
        <v>2</v>
      </c>
      <c r="AE41" s="110">
        <v>2</v>
      </c>
      <c r="AF41" s="110">
        <v>2</v>
      </c>
      <c r="AG41" s="110">
        <v>2</v>
      </c>
      <c r="AH41" s="110">
        <v>2</v>
      </c>
      <c r="AI41" s="110">
        <v>1</v>
      </c>
      <c r="AJ41" s="110">
        <v>1</v>
      </c>
      <c r="AK41" s="110">
        <v>1</v>
      </c>
      <c r="AL41" s="110">
        <v>1</v>
      </c>
      <c r="AM41" s="110">
        <v>2</v>
      </c>
      <c r="AN41" s="110">
        <v>1</v>
      </c>
      <c r="AO41" s="110">
        <v>1</v>
      </c>
      <c r="AP41" s="110">
        <v>1</v>
      </c>
      <c r="AQ41" s="110">
        <v>1</v>
      </c>
      <c r="AR41" s="110">
        <v>1</v>
      </c>
      <c r="AS41" s="110">
        <v>3</v>
      </c>
      <c r="AT41" s="110">
        <v>2</v>
      </c>
      <c r="AU41" s="110">
        <v>3</v>
      </c>
      <c r="AV41" s="110">
        <v>1</v>
      </c>
      <c r="AW41" s="110">
        <v>2</v>
      </c>
      <c r="AX41" s="110">
        <v>1</v>
      </c>
      <c r="AY41" s="110">
        <v>2</v>
      </c>
    </row>
    <row r="42" spans="1:52">
      <c r="A42" s="110"/>
      <c r="B42" s="178" t="s">
        <v>349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350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340</v>
      </c>
      <c r="C44" s="124"/>
      <c r="D44" s="124">
        <f>D$21*shipping_manufacturing!$H$28/100</f>
        <v>0</v>
      </c>
      <c r="E44" s="124">
        <f>E$21*shipping_manufacturing!$H$28/100</f>
        <v>959.51513952644382</v>
      </c>
      <c r="F44" s="124">
        <f>F$21*shipping_manufacturing!$H$28/100</f>
        <v>959.51513952644382</v>
      </c>
      <c r="G44" s="124">
        <f>G$21*shipping_manufacturing!$H$28/100</f>
        <v>959.51513952644382</v>
      </c>
      <c r="H44" s="124">
        <f>H$21*shipping_manufacturing!$H$28/100</f>
        <v>959.51513952644382</v>
      </c>
      <c r="I44" s="124">
        <f>I$21*shipping_manufacturing!$H$28/100</f>
        <v>852.90234624572781</v>
      </c>
      <c r="J44" s="124">
        <f>J$21*shipping_manufacturing!$H$28/100</f>
        <v>852.90234624572781</v>
      </c>
      <c r="K44" s="124">
        <f>K$21*shipping_manufacturing!$H$28/100</f>
        <v>0</v>
      </c>
      <c r="L44" s="124">
        <f>L$21*shipping_manufacturing!$H$28/100</f>
        <v>1705.8046924914556</v>
      </c>
      <c r="M44" s="124">
        <f>M$21*shipping_manufacturing!$H$28/100</f>
        <v>852.90234624572781</v>
      </c>
      <c r="N44" s="124">
        <f>N$21*shipping_manufacturing!$H$28/100</f>
        <v>852.90234624572781</v>
      </c>
      <c r="O44" s="124">
        <f>O$21*shipping_manufacturing!$H$28/100</f>
        <v>852.90234624572781</v>
      </c>
      <c r="P44" s="124">
        <f>P$21*shipping_manufacturing!$H$28/100</f>
        <v>852.90234624572781</v>
      </c>
      <c r="Q44" s="124">
        <f>Q$21*shipping_manufacturing!$H$28/100</f>
        <v>959.51513952644382</v>
      </c>
      <c r="R44" s="124">
        <f>R$21*shipping_manufacturing!$H$28/100</f>
        <v>959.51513952644382</v>
      </c>
      <c r="S44" s="124">
        <f>S$21*shipping_manufacturing!$H$28/100</f>
        <v>959.51513952644382</v>
      </c>
      <c r="T44" s="124">
        <f>T$21*shipping_manufacturing!$H$28/100</f>
        <v>959.51513952644382</v>
      </c>
      <c r="U44" s="124">
        <f>U$21*shipping_manufacturing!$H$28/100</f>
        <v>852.90234624572781</v>
      </c>
      <c r="V44" s="124">
        <f>V$21*shipping_manufacturing!$H$28/100</f>
        <v>852.90234624572781</v>
      </c>
      <c r="W44" s="124">
        <f>W$21*shipping_manufacturing!$H$28/100</f>
        <v>852.90234624572781</v>
      </c>
      <c r="X44" s="124">
        <f>X$21*shipping_manufacturing!$H$28/100</f>
        <v>852.90234624572781</v>
      </c>
      <c r="Y44" s="124">
        <f>Y$21*shipping_manufacturing!$H$28/100</f>
        <v>852.90234624572781</v>
      </c>
      <c r="Z44" s="124">
        <f>Z$21*shipping_manufacturing!$H$28/100</f>
        <v>852.90234624572781</v>
      </c>
      <c r="AA44" s="124">
        <f>AA$21*shipping_manufacturing!$H$28/100</f>
        <v>0</v>
      </c>
      <c r="AB44" s="124">
        <f>AB$21*shipping_manufacturing!$H$28/100</f>
        <v>1705.8046924914556</v>
      </c>
      <c r="AC44" s="124">
        <f>AC$21*shipping_manufacturing!$H$28/100</f>
        <v>959.51513952644382</v>
      </c>
      <c r="AD44" s="124">
        <f>AD$21*shipping_manufacturing!$H$28/100</f>
        <v>959.51513952644382</v>
      </c>
      <c r="AE44" s="124">
        <f>AE$21*shipping_manufacturing!$H$28/100</f>
        <v>959.51513952644382</v>
      </c>
      <c r="AF44" s="124">
        <f>AF$21*shipping_manufacturing!$H$28/100</f>
        <v>959.51513952644382</v>
      </c>
      <c r="AG44" s="124">
        <f>AG$21*shipping_manufacturing!$H$28/100</f>
        <v>852.90234624572781</v>
      </c>
      <c r="AH44" s="124">
        <f>AH$21*shipping_manufacturing!$H$28/100</f>
        <v>852.90234624572781</v>
      </c>
      <c r="AI44" s="124">
        <f>AI$21*shipping_manufacturing!$H$28/100</f>
        <v>852.90234624572781</v>
      </c>
      <c r="AJ44" s="124">
        <f>AJ$21*shipping_manufacturing!$H$28/100</f>
        <v>852.90234624572781</v>
      </c>
      <c r="AK44" s="124">
        <f>AK$21*shipping_manufacturing!$H$28/100</f>
        <v>852.90234624572781</v>
      </c>
      <c r="AL44" s="124">
        <f>AL$21*shipping_manufacturing!$H$28/100</f>
        <v>852.90234624572781</v>
      </c>
      <c r="AM44" s="124">
        <f>AM$21*shipping_manufacturing!$H$28/100</f>
        <v>852.90234624572781</v>
      </c>
      <c r="AN44" s="124">
        <f>AN$21*shipping_manufacturing!$H$28/100</f>
        <v>852.90234624572781</v>
      </c>
      <c r="AO44" s="124">
        <f>AO$21*shipping_manufacturing!$H$28/100</f>
        <v>959.51513952644382</v>
      </c>
      <c r="AP44" s="124">
        <f>AP$21*shipping_manufacturing!$H$28/100</f>
        <v>0</v>
      </c>
      <c r="AQ44" s="124">
        <f>AQ$21*shipping_manufacturing!$H$28/100</f>
        <v>1919.0302790528876</v>
      </c>
      <c r="AR44" s="124">
        <f>AR$21*shipping_manufacturing!$H$28/100</f>
        <v>959.51513952644382</v>
      </c>
      <c r="AS44" s="124">
        <f>AS$21*shipping_manufacturing!$H$28/100</f>
        <v>852.90234624572781</v>
      </c>
      <c r="AT44" s="124">
        <f>AT$21*shipping_manufacturing!$H$28/100</f>
        <v>852.90234624572781</v>
      </c>
      <c r="AU44" s="124">
        <f>AU$21*shipping_manufacturing!$H$28/100</f>
        <v>852.90234624572781</v>
      </c>
      <c r="AV44" s="124">
        <f>AV$21*shipping_manufacturing!$H$28/100</f>
        <v>852.90234624572781</v>
      </c>
      <c r="AW44" s="124">
        <f>AW$21*shipping_manufacturing!$H$28/100</f>
        <v>852.90234624572781</v>
      </c>
      <c r="AX44" s="124">
        <f>AX$21*shipping_manufacturing!$H$28/100</f>
        <v>852.90234624572781</v>
      </c>
      <c r="AY44" s="124">
        <f>AY$21*shipping_manufacturing!$H$28/100</f>
        <v>852.90234624572781</v>
      </c>
    </row>
    <row r="45" spans="1:52">
      <c r="A45" s="113" t="s">
        <v>339</v>
      </c>
      <c r="B45" s="165" t="s">
        <v>341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342</v>
      </c>
      <c r="C46" s="110"/>
      <c r="D46" s="110">
        <f>SUM(D44:D45)</f>
        <v>0</v>
      </c>
      <c r="E46" s="110">
        <f t="shared" ref="E46:AY46" si="14">SUM(E44:E45)</f>
        <v>959.51513952644382</v>
      </c>
      <c r="F46" s="110">
        <f t="shared" si="14"/>
        <v>959.51513952644382</v>
      </c>
      <c r="G46" s="110">
        <f t="shared" si="14"/>
        <v>959.51513952644382</v>
      </c>
      <c r="H46" s="110">
        <f t="shared" si="14"/>
        <v>959.51513952644382</v>
      </c>
      <c r="I46" s="110">
        <f t="shared" si="14"/>
        <v>852.90234624572781</v>
      </c>
      <c r="J46" s="110">
        <f t="shared" si="14"/>
        <v>852.90234624572781</v>
      </c>
      <c r="K46" s="110">
        <f t="shared" si="14"/>
        <v>0</v>
      </c>
      <c r="L46" s="110">
        <f t="shared" si="14"/>
        <v>1705.8046924914556</v>
      </c>
      <c r="M46" s="110">
        <f t="shared" si="14"/>
        <v>852.90234624572781</v>
      </c>
      <c r="N46" s="110">
        <f t="shared" si="14"/>
        <v>852.90234624572781</v>
      </c>
      <c r="O46" s="110">
        <f t="shared" si="14"/>
        <v>852.90234624572781</v>
      </c>
      <c r="P46" s="110">
        <f t="shared" si="14"/>
        <v>852.90234624572781</v>
      </c>
      <c r="Q46" s="110">
        <f t="shared" si="14"/>
        <v>959.51513952644382</v>
      </c>
      <c r="R46" s="110">
        <f t="shared" si="14"/>
        <v>959.51513952644382</v>
      </c>
      <c r="S46" s="110">
        <f t="shared" si="14"/>
        <v>959.51513952644382</v>
      </c>
      <c r="T46" s="110">
        <f t="shared" si="14"/>
        <v>959.51513952644382</v>
      </c>
      <c r="U46" s="110">
        <f t="shared" si="14"/>
        <v>852.90234624572781</v>
      </c>
      <c r="V46" s="110">
        <f t="shared" si="14"/>
        <v>852.90234624572781</v>
      </c>
      <c r="W46" s="110">
        <f t="shared" si="14"/>
        <v>852.90234624572781</v>
      </c>
      <c r="X46" s="110">
        <f t="shared" si="14"/>
        <v>852.90234624572781</v>
      </c>
      <c r="Y46" s="110">
        <f t="shared" si="14"/>
        <v>852.90234624572781</v>
      </c>
      <c r="Z46" s="110">
        <f t="shared" si="14"/>
        <v>852.90234624572781</v>
      </c>
      <c r="AA46" s="110">
        <f t="shared" si="14"/>
        <v>0</v>
      </c>
      <c r="AB46" s="110">
        <f t="shared" si="14"/>
        <v>1705.8046924914556</v>
      </c>
      <c r="AC46" s="110">
        <f t="shared" si="14"/>
        <v>959.51513952644382</v>
      </c>
      <c r="AD46" s="110">
        <f t="shared" si="14"/>
        <v>959.51513952644382</v>
      </c>
      <c r="AE46" s="110">
        <f t="shared" si="14"/>
        <v>959.51513952644382</v>
      </c>
      <c r="AF46" s="110">
        <f t="shared" si="14"/>
        <v>959.51513952644382</v>
      </c>
      <c r="AG46" s="110">
        <f t="shared" si="14"/>
        <v>852.90234624572781</v>
      </c>
      <c r="AH46" s="110">
        <f t="shared" si="14"/>
        <v>852.90234624572781</v>
      </c>
      <c r="AI46" s="110">
        <f t="shared" si="14"/>
        <v>852.90234624572781</v>
      </c>
      <c r="AJ46" s="110">
        <f t="shared" si="14"/>
        <v>852.90234624572781</v>
      </c>
      <c r="AK46" s="110">
        <f t="shared" si="14"/>
        <v>852.90234624572781</v>
      </c>
      <c r="AL46" s="110">
        <f t="shared" si="14"/>
        <v>852.90234624572781</v>
      </c>
      <c r="AM46" s="110">
        <f t="shared" si="14"/>
        <v>852.90234624572781</v>
      </c>
      <c r="AN46" s="110">
        <f t="shared" si="14"/>
        <v>852.90234624572781</v>
      </c>
      <c r="AO46" s="110">
        <f t="shared" si="14"/>
        <v>959.51513952644382</v>
      </c>
      <c r="AP46" s="110">
        <f t="shared" si="14"/>
        <v>0</v>
      </c>
      <c r="AQ46" s="110">
        <f t="shared" si="14"/>
        <v>1919.0302790528876</v>
      </c>
      <c r="AR46" s="110">
        <f t="shared" si="14"/>
        <v>959.51513952644382</v>
      </c>
      <c r="AS46" s="110">
        <f t="shared" si="14"/>
        <v>852.90234624572781</v>
      </c>
      <c r="AT46" s="110">
        <f t="shared" si="14"/>
        <v>852.90234624572781</v>
      </c>
      <c r="AU46" s="110">
        <f t="shared" si="14"/>
        <v>852.90234624572781</v>
      </c>
      <c r="AV46" s="110">
        <f t="shared" si="14"/>
        <v>852.90234624572781</v>
      </c>
      <c r="AW46" s="110">
        <f t="shared" si="14"/>
        <v>852.90234624572781</v>
      </c>
      <c r="AX46" s="110">
        <f t="shared" si="14"/>
        <v>852.90234624572781</v>
      </c>
      <c r="AY46" s="110">
        <f t="shared" si="14"/>
        <v>852.90234624572781</v>
      </c>
    </row>
    <row r="47" spans="1:52">
      <c r="A47" s="110"/>
      <c r="B47" s="165" t="s">
        <v>343</v>
      </c>
      <c r="C47" s="110"/>
      <c r="D47" s="110"/>
      <c r="E47" s="110">
        <v>959.51513952644382</v>
      </c>
      <c r="F47" s="110">
        <v>959.51513952644382</v>
      </c>
      <c r="G47" s="110">
        <v>959.51513952644382</v>
      </c>
      <c r="H47" s="110">
        <v>959.51513952644382</v>
      </c>
      <c r="I47" s="110">
        <v>852.90234624572781</v>
      </c>
      <c r="J47" s="110">
        <v>852.90234624572781</v>
      </c>
      <c r="K47" s="110"/>
      <c r="L47" s="110">
        <v>1705.8046924914556</v>
      </c>
      <c r="M47" s="110">
        <v>852.90234624572781</v>
      </c>
      <c r="N47" s="110">
        <v>852.90234624572781</v>
      </c>
      <c r="O47" s="110">
        <v>852.90234624572781</v>
      </c>
      <c r="P47" s="110">
        <v>852.90234624572781</v>
      </c>
      <c r="Q47" s="110">
        <v>959.51513952644382</v>
      </c>
      <c r="R47" s="110">
        <v>959.51513952644382</v>
      </c>
      <c r="S47" s="110">
        <v>959.51513952644382</v>
      </c>
      <c r="T47" s="110">
        <v>959.51513952644382</v>
      </c>
      <c r="U47" s="110">
        <v>852.90234624572781</v>
      </c>
      <c r="V47" s="110">
        <v>852.90234624572781</v>
      </c>
      <c r="W47" s="110">
        <v>852.90234624572781</v>
      </c>
      <c r="X47" s="110">
        <v>852.90234624572781</v>
      </c>
      <c r="Y47" s="110">
        <v>852.90234624572781</v>
      </c>
      <c r="Z47" s="110">
        <v>852.90234624572781</v>
      </c>
      <c r="AA47" s="110"/>
      <c r="AB47" s="110">
        <v>1705.8046924914556</v>
      </c>
      <c r="AC47" s="110">
        <v>959.51513952644382</v>
      </c>
      <c r="AD47" s="110">
        <v>959.51513952644382</v>
      </c>
      <c r="AE47" s="110">
        <v>959.51513952644382</v>
      </c>
      <c r="AF47" s="110">
        <v>959.51513952644382</v>
      </c>
      <c r="AG47" s="110">
        <v>852.90234624572781</v>
      </c>
      <c r="AH47" s="110">
        <v>852.90234624572781</v>
      </c>
      <c r="AI47" s="110">
        <v>852.90234624572781</v>
      </c>
      <c r="AJ47" s="110">
        <v>852.90234624572781</v>
      </c>
      <c r="AK47" s="110">
        <v>852.90234624572781</v>
      </c>
      <c r="AL47" s="110">
        <v>852.90234624572781</v>
      </c>
      <c r="AM47" s="110">
        <v>852.90234624572781</v>
      </c>
      <c r="AN47" s="110">
        <v>852.90234624572781</v>
      </c>
      <c r="AO47" s="110">
        <v>959.51513952644382</v>
      </c>
      <c r="AP47" s="110"/>
      <c r="AQ47" s="110">
        <v>1919.0302790528876</v>
      </c>
      <c r="AR47" s="110">
        <v>959.51513952644382</v>
      </c>
      <c r="AS47" s="110">
        <v>852.90234624572781</v>
      </c>
      <c r="AT47" s="110">
        <v>852.90234624572781</v>
      </c>
      <c r="AU47" s="110">
        <v>852.90234624572781</v>
      </c>
      <c r="AV47" s="110">
        <v>852.90234624572781</v>
      </c>
      <c r="AW47" s="110">
        <v>852.90234624572781</v>
      </c>
      <c r="AX47" s="110">
        <v>852.90234624572781</v>
      </c>
      <c r="AY47" s="110">
        <v>852.90234624572781</v>
      </c>
    </row>
    <row r="48" spans="1:52">
      <c r="A48" s="110"/>
      <c r="B48" s="165" t="s">
        <v>344</v>
      </c>
      <c r="C48" s="110"/>
      <c r="D48" s="110"/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/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/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/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</row>
    <row r="49" spans="1:52">
      <c r="A49" s="110"/>
      <c r="B49" s="165" t="s">
        <v>345</v>
      </c>
      <c r="C49" s="110"/>
      <c r="D49" s="110"/>
      <c r="E49" s="110">
        <v>32</v>
      </c>
      <c r="F49" s="110">
        <v>32</v>
      </c>
      <c r="G49" s="110">
        <v>32</v>
      </c>
      <c r="H49" s="110">
        <v>32</v>
      </c>
      <c r="I49" s="110">
        <v>29</v>
      </c>
      <c r="J49" s="110">
        <v>29</v>
      </c>
      <c r="K49" s="110"/>
      <c r="L49" s="110">
        <v>57</v>
      </c>
      <c r="M49" s="110">
        <v>29</v>
      </c>
      <c r="N49" s="110">
        <v>29</v>
      </c>
      <c r="O49" s="110">
        <v>29</v>
      </c>
      <c r="P49" s="110">
        <v>29</v>
      </c>
      <c r="Q49" s="110">
        <v>32</v>
      </c>
      <c r="R49" s="110">
        <v>32</v>
      </c>
      <c r="S49" s="110">
        <v>32</v>
      </c>
      <c r="T49" s="110">
        <v>32</v>
      </c>
      <c r="U49" s="110">
        <v>29</v>
      </c>
      <c r="V49" s="110">
        <v>29</v>
      </c>
      <c r="W49" s="110">
        <v>29</v>
      </c>
      <c r="X49" s="110">
        <v>29</v>
      </c>
      <c r="Y49" s="110">
        <v>29</v>
      </c>
      <c r="Z49" s="110">
        <v>29</v>
      </c>
      <c r="AA49" s="110"/>
      <c r="AB49" s="110">
        <v>57</v>
      </c>
      <c r="AC49" s="110">
        <v>32</v>
      </c>
      <c r="AD49" s="110">
        <v>32</v>
      </c>
      <c r="AE49" s="110">
        <v>32</v>
      </c>
      <c r="AF49" s="110">
        <v>32</v>
      </c>
      <c r="AG49" s="110">
        <v>29</v>
      </c>
      <c r="AH49" s="110">
        <v>29</v>
      </c>
      <c r="AI49" s="110">
        <v>29</v>
      </c>
      <c r="AJ49" s="110">
        <v>29</v>
      </c>
      <c r="AK49" s="110">
        <v>29</v>
      </c>
      <c r="AL49" s="110">
        <v>29</v>
      </c>
      <c r="AM49" s="110">
        <v>29</v>
      </c>
      <c r="AN49" s="110">
        <v>29</v>
      </c>
      <c r="AO49" s="110">
        <v>32</v>
      </c>
      <c r="AP49" s="110"/>
      <c r="AQ49" s="110">
        <v>64</v>
      </c>
      <c r="AR49" s="110">
        <v>32</v>
      </c>
      <c r="AS49" s="110">
        <v>29</v>
      </c>
      <c r="AT49" s="110">
        <v>29</v>
      </c>
      <c r="AU49" s="110">
        <v>29</v>
      </c>
      <c r="AV49" s="110">
        <v>29</v>
      </c>
      <c r="AW49" s="110">
        <v>29</v>
      </c>
      <c r="AX49" s="110">
        <v>29</v>
      </c>
      <c r="AY49" s="110">
        <v>29</v>
      </c>
    </row>
    <row r="50" spans="1:52">
      <c r="A50" s="110"/>
      <c r="B50" s="165" t="s">
        <v>346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347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348</v>
      </c>
      <c r="C52" s="110"/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2</v>
      </c>
      <c r="L52" s="110">
        <v>3</v>
      </c>
      <c r="M52" s="110">
        <v>1</v>
      </c>
      <c r="N52" s="110">
        <v>2</v>
      </c>
      <c r="O52" s="110">
        <v>1</v>
      </c>
      <c r="P52" s="110">
        <v>1</v>
      </c>
      <c r="Q52" s="110">
        <v>1</v>
      </c>
      <c r="R52" s="110">
        <v>1</v>
      </c>
      <c r="S52" s="110">
        <v>1</v>
      </c>
      <c r="T52" s="110">
        <v>1</v>
      </c>
      <c r="U52" s="110">
        <v>1</v>
      </c>
      <c r="V52" s="110">
        <v>1</v>
      </c>
      <c r="W52" s="110">
        <v>1</v>
      </c>
      <c r="X52" s="110">
        <v>2</v>
      </c>
      <c r="Y52" s="110">
        <v>1</v>
      </c>
      <c r="Z52" s="110">
        <v>3</v>
      </c>
      <c r="AA52" s="110">
        <v>1</v>
      </c>
      <c r="AB52" s="110">
        <v>1</v>
      </c>
      <c r="AC52" s="110">
        <v>1</v>
      </c>
      <c r="AD52" s="110">
        <v>1</v>
      </c>
      <c r="AE52" s="110">
        <v>2</v>
      </c>
      <c r="AF52" s="110">
        <v>2</v>
      </c>
      <c r="AG52" s="110">
        <v>2</v>
      </c>
      <c r="AH52" s="110">
        <v>2</v>
      </c>
      <c r="AI52" s="110">
        <v>1</v>
      </c>
      <c r="AJ52" s="110">
        <v>3</v>
      </c>
      <c r="AK52" s="110">
        <v>1</v>
      </c>
      <c r="AL52" s="110">
        <v>1</v>
      </c>
      <c r="AM52" s="110">
        <v>1</v>
      </c>
      <c r="AN52" s="110">
        <v>2</v>
      </c>
      <c r="AO52" s="110">
        <v>3</v>
      </c>
      <c r="AP52" s="110">
        <v>1</v>
      </c>
      <c r="AQ52" s="110">
        <v>2</v>
      </c>
      <c r="AR52" s="110">
        <v>1</v>
      </c>
      <c r="AS52" s="110">
        <v>1</v>
      </c>
      <c r="AT52" s="110">
        <v>1</v>
      </c>
      <c r="AU52" s="110">
        <v>1</v>
      </c>
      <c r="AV52" s="110">
        <v>1</v>
      </c>
      <c r="AW52" s="110">
        <v>2</v>
      </c>
      <c r="AX52" s="110">
        <v>1</v>
      </c>
      <c r="AY52" s="110">
        <v>2</v>
      </c>
    </row>
    <row r="53" spans="1:52">
      <c r="A53" s="110"/>
      <c r="B53" s="178" t="s">
        <v>349</v>
      </c>
      <c r="C53" s="110"/>
      <c r="D53" s="110">
        <v>0</v>
      </c>
      <c r="E53" s="110">
        <v>570240</v>
      </c>
      <c r="F53" s="110">
        <v>570240</v>
      </c>
      <c r="G53" s="110">
        <v>570240</v>
      </c>
      <c r="H53" s="110">
        <v>570240</v>
      </c>
      <c r="I53" s="110">
        <v>516780</v>
      </c>
      <c r="J53" s="110">
        <v>516780</v>
      </c>
      <c r="K53" s="110">
        <v>0</v>
      </c>
      <c r="L53" s="110">
        <v>1015740</v>
      </c>
      <c r="M53" s="110">
        <v>516780</v>
      </c>
      <c r="N53" s="110">
        <v>516780</v>
      </c>
      <c r="O53" s="110">
        <v>516780</v>
      </c>
      <c r="P53" s="110">
        <v>516780</v>
      </c>
      <c r="Q53" s="110">
        <v>570240</v>
      </c>
      <c r="R53" s="110">
        <v>570240</v>
      </c>
      <c r="S53" s="110">
        <v>570240</v>
      </c>
      <c r="T53" s="110">
        <v>570240</v>
      </c>
      <c r="U53" s="110">
        <v>516780</v>
      </c>
      <c r="V53" s="110">
        <v>516780</v>
      </c>
      <c r="W53" s="110">
        <v>516780</v>
      </c>
      <c r="X53" s="110">
        <v>516780</v>
      </c>
      <c r="Y53" s="110">
        <v>516780</v>
      </c>
      <c r="Z53" s="110">
        <v>516780</v>
      </c>
      <c r="AA53" s="110">
        <v>0</v>
      </c>
      <c r="AB53" s="110">
        <v>1015740</v>
      </c>
      <c r="AC53" s="110">
        <v>570240</v>
      </c>
      <c r="AD53" s="110">
        <v>570240</v>
      </c>
      <c r="AE53" s="110">
        <v>570240</v>
      </c>
      <c r="AF53" s="110">
        <v>570240</v>
      </c>
      <c r="AG53" s="110">
        <v>516780</v>
      </c>
      <c r="AH53" s="110">
        <v>516780</v>
      </c>
      <c r="AI53" s="110">
        <v>516780</v>
      </c>
      <c r="AJ53" s="110">
        <v>516780</v>
      </c>
      <c r="AK53" s="110">
        <v>516780</v>
      </c>
      <c r="AL53" s="110">
        <v>516780</v>
      </c>
      <c r="AM53" s="110">
        <v>516780</v>
      </c>
      <c r="AN53" s="110">
        <v>516780</v>
      </c>
      <c r="AO53" s="110">
        <v>570240</v>
      </c>
      <c r="AP53" s="110">
        <v>0</v>
      </c>
      <c r="AQ53" s="110">
        <v>1140480</v>
      </c>
      <c r="AR53" s="110">
        <v>570240</v>
      </c>
      <c r="AS53" s="110">
        <v>516780</v>
      </c>
      <c r="AT53" s="110">
        <v>516780</v>
      </c>
      <c r="AU53" s="110">
        <v>516780</v>
      </c>
      <c r="AV53" s="110">
        <v>516780</v>
      </c>
      <c r="AW53" s="110">
        <v>516780</v>
      </c>
      <c r="AX53" s="110">
        <v>516780</v>
      </c>
      <c r="AY53" s="110">
        <v>516780</v>
      </c>
      <c r="AZ53" s="100">
        <f>SUM($D$53:$AY$53)</f>
        <v>25108380</v>
      </c>
    </row>
    <row r="54" spans="1:52">
      <c r="A54" s="125"/>
      <c r="B54" s="140" t="s">
        <v>350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283</v>
      </c>
    </row>
    <row r="2" spans="1:53">
      <c r="A2" s="100" t="s">
        <v>284</v>
      </c>
      <c r="B2" s="107" t="s">
        <v>22</v>
      </c>
    </row>
    <row r="3" spans="1:53">
      <c r="A3" s="100" t="s">
        <v>285</v>
      </c>
      <c r="B3" s="108">
        <v>40000</v>
      </c>
      <c r="C3" s="109"/>
    </row>
    <row r="4" spans="1:53">
      <c r="B4" s="110"/>
      <c r="C4" s="110"/>
    </row>
    <row r="5" spans="1:53">
      <c r="C5" s="111" t="s">
        <v>286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287</v>
      </c>
      <c r="D7" s="112" t="s">
        <v>288</v>
      </c>
      <c r="E7" s="112" t="s">
        <v>288</v>
      </c>
      <c r="F7" s="112" t="s">
        <v>288</v>
      </c>
      <c r="G7" s="112" t="s">
        <v>288</v>
      </c>
      <c r="H7" s="112" t="s">
        <v>288</v>
      </c>
      <c r="I7" s="112" t="s">
        <v>288</v>
      </c>
      <c r="J7" s="112" t="s">
        <v>288</v>
      </c>
      <c r="K7" s="112" t="s">
        <v>288</v>
      </c>
      <c r="L7" s="112" t="s">
        <v>288</v>
      </c>
      <c r="M7" s="112" t="s">
        <v>288</v>
      </c>
      <c r="N7" s="112" t="s">
        <v>288</v>
      </c>
      <c r="O7" s="112" t="s">
        <v>288</v>
      </c>
      <c r="P7" s="112" t="s">
        <v>288</v>
      </c>
      <c r="Q7" s="112" t="s">
        <v>288</v>
      </c>
      <c r="R7" s="112" t="s">
        <v>288</v>
      </c>
      <c r="S7" s="112" t="s">
        <v>288</v>
      </c>
      <c r="T7" s="112" t="s">
        <v>288</v>
      </c>
      <c r="U7" s="112" t="s">
        <v>288</v>
      </c>
      <c r="V7" s="112" t="s">
        <v>288</v>
      </c>
      <c r="W7" s="112" t="s">
        <v>288</v>
      </c>
      <c r="X7" s="112" t="s">
        <v>288</v>
      </c>
      <c r="Y7" s="112" t="s">
        <v>288</v>
      </c>
      <c r="Z7" s="112" t="s">
        <v>288</v>
      </c>
      <c r="AA7" s="112" t="s">
        <v>288</v>
      </c>
      <c r="AB7" s="112" t="s">
        <v>288</v>
      </c>
      <c r="AC7" s="112" t="s">
        <v>288</v>
      </c>
      <c r="AD7" s="112" t="s">
        <v>288</v>
      </c>
      <c r="AE7" s="112" t="s">
        <v>288</v>
      </c>
      <c r="AF7" s="112" t="s">
        <v>288</v>
      </c>
      <c r="AG7" s="112" t="s">
        <v>288</v>
      </c>
      <c r="AH7" s="112" t="s">
        <v>288</v>
      </c>
      <c r="AI7" s="112" t="s">
        <v>288</v>
      </c>
      <c r="AJ7" s="112" t="s">
        <v>288</v>
      </c>
      <c r="AK7" s="112" t="s">
        <v>288</v>
      </c>
      <c r="AL7" s="112" t="s">
        <v>288</v>
      </c>
      <c r="AM7" s="112" t="s">
        <v>288</v>
      </c>
      <c r="AN7" s="112" t="s">
        <v>288</v>
      </c>
      <c r="AO7" s="112" t="s">
        <v>288</v>
      </c>
      <c r="AP7" s="112" t="s">
        <v>288</v>
      </c>
      <c r="AQ7" s="112" t="s">
        <v>288</v>
      </c>
      <c r="AR7" s="112" t="s">
        <v>288</v>
      </c>
      <c r="AS7" s="112" t="s">
        <v>288</v>
      </c>
      <c r="AT7" s="112" t="s">
        <v>288</v>
      </c>
      <c r="AU7" s="112" t="s">
        <v>288</v>
      </c>
      <c r="AV7" s="112" t="s">
        <v>288</v>
      </c>
      <c r="AW7" s="112" t="s">
        <v>288</v>
      </c>
      <c r="AX7" s="112" t="s">
        <v>288</v>
      </c>
      <c r="AY7" s="111" t="s">
        <v>289</v>
      </c>
      <c r="AZ7" s="111" t="s">
        <v>290</v>
      </c>
    </row>
    <row r="8" spans="1:53">
      <c r="A8" s="102" t="s">
        <v>291</v>
      </c>
      <c r="B8" s="114"/>
      <c r="AY8" s="110"/>
    </row>
    <row r="9" spans="1:53">
      <c r="A9" s="115" t="s">
        <v>125</v>
      </c>
      <c r="B9" s="116">
        <v>1</v>
      </c>
      <c r="C9" s="117" t="s">
        <v>292</v>
      </c>
      <c r="D9" s="117">
        <v>3342.7265635085287</v>
      </c>
      <c r="E9" s="117">
        <v>3342.7265635085287</v>
      </c>
      <c r="F9" s="117">
        <v>3342.7265635085287</v>
      </c>
      <c r="G9" s="117">
        <v>3342.7265635085287</v>
      </c>
      <c r="H9" s="117">
        <v>3124.846563508529</v>
      </c>
      <c r="I9" s="117">
        <v>3124.846563508529</v>
      </c>
      <c r="J9" s="117">
        <v>3124.846563508529</v>
      </c>
      <c r="K9" s="117">
        <v>3124.846563508529</v>
      </c>
      <c r="L9" s="117">
        <v>3124.846563508529</v>
      </c>
      <c r="M9" s="117">
        <v>3124.846563508529</v>
      </c>
      <c r="N9" s="117">
        <v>3124.846563508529</v>
      </c>
      <c r="O9" s="117">
        <v>3124.846563508529</v>
      </c>
      <c r="P9" s="117">
        <v>3342.7265635085287</v>
      </c>
      <c r="Q9" s="117">
        <v>3342.7265635085287</v>
      </c>
      <c r="R9" s="117">
        <v>3342.7265635085287</v>
      </c>
      <c r="S9" s="117">
        <v>3342.7265635085287</v>
      </c>
      <c r="T9" s="117">
        <v>3038.2833437762365</v>
      </c>
      <c r="U9" s="117">
        <v>3038.4532648722593</v>
      </c>
      <c r="V9" s="117">
        <v>3038.6227525809595</v>
      </c>
      <c r="W9" s="117">
        <v>3124.846563508529</v>
      </c>
      <c r="X9" s="117">
        <v>3124.846563508529</v>
      </c>
      <c r="Y9" s="117">
        <v>3124.846563508529</v>
      </c>
      <c r="Z9" s="117">
        <v>3124.846563508529</v>
      </c>
      <c r="AA9" s="117">
        <v>3124.846563508529</v>
      </c>
      <c r="AB9" s="117">
        <v>3342.7265635085287</v>
      </c>
      <c r="AC9" s="117">
        <v>3342.7265635085287</v>
      </c>
      <c r="AD9" s="117">
        <v>2997.603773139384</v>
      </c>
      <c r="AE9" s="117">
        <v>3342.7265635085287</v>
      </c>
      <c r="AF9" s="117">
        <v>3040.2878191929881</v>
      </c>
      <c r="AG9" s="117">
        <v>3124.846563508529</v>
      </c>
      <c r="AH9" s="117">
        <v>3124.846563508529</v>
      </c>
      <c r="AI9" s="117">
        <v>3124.846563508529</v>
      </c>
      <c r="AJ9" s="117">
        <v>3124.846563508529</v>
      </c>
      <c r="AK9" s="117">
        <v>3124.846563508529</v>
      </c>
      <c r="AL9" s="117">
        <v>3124.846563508529</v>
      </c>
      <c r="AM9" s="117">
        <v>3124.846563508529</v>
      </c>
      <c r="AN9" s="117">
        <v>3342.7265635085287</v>
      </c>
      <c r="AO9" s="117">
        <v>3342.7265635085287</v>
      </c>
      <c r="AP9" s="117">
        <v>3342.7265635085287</v>
      </c>
      <c r="AQ9" s="117">
        <v>3342.7265635085287</v>
      </c>
      <c r="AR9" s="117">
        <v>3124.846563508529</v>
      </c>
      <c r="AS9" s="117">
        <v>3124.846563508529</v>
      </c>
      <c r="AT9" s="117">
        <v>3124.846563508529</v>
      </c>
      <c r="AU9" s="117">
        <v>3124.846563508529</v>
      </c>
      <c r="AV9" s="117">
        <v>3124.846563508529</v>
      </c>
      <c r="AW9" s="117">
        <v>3124.846563508529</v>
      </c>
      <c r="AX9" s="117">
        <v>3124.846563508529</v>
      </c>
      <c r="AY9" s="117">
        <v>3124.846563508529</v>
      </c>
    </row>
    <row r="10" spans="1:53">
      <c r="A10" s="118" t="s">
        <v>133</v>
      </c>
      <c r="B10" s="119">
        <v>1</v>
      </c>
      <c r="C10" s="106" t="s">
        <v>292</v>
      </c>
      <c r="E10" s="100">
        <v>0</v>
      </c>
      <c r="F10" s="100">
        <v>273.74765262492122</v>
      </c>
      <c r="G10" s="100">
        <v>273.74765262492122</v>
      </c>
      <c r="H10" s="100">
        <v>273.74765262492122</v>
      </c>
      <c r="I10" s="100">
        <v>273.74765262492122</v>
      </c>
      <c r="J10" s="100">
        <v>243.33124677770775</v>
      </c>
      <c r="K10" s="100">
        <v>243.33124677770775</v>
      </c>
      <c r="L10" s="100">
        <v>243.33124677770775</v>
      </c>
      <c r="M10" s="100">
        <v>243.33124677770775</v>
      </c>
      <c r="N10" s="100">
        <v>243.33124677770775</v>
      </c>
      <c r="O10" s="100">
        <v>243.33124677770775</v>
      </c>
      <c r="P10" s="100">
        <v>243.33124677770775</v>
      </c>
      <c r="Q10" s="100">
        <v>243.33124677770775</v>
      </c>
      <c r="R10" s="100">
        <v>273.74765262492122</v>
      </c>
      <c r="S10" s="100">
        <v>273.74765262492122</v>
      </c>
      <c r="T10" s="100">
        <v>273.74765262492122</v>
      </c>
      <c r="U10" s="100">
        <v>273.74765262492122</v>
      </c>
      <c r="V10" s="100">
        <v>243.33124677770775</v>
      </c>
      <c r="W10" s="100">
        <v>243.33124677770775</v>
      </c>
      <c r="X10" s="100">
        <v>243.33124677770775</v>
      </c>
      <c r="Y10" s="100">
        <v>243.33124677770775</v>
      </c>
      <c r="Z10" s="100">
        <v>243.33124677770775</v>
      </c>
      <c r="AA10" s="100">
        <v>243.33124677770775</v>
      </c>
      <c r="AB10" s="100">
        <v>243.33124677770775</v>
      </c>
      <c r="AC10" s="100">
        <v>243.33124677770775</v>
      </c>
      <c r="AD10" s="100">
        <v>273.74765262492122</v>
      </c>
      <c r="AE10" s="100">
        <v>273.74765262492122</v>
      </c>
      <c r="AF10" s="100">
        <v>273.74765262492122</v>
      </c>
      <c r="AG10" s="100">
        <v>273.74765262492122</v>
      </c>
      <c r="AH10" s="100">
        <v>243.33124677770775</v>
      </c>
      <c r="AI10" s="100">
        <v>243.33124677770775</v>
      </c>
      <c r="AJ10" s="100">
        <v>243.33124677770775</v>
      </c>
      <c r="AK10" s="100">
        <v>243.33124677770775</v>
      </c>
      <c r="AL10" s="100">
        <v>243.33124677770775</v>
      </c>
      <c r="AM10" s="100">
        <v>243.33124677770775</v>
      </c>
      <c r="AN10" s="100">
        <v>243.33124677770775</v>
      </c>
      <c r="AO10" s="100">
        <v>243.33124677770775</v>
      </c>
      <c r="AP10" s="100">
        <v>273.74765262492122</v>
      </c>
      <c r="AQ10" s="100">
        <v>273.74765262492122</v>
      </c>
      <c r="AR10" s="100">
        <v>273.74765262492122</v>
      </c>
      <c r="AS10" s="100">
        <v>273.74765262492122</v>
      </c>
      <c r="AT10" s="100">
        <v>243.33124677770775</v>
      </c>
      <c r="AU10" s="100">
        <v>0</v>
      </c>
      <c r="AV10" s="100">
        <v>486.66249355541549</v>
      </c>
      <c r="AW10" s="100">
        <v>243.33124677770775</v>
      </c>
      <c r="AX10" s="100">
        <v>243.33124677770775</v>
      </c>
      <c r="AY10" s="100">
        <v>243.33124677770775</v>
      </c>
      <c r="AZ10" s="100">
        <v>243.33124677770775</v>
      </c>
    </row>
    <row r="11" spans="1:53">
      <c r="B11" s="119">
        <v>2</v>
      </c>
      <c r="C11" s="106" t="s">
        <v>292</v>
      </c>
      <c r="F11" s="100">
        <v>0</v>
      </c>
      <c r="G11" s="100">
        <v>0</v>
      </c>
      <c r="H11" s="100">
        <v>0</v>
      </c>
      <c r="I11" s="100">
        <v>0</v>
      </c>
      <c r="K11" s="100">
        <v>0</v>
      </c>
      <c r="M11" s="100">
        <v>0</v>
      </c>
      <c r="N11" s="100">
        <v>0</v>
      </c>
      <c r="O11" s="100">
        <v>0</v>
      </c>
      <c r="P11" s="100">
        <v>0</v>
      </c>
      <c r="T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B11" s="100">
        <v>0</v>
      </c>
      <c r="AC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O11" s="100">
        <v>0</v>
      </c>
      <c r="AR11" s="100">
        <v>0</v>
      </c>
      <c r="AS11" s="100">
        <v>0</v>
      </c>
      <c r="AU11" s="100">
        <v>0</v>
      </c>
      <c r="AV11" s="100">
        <v>0</v>
      </c>
      <c r="AX11" s="100">
        <v>0</v>
      </c>
      <c r="AY11" s="100">
        <v>0</v>
      </c>
      <c r="AZ11" s="100">
        <v>0</v>
      </c>
      <c r="BA11" s="100">
        <v>0</v>
      </c>
    </row>
    <row r="12" spans="1:53">
      <c r="B12" s="120">
        <v>3</v>
      </c>
      <c r="C12" s="106" t="s">
        <v>292</v>
      </c>
      <c r="H12" s="100">
        <v>0</v>
      </c>
      <c r="J12" s="100">
        <v>0</v>
      </c>
      <c r="R12" s="100">
        <v>0</v>
      </c>
      <c r="AB12" s="100">
        <v>0</v>
      </c>
      <c r="AE12" s="100">
        <v>0</v>
      </c>
      <c r="AI12" s="100">
        <v>0</v>
      </c>
      <c r="AN12" s="100">
        <v>0</v>
      </c>
      <c r="AV12" s="100">
        <v>0</v>
      </c>
      <c r="AX12" s="100">
        <v>0</v>
      </c>
      <c r="AZ12" s="100">
        <v>0</v>
      </c>
    </row>
    <row r="13" spans="1:53">
      <c r="B13" s="120">
        <v>4</v>
      </c>
      <c r="C13" s="106" t="s">
        <v>292</v>
      </c>
    </row>
    <row r="14" spans="1:53">
      <c r="A14" s="115" t="s">
        <v>134</v>
      </c>
      <c r="B14" s="121">
        <v>1</v>
      </c>
      <c r="C14" s="117" t="s">
        <v>292</v>
      </c>
      <c r="D14" s="117"/>
      <c r="E14" s="117">
        <f t="shared" ref="E14:AZ14" si="0">D$172*SUM(D$122:D$169)</f>
        <v>0</v>
      </c>
      <c r="F14" s="117">
        <f t="shared" si="0"/>
        <v>0</v>
      </c>
      <c r="G14" s="117">
        <f t="shared" si="0"/>
        <v>0</v>
      </c>
      <c r="H14" s="117">
        <f t="shared" si="0"/>
        <v>0</v>
      </c>
      <c r="I14" s="117">
        <f t="shared" si="0"/>
        <v>0</v>
      </c>
      <c r="J14" s="117">
        <f t="shared" si="0"/>
        <v>0</v>
      </c>
      <c r="K14" s="117">
        <f t="shared" si="0"/>
        <v>0</v>
      </c>
      <c r="L14" s="117">
        <f t="shared" si="0"/>
        <v>0</v>
      </c>
      <c r="M14" s="117">
        <f t="shared" si="0"/>
        <v>0</v>
      </c>
      <c r="N14" s="117">
        <f t="shared" si="0"/>
        <v>0</v>
      </c>
      <c r="O14" s="117">
        <f t="shared" si="0"/>
        <v>0</v>
      </c>
      <c r="P14" s="117">
        <f t="shared" si="0"/>
        <v>0</v>
      </c>
      <c r="Q14" s="117">
        <f t="shared" si="0"/>
        <v>0</v>
      </c>
      <c r="R14" s="117">
        <f t="shared" si="0"/>
        <v>0</v>
      </c>
      <c r="S14" s="117">
        <f t="shared" si="0"/>
        <v>0</v>
      </c>
      <c r="T14" s="117">
        <f t="shared" si="0"/>
        <v>0</v>
      </c>
      <c r="U14" s="117">
        <f t="shared" si="0"/>
        <v>0</v>
      </c>
      <c r="V14" s="117">
        <f t="shared" si="0"/>
        <v>0</v>
      </c>
      <c r="W14" s="117">
        <f t="shared" si="0"/>
        <v>0</v>
      </c>
      <c r="X14" s="117">
        <f t="shared" si="0"/>
        <v>0</v>
      </c>
      <c r="Y14" s="117">
        <f t="shared" si="0"/>
        <v>0</v>
      </c>
      <c r="Z14" s="117">
        <f t="shared" si="0"/>
        <v>0</v>
      </c>
      <c r="AA14" s="117">
        <f t="shared" si="0"/>
        <v>0</v>
      </c>
      <c r="AB14" s="117">
        <f t="shared" si="0"/>
        <v>0</v>
      </c>
      <c r="AC14" s="117">
        <f t="shared" si="0"/>
        <v>0</v>
      </c>
      <c r="AD14" s="117">
        <f t="shared" si="0"/>
        <v>0</v>
      </c>
      <c r="AE14" s="117">
        <f t="shared" si="0"/>
        <v>0</v>
      </c>
      <c r="AF14" s="117">
        <f t="shared" si="0"/>
        <v>0</v>
      </c>
      <c r="AG14" s="117">
        <f t="shared" si="0"/>
        <v>0</v>
      </c>
      <c r="AH14" s="117">
        <f t="shared" si="0"/>
        <v>0</v>
      </c>
      <c r="AI14" s="117">
        <f t="shared" si="0"/>
        <v>0</v>
      </c>
      <c r="AJ14" s="117">
        <f t="shared" si="0"/>
        <v>0</v>
      </c>
      <c r="AK14" s="117">
        <f t="shared" si="0"/>
        <v>0</v>
      </c>
      <c r="AL14" s="117">
        <f t="shared" si="0"/>
        <v>0</v>
      </c>
      <c r="AM14" s="117">
        <f t="shared" si="0"/>
        <v>0</v>
      </c>
      <c r="AN14" s="117">
        <f t="shared" si="0"/>
        <v>0</v>
      </c>
      <c r="AO14" s="117">
        <f t="shared" si="0"/>
        <v>0</v>
      </c>
      <c r="AP14" s="117">
        <f t="shared" si="0"/>
        <v>0</v>
      </c>
      <c r="AQ14" s="117">
        <f t="shared" si="0"/>
        <v>0</v>
      </c>
      <c r="AR14" s="117">
        <f t="shared" si="0"/>
        <v>0</v>
      </c>
      <c r="AS14" s="117">
        <f t="shared" si="0"/>
        <v>0</v>
      </c>
      <c r="AT14" s="117">
        <f t="shared" si="0"/>
        <v>0</v>
      </c>
      <c r="AU14" s="117">
        <f t="shared" si="0"/>
        <v>0</v>
      </c>
      <c r="AV14" s="117">
        <f t="shared" si="0"/>
        <v>0</v>
      </c>
      <c r="AW14" s="117">
        <f t="shared" si="0"/>
        <v>0</v>
      </c>
      <c r="AX14" s="117">
        <f t="shared" si="0"/>
        <v>0</v>
      </c>
      <c r="AY14" s="117">
        <f t="shared" si="0"/>
        <v>0</v>
      </c>
      <c r="AZ14" s="110">
        <f t="shared" si="0"/>
        <v>0</v>
      </c>
      <c r="BA14" s="107">
        <f>SUM($E14:$AZ14)</f>
        <v>0</v>
      </c>
    </row>
    <row r="15" spans="1:53">
      <c r="A15" s="122" t="s">
        <v>123</v>
      </c>
      <c r="B15" s="123">
        <v>1</v>
      </c>
      <c r="C15" s="124" t="s">
        <v>292</v>
      </c>
      <c r="D15" s="124">
        <v>0</v>
      </c>
      <c r="E15" s="124">
        <v>0</v>
      </c>
      <c r="F15" s="124">
        <v>0</v>
      </c>
      <c r="G15" s="124">
        <v>0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24">
        <v>0</v>
      </c>
      <c r="AQ15" s="124">
        <v>0</v>
      </c>
      <c r="AR15" s="124">
        <v>0</v>
      </c>
      <c r="AS15" s="124">
        <v>0</v>
      </c>
      <c r="AT15" s="124">
        <v>0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00">
        <v>0</v>
      </c>
    </row>
    <row r="16" spans="1:53">
      <c r="A16" s="110"/>
      <c r="B16" s="119">
        <v>2</v>
      </c>
      <c r="C16" s="109" t="s">
        <v>292</v>
      </c>
      <c r="D16" s="106"/>
      <c r="E16" s="110"/>
      <c r="F16" s="110">
        <v>0</v>
      </c>
      <c r="G16" s="110">
        <v>0</v>
      </c>
      <c r="H16" s="110">
        <v>0</v>
      </c>
      <c r="I16" s="110">
        <v>0</v>
      </c>
      <c r="J16" s="110"/>
      <c r="K16" s="110">
        <v>0</v>
      </c>
      <c r="L16" s="110"/>
      <c r="M16" s="110">
        <v>0</v>
      </c>
      <c r="N16" s="110">
        <v>0</v>
      </c>
      <c r="O16" s="110">
        <v>0</v>
      </c>
      <c r="P16" s="110">
        <v>0</v>
      </c>
      <c r="Q16" s="110"/>
      <c r="R16" s="110"/>
      <c r="S16" s="110"/>
      <c r="T16" s="110">
        <v>0</v>
      </c>
      <c r="U16" s="110"/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/>
      <c r="AB16" s="110">
        <v>0</v>
      </c>
      <c r="AC16" s="110">
        <v>0</v>
      </c>
      <c r="AD16" s="110"/>
      <c r="AE16" s="110"/>
      <c r="AF16" s="110">
        <v>0</v>
      </c>
      <c r="AG16" s="110">
        <v>0</v>
      </c>
      <c r="AH16" s="110">
        <v>0</v>
      </c>
      <c r="AI16" s="110">
        <v>0</v>
      </c>
      <c r="AJ16" s="110">
        <v>0</v>
      </c>
      <c r="AK16" s="110">
        <v>0</v>
      </c>
      <c r="AL16" s="110">
        <v>0</v>
      </c>
      <c r="AM16" s="110"/>
      <c r="AN16" s="110"/>
      <c r="AO16" s="110">
        <v>0</v>
      </c>
      <c r="AP16" s="110"/>
      <c r="AQ16" s="110"/>
      <c r="AR16" s="110">
        <v>0</v>
      </c>
      <c r="AS16" s="110">
        <v>0</v>
      </c>
      <c r="AT16" s="110"/>
      <c r="AU16" s="110">
        <v>0</v>
      </c>
      <c r="AV16" s="110">
        <v>0</v>
      </c>
      <c r="AW16" s="110"/>
      <c r="AX16" s="110">
        <v>0</v>
      </c>
      <c r="AY16" s="110">
        <v>0</v>
      </c>
      <c r="AZ16" s="100">
        <v>0</v>
      </c>
      <c r="BA16" s="100">
        <v>0</v>
      </c>
    </row>
    <row r="17" spans="1:52">
      <c r="A17" s="110"/>
      <c r="B17" s="119">
        <v>3</v>
      </c>
      <c r="C17" s="109" t="s">
        <v>292</v>
      </c>
      <c r="D17" s="106"/>
      <c r="E17" s="110"/>
      <c r="F17" s="110"/>
      <c r="G17" s="110"/>
      <c r="H17" s="110">
        <v>0</v>
      </c>
      <c r="I17" s="110"/>
      <c r="J17" s="110">
        <v>0</v>
      </c>
      <c r="K17" s="110"/>
      <c r="L17" s="110"/>
      <c r="M17" s="110"/>
      <c r="N17" s="110"/>
      <c r="O17" s="110"/>
      <c r="P17" s="110"/>
      <c r="Q17" s="110"/>
      <c r="R17" s="110">
        <v>0</v>
      </c>
      <c r="S17" s="110"/>
      <c r="T17" s="110"/>
      <c r="U17" s="110"/>
      <c r="V17" s="110"/>
      <c r="W17" s="110"/>
      <c r="X17" s="110"/>
      <c r="Y17" s="110"/>
      <c r="Z17" s="110"/>
      <c r="AA17" s="110"/>
      <c r="AB17" s="110">
        <v>0</v>
      </c>
      <c r="AC17" s="110"/>
      <c r="AD17" s="110"/>
      <c r="AE17" s="110">
        <v>0</v>
      </c>
      <c r="AF17" s="110"/>
      <c r="AG17" s="110"/>
      <c r="AH17" s="110"/>
      <c r="AI17" s="110">
        <v>0</v>
      </c>
      <c r="AJ17" s="110"/>
      <c r="AK17" s="110"/>
      <c r="AL17" s="110"/>
      <c r="AM17" s="110"/>
      <c r="AN17" s="110">
        <v>0</v>
      </c>
      <c r="AO17" s="110"/>
      <c r="AP17" s="110"/>
      <c r="AQ17" s="110"/>
      <c r="AR17" s="110"/>
      <c r="AS17" s="110"/>
      <c r="AT17" s="110"/>
      <c r="AU17" s="110"/>
      <c r="AV17" s="110">
        <v>0</v>
      </c>
      <c r="AW17" s="110"/>
      <c r="AX17" s="110">
        <v>0</v>
      </c>
      <c r="AY17" s="110"/>
      <c r="AZ17" s="100">
        <v>0</v>
      </c>
    </row>
    <row r="18" spans="1:52">
      <c r="A18" s="125"/>
      <c r="B18" s="116">
        <v>4</v>
      </c>
      <c r="C18" s="125" t="s">
        <v>292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2">
      <c r="A20" s="102" t="s">
        <v>293</v>
      </c>
    </row>
    <row r="21" spans="1:52">
      <c r="A21" s="126" t="s">
        <v>125</v>
      </c>
      <c r="B21" s="123">
        <v>1</v>
      </c>
      <c r="C21" s="124" t="s">
        <v>292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2">
      <c r="A22" s="109"/>
      <c r="B22" s="120">
        <v>2</v>
      </c>
      <c r="C22" s="110" t="s">
        <v>292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2">
      <c r="A23" s="109"/>
      <c r="B23" s="127">
        <v>3</v>
      </c>
      <c r="C23" s="110" t="s">
        <v>292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2">
      <c r="A24" s="128"/>
      <c r="B24" s="129">
        <v>4</v>
      </c>
      <c r="C24" s="128" t="s">
        <v>292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2">
      <c r="A25" s="126" t="s">
        <v>133</v>
      </c>
      <c r="B25" s="123">
        <v>1</v>
      </c>
      <c r="C25" s="109" t="s">
        <v>292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2">
      <c r="A26" s="109"/>
      <c r="B26" s="119">
        <v>2</v>
      </c>
      <c r="C26" s="109" t="s">
        <v>292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2">
      <c r="A27" s="109"/>
      <c r="B27" s="120">
        <v>3</v>
      </c>
      <c r="C27" s="109" t="s">
        <v>292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2">
      <c r="A28" s="109"/>
      <c r="B28" s="120">
        <v>4</v>
      </c>
      <c r="C28" s="109" t="s">
        <v>292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2">
      <c r="A29" s="109"/>
      <c r="B29" s="127">
        <v>5</v>
      </c>
      <c r="C29" s="109" t="s">
        <v>292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2">
      <c r="A30" s="109"/>
      <c r="B30" s="127">
        <v>6</v>
      </c>
      <c r="C30" s="109" t="s">
        <v>292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2">
      <c r="A31" s="109"/>
      <c r="B31" s="130">
        <v>7</v>
      </c>
      <c r="C31" s="109" t="s">
        <v>292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2">
      <c r="A32" s="128"/>
      <c r="B32" s="129">
        <v>8</v>
      </c>
      <c r="C32" s="128" t="s">
        <v>292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292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292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292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292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292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292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292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292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292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292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292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292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292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292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292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292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292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292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292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292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292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292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292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292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292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292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292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292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292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292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292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292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292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292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292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292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292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292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292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292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292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292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292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292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292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292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292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292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292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292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292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292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292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292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292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292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292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292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292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0</v>
      </c>
    </row>
    <row r="94" spans="1:52">
      <c r="A94" s="102" t="s">
        <v>294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/>
      <c r="D95" s="110">
        <v>3342.7265635085287</v>
      </c>
      <c r="E95" s="110">
        <v>3342.7265635085287</v>
      </c>
      <c r="F95" s="110">
        <v>3342.7265635085287</v>
      </c>
      <c r="G95" s="110">
        <v>3342.7265635085287</v>
      </c>
      <c r="H95" s="110">
        <v>3124.846563508529</v>
      </c>
      <c r="I95" s="110">
        <v>3124.846563508529</v>
      </c>
      <c r="J95" s="110">
        <v>3124.846563508529</v>
      </c>
      <c r="K95" s="110">
        <v>3124.846563508529</v>
      </c>
      <c r="L95" s="110">
        <v>3124.846563508529</v>
      </c>
      <c r="M95" s="110">
        <v>3124.846563508529</v>
      </c>
      <c r="N95" s="110">
        <v>3124.846563508529</v>
      </c>
      <c r="O95" s="110">
        <v>3124.846563508529</v>
      </c>
      <c r="P95" s="110">
        <v>3342.7265635085287</v>
      </c>
      <c r="Q95" s="110">
        <v>3342.7265635085287</v>
      </c>
      <c r="R95" s="110">
        <v>3342.7265635085287</v>
      </c>
      <c r="S95" s="110">
        <v>3342.7265635085287</v>
      </c>
      <c r="T95" s="110">
        <v>3038.2833437762365</v>
      </c>
      <c r="U95" s="110">
        <v>3038.4532648722593</v>
      </c>
      <c r="V95" s="110">
        <v>3038.6227525809595</v>
      </c>
      <c r="W95" s="110">
        <v>3124.846563508529</v>
      </c>
      <c r="X95" s="110">
        <v>3124.846563508529</v>
      </c>
      <c r="Y95" s="110">
        <v>3124.846563508529</v>
      </c>
      <c r="Z95" s="110">
        <v>3124.846563508529</v>
      </c>
      <c r="AA95" s="110">
        <v>3124.846563508529</v>
      </c>
      <c r="AB95" s="110">
        <v>3342.7265635085287</v>
      </c>
      <c r="AC95" s="110">
        <v>3342.7265635085287</v>
      </c>
      <c r="AD95" s="110">
        <v>2997.603773139384</v>
      </c>
      <c r="AE95" s="110">
        <v>3342.7265635085287</v>
      </c>
      <c r="AF95" s="110">
        <v>3040.2878191929881</v>
      </c>
      <c r="AG95" s="110">
        <v>3124.846563508529</v>
      </c>
      <c r="AH95" s="110">
        <v>3124.846563508529</v>
      </c>
      <c r="AI95" s="110">
        <v>3124.846563508529</v>
      </c>
      <c r="AJ95" s="110">
        <v>3124.846563508529</v>
      </c>
      <c r="AK95" s="110">
        <v>3124.846563508529</v>
      </c>
      <c r="AL95" s="110">
        <v>3124.846563508529</v>
      </c>
      <c r="AM95" s="110">
        <v>3124.846563508529</v>
      </c>
      <c r="AN95" s="110">
        <v>3342.7265635085287</v>
      </c>
      <c r="AO95" s="110">
        <v>3342.7265635085287</v>
      </c>
      <c r="AP95" s="110">
        <v>3342.7265635085287</v>
      </c>
      <c r="AQ95" s="110">
        <v>3342.7265635085287</v>
      </c>
      <c r="AR95" s="110">
        <v>3124.846563508529</v>
      </c>
      <c r="AS95" s="110">
        <v>3124.846563508529</v>
      </c>
      <c r="AT95" s="110">
        <v>3124.846563508529</v>
      </c>
      <c r="AU95" s="110">
        <v>3124.846563508529</v>
      </c>
      <c r="AV95" s="110">
        <v>3124.846563508529</v>
      </c>
      <c r="AW95" s="110">
        <v>3124.846563508529</v>
      </c>
      <c r="AX95" s="110">
        <v>3124.846563508529</v>
      </c>
      <c r="AY95" s="110">
        <v>3124.846563508529</v>
      </c>
    </row>
    <row r="96" spans="1:52">
      <c r="A96" s="109"/>
      <c r="B96" s="120">
        <v>2</v>
      </c>
      <c r="C96" s="110"/>
      <c r="D96" s="110">
        <v>0</v>
      </c>
      <c r="E96" s="110">
        <v>2720.7265635085287</v>
      </c>
      <c r="F96" s="110">
        <v>3342.7265635085287</v>
      </c>
      <c r="G96" s="110">
        <v>3342.7265635085287</v>
      </c>
      <c r="H96" s="110">
        <v>3342.7265635085287</v>
      </c>
      <c r="I96" s="110">
        <v>3124.846563508529</v>
      </c>
      <c r="J96" s="110">
        <v>3124.846563508529</v>
      </c>
      <c r="K96" s="110">
        <v>3124.846563508529</v>
      </c>
      <c r="L96" s="110">
        <v>3124.846563508529</v>
      </c>
      <c r="M96" s="110">
        <v>3124.846563508529</v>
      </c>
      <c r="N96" s="110">
        <v>3124.846563508529</v>
      </c>
      <c r="O96" s="110">
        <v>3124.846563508529</v>
      </c>
      <c r="P96" s="110">
        <v>3124.846563508529</v>
      </c>
      <c r="Q96" s="110">
        <v>3342.7265635085287</v>
      </c>
      <c r="R96" s="110">
        <v>3342.7265635085287</v>
      </c>
      <c r="S96" s="110">
        <v>3342.7265635085287</v>
      </c>
      <c r="T96" s="110">
        <v>3342.7265635085287</v>
      </c>
      <c r="U96" s="110">
        <v>3038.2833437762365</v>
      </c>
      <c r="V96" s="110">
        <v>3038.4532648722593</v>
      </c>
      <c r="W96" s="110">
        <v>3038.6227525809595</v>
      </c>
      <c r="X96" s="110">
        <v>3124.846563508529</v>
      </c>
      <c r="Y96" s="110">
        <v>3124.846563508529</v>
      </c>
      <c r="Z96" s="110">
        <v>3124.846563508529</v>
      </c>
      <c r="AA96" s="110">
        <v>3124.846563508529</v>
      </c>
      <c r="AB96" s="110">
        <v>3124.846563508529</v>
      </c>
      <c r="AC96" s="110">
        <v>3342.7265635085287</v>
      </c>
      <c r="AD96" s="110">
        <v>3342.7265635085287</v>
      </c>
      <c r="AE96" s="110">
        <v>2997.603773139384</v>
      </c>
      <c r="AF96" s="110">
        <v>3342.7265635085287</v>
      </c>
      <c r="AG96" s="110">
        <v>3040.2878191929881</v>
      </c>
      <c r="AH96" s="110">
        <v>3124.846563508529</v>
      </c>
      <c r="AI96" s="110">
        <v>3124.846563508529</v>
      </c>
      <c r="AJ96" s="110">
        <v>3124.846563508529</v>
      </c>
      <c r="AK96" s="110">
        <v>3124.846563508529</v>
      </c>
      <c r="AL96" s="110">
        <v>3124.846563508529</v>
      </c>
      <c r="AM96" s="110">
        <v>3124.846563508529</v>
      </c>
      <c r="AN96" s="110">
        <v>3124.846563508529</v>
      </c>
      <c r="AO96" s="110">
        <v>3342.7265635085287</v>
      </c>
      <c r="AP96" s="110">
        <v>3342.7265635085287</v>
      </c>
      <c r="AQ96" s="110">
        <v>3342.7265635085287</v>
      </c>
      <c r="AR96" s="110">
        <v>3342.7265635085287</v>
      </c>
      <c r="AS96" s="110">
        <v>3124.846563508529</v>
      </c>
      <c r="AT96" s="110">
        <v>3124.846563508529</v>
      </c>
      <c r="AU96" s="110">
        <v>3124.846563508529</v>
      </c>
      <c r="AV96" s="110">
        <v>3124.846563508529</v>
      </c>
      <c r="AW96" s="110">
        <v>3124.846563508529</v>
      </c>
      <c r="AX96" s="110">
        <v>3124.846563508529</v>
      </c>
      <c r="AY96" s="110">
        <v>3124.846563508529</v>
      </c>
    </row>
    <row r="97" spans="1:52">
      <c r="A97" s="109"/>
      <c r="B97" s="127">
        <v>3</v>
      </c>
      <c r="C97" s="110"/>
      <c r="D97" s="110">
        <v>0</v>
      </c>
      <c r="E97" s="110">
        <v>0</v>
      </c>
      <c r="F97" s="110">
        <v>1982.7265635085287</v>
      </c>
      <c r="G97" s="110">
        <v>3342.7265635085287</v>
      </c>
      <c r="H97" s="110">
        <v>3342.7265635085287</v>
      </c>
      <c r="I97" s="110">
        <v>3342.7265635085287</v>
      </c>
      <c r="J97" s="110">
        <v>3124.846563508529</v>
      </c>
      <c r="K97" s="110">
        <v>3124.846563508529</v>
      </c>
      <c r="L97" s="110">
        <v>3124.846563508529</v>
      </c>
      <c r="M97" s="110">
        <v>3124.846563508529</v>
      </c>
      <c r="N97" s="110">
        <v>3124.846563508529</v>
      </c>
      <c r="O97" s="110">
        <v>3124.846563508529</v>
      </c>
      <c r="P97" s="110">
        <v>3124.846563508529</v>
      </c>
      <c r="Q97" s="110">
        <v>3124.846563508529</v>
      </c>
      <c r="R97" s="110">
        <v>3342.7265635085287</v>
      </c>
      <c r="S97" s="110">
        <v>3342.7265635085287</v>
      </c>
      <c r="T97" s="110">
        <v>3342.7265635085287</v>
      </c>
      <c r="U97" s="110">
        <v>3342.7265635085287</v>
      </c>
      <c r="V97" s="110">
        <v>3038.2833437762365</v>
      </c>
      <c r="W97" s="110">
        <v>3038.4532648722593</v>
      </c>
      <c r="X97" s="110">
        <v>3038.6227525809595</v>
      </c>
      <c r="Y97" s="110">
        <v>3124.846563508529</v>
      </c>
      <c r="Z97" s="110">
        <v>3124.846563508529</v>
      </c>
      <c r="AA97" s="110">
        <v>3124.846563508529</v>
      </c>
      <c r="AB97" s="110">
        <v>3124.846563508529</v>
      </c>
      <c r="AC97" s="110">
        <v>3124.846563508529</v>
      </c>
      <c r="AD97" s="110">
        <v>3342.7265635085287</v>
      </c>
      <c r="AE97" s="110">
        <v>3342.7265635085287</v>
      </c>
      <c r="AF97" s="110">
        <v>2997.603773139384</v>
      </c>
      <c r="AG97" s="110">
        <v>3342.7265635085287</v>
      </c>
      <c r="AH97" s="110">
        <v>3040.2878191929881</v>
      </c>
      <c r="AI97" s="110">
        <v>3124.846563508529</v>
      </c>
      <c r="AJ97" s="110">
        <v>3124.846563508529</v>
      </c>
      <c r="AK97" s="110">
        <v>3124.846563508529</v>
      </c>
      <c r="AL97" s="110">
        <v>3124.846563508529</v>
      </c>
      <c r="AM97" s="110">
        <v>3124.846563508529</v>
      </c>
      <c r="AN97" s="110">
        <v>3124.846563508529</v>
      </c>
      <c r="AO97" s="110">
        <v>3124.846563508529</v>
      </c>
      <c r="AP97" s="110">
        <v>3342.7265635085287</v>
      </c>
      <c r="AQ97" s="110">
        <v>3342.7265635085287</v>
      </c>
      <c r="AR97" s="110">
        <v>3342.7265635085287</v>
      </c>
      <c r="AS97" s="110">
        <v>3342.7265635085287</v>
      </c>
      <c r="AT97" s="110">
        <v>3124.846563508529</v>
      </c>
      <c r="AU97" s="110">
        <v>3124.846563508529</v>
      </c>
      <c r="AV97" s="110">
        <v>3124.846563508529</v>
      </c>
      <c r="AW97" s="110">
        <v>3124.846563508529</v>
      </c>
      <c r="AX97" s="110">
        <v>3124.846563508529</v>
      </c>
      <c r="AY97" s="110">
        <v>3124.846563508529</v>
      </c>
    </row>
    <row r="98" spans="1:52">
      <c r="A98" s="109"/>
      <c r="B98" s="130">
        <v>4</v>
      </c>
      <c r="C98" s="106"/>
      <c r="D98" s="110">
        <v>0</v>
      </c>
      <c r="E98" s="110">
        <v>0</v>
      </c>
      <c r="F98" s="110">
        <v>0</v>
      </c>
      <c r="G98" s="110">
        <v>1315.7265635085287</v>
      </c>
      <c r="H98" s="110">
        <v>3342.7265635085287</v>
      </c>
      <c r="I98" s="110">
        <v>3342.7265635085287</v>
      </c>
      <c r="J98" s="110">
        <v>3342.7265635085287</v>
      </c>
      <c r="K98" s="110">
        <v>3124.846563508529</v>
      </c>
      <c r="L98" s="110">
        <v>3124.846563508529</v>
      </c>
      <c r="M98" s="110">
        <v>3124.846563508529</v>
      </c>
      <c r="N98" s="110">
        <v>3124.846563508529</v>
      </c>
      <c r="O98" s="110">
        <v>3124.846563508529</v>
      </c>
      <c r="P98" s="110">
        <v>3124.846563508529</v>
      </c>
      <c r="Q98" s="110">
        <v>3124.846563508529</v>
      </c>
      <c r="R98" s="110">
        <v>3124.846563508529</v>
      </c>
      <c r="S98" s="110">
        <v>3342.7265635085287</v>
      </c>
      <c r="T98" s="110">
        <v>3342.7265635085287</v>
      </c>
      <c r="U98" s="110">
        <v>3342.7265635085287</v>
      </c>
      <c r="V98" s="110">
        <v>3342.7265635085287</v>
      </c>
      <c r="W98" s="110">
        <v>3038.2833437762365</v>
      </c>
      <c r="X98" s="110">
        <v>3038.4532648722593</v>
      </c>
      <c r="Y98" s="110">
        <v>3038.6227525809595</v>
      </c>
      <c r="Z98" s="110">
        <v>3124.846563508529</v>
      </c>
      <c r="AA98" s="110">
        <v>3124.846563508529</v>
      </c>
      <c r="AB98" s="110">
        <v>3124.846563508529</v>
      </c>
      <c r="AC98" s="110">
        <v>3124.846563508529</v>
      </c>
      <c r="AD98" s="110">
        <v>3124.846563508529</v>
      </c>
      <c r="AE98" s="110">
        <v>3342.7265635085287</v>
      </c>
      <c r="AF98" s="110">
        <v>3342.7265635085287</v>
      </c>
      <c r="AG98" s="110">
        <v>2997.603773139384</v>
      </c>
      <c r="AH98" s="110">
        <v>3342.7265635085287</v>
      </c>
      <c r="AI98" s="110">
        <v>3040.2878191929881</v>
      </c>
      <c r="AJ98" s="110">
        <v>3124.846563508529</v>
      </c>
      <c r="AK98" s="110">
        <v>3124.846563508529</v>
      </c>
      <c r="AL98" s="110">
        <v>3124.846563508529</v>
      </c>
      <c r="AM98" s="110">
        <v>3124.846563508529</v>
      </c>
      <c r="AN98" s="110">
        <v>3124.846563508529</v>
      </c>
      <c r="AO98" s="110">
        <v>3124.846563508529</v>
      </c>
      <c r="AP98" s="110">
        <v>3124.846563508529</v>
      </c>
      <c r="AQ98" s="110">
        <v>3342.7265635085287</v>
      </c>
      <c r="AR98" s="110">
        <v>3342.7265635085287</v>
      </c>
      <c r="AS98" s="110">
        <v>3342.7265635085287</v>
      </c>
      <c r="AT98" s="110">
        <v>3342.7265635085287</v>
      </c>
      <c r="AU98" s="110">
        <v>3124.846563508529</v>
      </c>
      <c r="AV98" s="110">
        <v>3124.846563508529</v>
      </c>
      <c r="AW98" s="110">
        <v>3124.846563508529</v>
      </c>
      <c r="AX98" s="110">
        <v>3124.846563508529</v>
      </c>
      <c r="AY98" s="110">
        <v>3124.846563508529</v>
      </c>
    </row>
    <row r="99" spans="1:52">
      <c r="A99" s="128"/>
      <c r="B99" s="132" t="s">
        <v>295</v>
      </c>
      <c r="C99" s="125"/>
      <c r="D99" s="125">
        <v>0</v>
      </c>
      <c r="E99" s="125">
        <v>0</v>
      </c>
      <c r="F99" s="125">
        <v>0</v>
      </c>
      <c r="G99" s="125">
        <v>0</v>
      </c>
      <c r="H99" s="125">
        <v>548.72656350852867</v>
      </c>
      <c r="I99" s="125">
        <v>2342.7265635085287</v>
      </c>
      <c r="J99" s="125">
        <v>2428.7265635085287</v>
      </c>
      <c r="K99" s="125">
        <v>2619.7265635085287</v>
      </c>
      <c r="L99" s="125">
        <v>2265.846563508529</v>
      </c>
      <c r="M99" s="125">
        <v>2366.846563508529</v>
      </c>
      <c r="N99" s="125">
        <v>2592.846563508529</v>
      </c>
      <c r="O99" s="125">
        <v>2531.846563508529</v>
      </c>
      <c r="P99" s="125">
        <v>2550.846563508529</v>
      </c>
      <c r="Q99" s="125">
        <v>2717.846563508529</v>
      </c>
      <c r="R99" s="125">
        <v>2690.846563508529</v>
      </c>
      <c r="S99" s="125">
        <v>2714.846563508529</v>
      </c>
      <c r="T99" s="125">
        <v>2832.7265635085287</v>
      </c>
      <c r="U99" s="125">
        <v>2771.7265635085287</v>
      </c>
      <c r="V99" s="125">
        <v>2788.7265635085287</v>
      </c>
      <c r="W99" s="125">
        <v>2678.7265635085287</v>
      </c>
      <c r="X99" s="125">
        <v>2480.2833437762365</v>
      </c>
      <c r="Y99" s="125">
        <v>2309.4532648722593</v>
      </c>
      <c r="Z99" s="125">
        <v>2346.6227525809595</v>
      </c>
      <c r="AA99" s="125">
        <v>2391.846563508529</v>
      </c>
      <c r="AB99" s="125">
        <v>2235.846563508529</v>
      </c>
      <c r="AC99" s="125">
        <v>2906.846563508529</v>
      </c>
      <c r="AD99" s="125">
        <v>2915.846563508529</v>
      </c>
      <c r="AE99" s="125">
        <v>2909.846563508529</v>
      </c>
      <c r="AF99" s="125">
        <v>3061.7265635085287</v>
      </c>
      <c r="AG99" s="125">
        <v>3019.7265635085287</v>
      </c>
      <c r="AH99" s="125">
        <v>2676.603773139384</v>
      </c>
      <c r="AI99" s="125">
        <v>3085.7265635085287</v>
      </c>
      <c r="AJ99" s="125">
        <v>2729.2878191929881</v>
      </c>
      <c r="AK99" s="125">
        <v>2827.846563508529</v>
      </c>
      <c r="AL99" s="125">
        <v>2811.846563508529</v>
      </c>
      <c r="AM99" s="125">
        <v>2827.846563508529</v>
      </c>
      <c r="AN99" s="125">
        <v>2782.846563508529</v>
      </c>
      <c r="AO99" s="125">
        <v>2622.846563508529</v>
      </c>
      <c r="AP99" s="125">
        <v>2555.846563508529</v>
      </c>
      <c r="AQ99" s="125">
        <v>2464.846563508529</v>
      </c>
      <c r="AR99" s="125">
        <v>2687.7265635085287</v>
      </c>
      <c r="AS99" s="125">
        <v>2955.7265635085287</v>
      </c>
      <c r="AT99" s="125">
        <v>2969.7265635085287</v>
      </c>
      <c r="AU99" s="125">
        <v>3023.7265635085287</v>
      </c>
      <c r="AV99" s="125">
        <v>2809.846563508529</v>
      </c>
      <c r="AW99" s="125">
        <v>2856.846563508529</v>
      </c>
      <c r="AX99" s="125">
        <v>2868.846563508529</v>
      </c>
      <c r="AY99" s="125">
        <v>2912.846563508529</v>
      </c>
      <c r="AZ99" s="107">
        <f>SUM($D99:$AY99)</f>
        <v>116492.46693039453</v>
      </c>
    </row>
    <row r="100" spans="1:52">
      <c r="A100" s="131" t="s">
        <v>133</v>
      </c>
      <c r="B100" s="119">
        <v>1</v>
      </c>
      <c r="C100" s="106"/>
      <c r="D100" s="106">
        <v>0</v>
      </c>
      <c r="E100" s="106">
        <v>0</v>
      </c>
      <c r="F100" s="106">
        <v>273.74765262492122</v>
      </c>
      <c r="G100" s="106">
        <v>273.74765262492122</v>
      </c>
      <c r="H100" s="106">
        <v>273.74765262492122</v>
      </c>
      <c r="I100" s="106">
        <v>273.74765262492122</v>
      </c>
      <c r="J100" s="106">
        <v>243.33124677770775</v>
      </c>
      <c r="K100" s="106">
        <v>243.33124677770775</v>
      </c>
      <c r="L100" s="106">
        <v>243.33124677770775</v>
      </c>
      <c r="M100" s="106">
        <v>243.33124677770775</v>
      </c>
      <c r="N100" s="106">
        <v>243.33124677770775</v>
      </c>
      <c r="O100" s="106">
        <v>243.33124677770775</v>
      </c>
      <c r="P100" s="106">
        <v>243.33124677770775</v>
      </c>
      <c r="Q100" s="106">
        <v>243.33124677770775</v>
      </c>
      <c r="R100" s="106">
        <v>273.74765262492122</v>
      </c>
      <c r="S100" s="106">
        <v>273.74765262492122</v>
      </c>
      <c r="T100" s="106">
        <v>273.74765262492122</v>
      </c>
      <c r="U100" s="106">
        <v>273.74765262492122</v>
      </c>
      <c r="V100" s="106">
        <v>243.33124677770775</v>
      </c>
      <c r="W100" s="106">
        <v>243.33124677770775</v>
      </c>
      <c r="X100" s="106">
        <v>243.33124677770775</v>
      </c>
      <c r="Y100" s="106">
        <v>243.33124677770775</v>
      </c>
      <c r="Z100" s="106">
        <v>243.33124677770775</v>
      </c>
      <c r="AA100" s="106">
        <v>243.33124677770775</v>
      </c>
      <c r="AB100" s="106">
        <v>243.33124677770775</v>
      </c>
      <c r="AC100" s="106">
        <v>243.33124677770775</v>
      </c>
      <c r="AD100" s="106">
        <v>273.74765262492122</v>
      </c>
      <c r="AE100" s="106">
        <v>273.74765262492122</v>
      </c>
      <c r="AF100" s="106">
        <v>273.74765262492122</v>
      </c>
      <c r="AG100" s="106">
        <v>273.74765262492122</v>
      </c>
      <c r="AH100" s="106">
        <v>243.33124677770775</v>
      </c>
      <c r="AI100" s="106">
        <v>243.33124677770775</v>
      </c>
      <c r="AJ100" s="106">
        <v>243.33124677770775</v>
      </c>
      <c r="AK100" s="106">
        <v>243.33124677770775</v>
      </c>
      <c r="AL100" s="106">
        <v>243.33124677770775</v>
      </c>
      <c r="AM100" s="106">
        <v>243.33124677770775</v>
      </c>
      <c r="AN100" s="106">
        <v>243.33124677770775</v>
      </c>
      <c r="AO100" s="106">
        <v>243.33124677770775</v>
      </c>
      <c r="AP100" s="106">
        <v>273.74765262492122</v>
      </c>
      <c r="AQ100" s="106">
        <v>273.74765262492122</v>
      </c>
      <c r="AR100" s="106">
        <v>273.74765262492122</v>
      </c>
      <c r="AS100" s="106">
        <v>273.74765262492122</v>
      </c>
      <c r="AT100" s="106">
        <v>243.33124677770775</v>
      </c>
      <c r="AU100" s="106">
        <v>0</v>
      </c>
      <c r="AV100" s="106">
        <v>486.66249355541549</v>
      </c>
      <c r="AW100" s="106">
        <v>243.33124677770775</v>
      </c>
      <c r="AX100" s="106">
        <v>243.33124677770775</v>
      </c>
      <c r="AY100" s="106">
        <v>243.33124677770775</v>
      </c>
    </row>
    <row r="101" spans="1:52">
      <c r="A101" s="109"/>
      <c r="B101" s="119">
        <v>2</v>
      </c>
      <c r="C101" s="106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0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106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</row>
    <row r="102" spans="1:52">
      <c r="A102" s="109"/>
      <c r="B102" s="120">
        <v>3</v>
      </c>
      <c r="C102" s="106"/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0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0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/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/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/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/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295</v>
      </c>
      <c r="C108" s="114"/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/>
      <c r="D109" s="106">
        <v>0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0</v>
      </c>
      <c r="L109" s="106">
        <v>0</v>
      </c>
      <c r="M109" s="106">
        <v>0</v>
      </c>
      <c r="N109" s="106">
        <v>0</v>
      </c>
      <c r="O109" s="106">
        <v>0</v>
      </c>
      <c r="P109" s="106">
        <v>0</v>
      </c>
      <c r="Q109" s="106">
        <v>0</v>
      </c>
      <c r="R109" s="106">
        <v>0</v>
      </c>
      <c r="S109" s="106">
        <v>0</v>
      </c>
      <c r="T109" s="106">
        <v>0</v>
      </c>
      <c r="U109" s="106">
        <v>0</v>
      </c>
      <c r="V109" s="106">
        <v>0</v>
      </c>
      <c r="W109" s="106">
        <v>0</v>
      </c>
      <c r="X109" s="106">
        <v>0</v>
      </c>
      <c r="Y109" s="106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6">
        <v>0</v>
      </c>
      <c r="AL109" s="106">
        <v>0</v>
      </c>
      <c r="AM109" s="106">
        <v>0</v>
      </c>
      <c r="AN109" s="106">
        <v>0</v>
      </c>
      <c r="AO109" s="106">
        <v>0</v>
      </c>
      <c r="AP109" s="106">
        <v>0</v>
      </c>
      <c r="AQ109" s="106">
        <v>0</v>
      </c>
      <c r="AR109" s="106">
        <v>0</v>
      </c>
      <c r="AS109" s="106">
        <v>0</v>
      </c>
      <c r="AT109" s="106">
        <v>0</v>
      </c>
      <c r="AU109" s="106">
        <v>0</v>
      </c>
      <c r="AV109" s="106">
        <v>0</v>
      </c>
      <c r="AW109" s="106">
        <v>0</v>
      </c>
      <c r="AX109" s="106">
        <v>0</v>
      </c>
      <c r="AY109" s="106">
        <v>0</v>
      </c>
    </row>
    <row r="110" spans="1:52">
      <c r="A110" s="109"/>
      <c r="B110" s="119">
        <v>2</v>
      </c>
      <c r="C110" s="106"/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0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0</v>
      </c>
      <c r="V110" s="106">
        <v>0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/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/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/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/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/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/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/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/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/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/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295</v>
      </c>
      <c r="C121" s="114"/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/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0</v>
      </c>
      <c r="N122" s="106">
        <v>0</v>
      </c>
      <c r="O122" s="106">
        <v>0</v>
      </c>
      <c r="P122" s="106">
        <v>0</v>
      </c>
      <c r="Q122" s="106">
        <v>0</v>
      </c>
      <c r="R122" s="106">
        <v>0</v>
      </c>
      <c r="S122" s="106">
        <v>0</v>
      </c>
      <c r="T122" s="106">
        <v>0</v>
      </c>
      <c r="U122" s="106">
        <v>0</v>
      </c>
      <c r="V122" s="106">
        <v>0</v>
      </c>
      <c r="W122" s="106">
        <v>0</v>
      </c>
      <c r="X122" s="106">
        <v>0</v>
      </c>
      <c r="Y122" s="106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6">
        <v>0</v>
      </c>
      <c r="AL122" s="106">
        <v>0</v>
      </c>
      <c r="AM122" s="106">
        <v>0</v>
      </c>
      <c r="AN122" s="106">
        <v>0</v>
      </c>
      <c r="AO122" s="106">
        <v>0</v>
      </c>
      <c r="AP122" s="106">
        <v>0</v>
      </c>
      <c r="AQ122" s="106">
        <v>0</v>
      </c>
      <c r="AR122" s="106">
        <v>0</v>
      </c>
      <c r="AS122" s="106">
        <v>0</v>
      </c>
      <c r="AT122" s="106">
        <v>0</v>
      </c>
      <c r="AU122" s="106">
        <v>0</v>
      </c>
      <c r="AV122" s="106">
        <v>0</v>
      </c>
      <c r="AW122" s="106">
        <v>0</v>
      </c>
      <c r="AX122" s="106">
        <v>0</v>
      </c>
      <c r="AY122" s="106">
        <v>0</v>
      </c>
    </row>
    <row r="123" spans="1:52">
      <c r="A123" s="109"/>
      <c r="B123" s="119">
        <v>2</v>
      </c>
      <c r="C123" s="106"/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106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6">
        <v>0</v>
      </c>
      <c r="AL123" s="106">
        <v>0</v>
      </c>
      <c r="AM123" s="106">
        <v>0</v>
      </c>
      <c r="AN123" s="106">
        <v>0</v>
      </c>
      <c r="AO123" s="106">
        <v>0</v>
      </c>
      <c r="AP123" s="106">
        <v>0</v>
      </c>
      <c r="AQ123" s="106">
        <v>0</v>
      </c>
      <c r="AR123" s="106">
        <v>0</v>
      </c>
      <c r="AS123" s="106">
        <v>0</v>
      </c>
      <c r="AT123" s="106">
        <v>0</v>
      </c>
      <c r="AU123" s="106">
        <v>0</v>
      </c>
      <c r="AV123" s="106">
        <v>0</v>
      </c>
      <c r="AW123" s="106">
        <v>0</v>
      </c>
      <c r="AX123" s="106">
        <v>0</v>
      </c>
      <c r="AY123" s="106">
        <v>0</v>
      </c>
    </row>
    <row r="124" spans="1:52">
      <c r="A124" s="109"/>
      <c r="B124" s="119">
        <v>3</v>
      </c>
      <c r="C124" s="106"/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/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/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/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/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/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/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/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/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/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/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/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/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/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/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/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/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/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/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/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/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/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/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/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/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/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/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/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/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/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/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/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/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/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/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/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/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/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/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/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/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/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/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/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/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/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295</v>
      </c>
      <c r="C170" s="114"/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296</v>
      </c>
      <c r="C172" s="134"/>
      <c r="D172" s="134">
        <v>0.27540347480877819</v>
      </c>
      <c r="E172" s="134">
        <v>0.27540347480877819</v>
      </c>
      <c r="F172" s="134">
        <v>0.27540347480877819</v>
      </c>
      <c r="G172" s="134">
        <v>0.27540347480877819</v>
      </c>
      <c r="H172" s="134">
        <v>0.27540347480877819</v>
      </c>
      <c r="I172" s="134">
        <v>0.27540347480877819</v>
      </c>
      <c r="J172" s="134">
        <v>0.27540347480877819</v>
      </c>
      <c r="K172" s="134">
        <v>0.27540347480877819</v>
      </c>
      <c r="L172" s="134">
        <v>0.27540347480877819</v>
      </c>
      <c r="M172" s="134">
        <v>0.27540347480877819</v>
      </c>
      <c r="N172" s="134">
        <v>0.27540347480877819</v>
      </c>
      <c r="O172" s="134">
        <v>0.27540347480877819</v>
      </c>
      <c r="P172" s="134">
        <v>0.27540347480877819</v>
      </c>
      <c r="Q172" s="134">
        <v>0.27540347480877819</v>
      </c>
      <c r="R172" s="134">
        <v>0.27540347480877819</v>
      </c>
      <c r="S172" s="134">
        <v>0.27540347480877819</v>
      </c>
      <c r="T172" s="134">
        <v>0.27540347480877819</v>
      </c>
      <c r="U172" s="134">
        <v>0.27540347480877819</v>
      </c>
      <c r="V172" s="134">
        <v>0.27540347480877819</v>
      </c>
      <c r="W172" s="134">
        <v>0.27540347480877819</v>
      </c>
      <c r="X172" s="134">
        <v>0.27540347480877819</v>
      </c>
      <c r="Y172" s="134">
        <v>0.27540347480877819</v>
      </c>
      <c r="Z172" s="134">
        <v>0.27540347480877819</v>
      </c>
      <c r="AA172" s="134">
        <v>0.27540347480877819</v>
      </c>
      <c r="AB172" s="134">
        <v>0.27540347480877819</v>
      </c>
      <c r="AC172" s="134">
        <v>0.27540347480877819</v>
      </c>
      <c r="AD172" s="134">
        <v>0.27540347480877819</v>
      </c>
      <c r="AE172" s="134">
        <v>0.27540347480877819</v>
      </c>
      <c r="AF172" s="134">
        <v>0.27540347480877819</v>
      </c>
      <c r="AG172" s="134">
        <v>0.27540347480877819</v>
      </c>
      <c r="AH172" s="134">
        <v>0.27540347480877819</v>
      </c>
      <c r="AI172" s="134">
        <v>0.27540347480877819</v>
      </c>
      <c r="AJ172" s="134">
        <v>0.27540347480877819</v>
      </c>
      <c r="AK172" s="134">
        <v>0.27540347480877819</v>
      </c>
      <c r="AL172" s="134">
        <v>0.27540347480877819</v>
      </c>
      <c r="AM172" s="134">
        <v>0.27540347480877819</v>
      </c>
      <c r="AN172" s="134">
        <v>0.27540347480877819</v>
      </c>
      <c r="AO172" s="134">
        <v>0.27540347480877819</v>
      </c>
      <c r="AP172" s="134">
        <v>0.27540347480877819</v>
      </c>
      <c r="AQ172" s="134">
        <v>0.27540347480877819</v>
      </c>
      <c r="AR172" s="134">
        <v>0.27540347480877819</v>
      </c>
      <c r="AS172" s="134">
        <v>0.27540347480877819</v>
      </c>
      <c r="AT172" s="134">
        <v>0.27540347480877819</v>
      </c>
      <c r="AU172" s="134">
        <v>0.27540347480877819</v>
      </c>
      <c r="AV172" s="134">
        <v>0.27540347480877819</v>
      </c>
      <c r="AW172" s="134">
        <v>0.27540347480877819</v>
      </c>
      <c r="AX172" s="134">
        <v>0.27540347480877819</v>
      </c>
      <c r="AY172" s="134">
        <v>0.27540347480877819</v>
      </c>
    </row>
    <row r="174" spans="1:52">
      <c r="A174" s="102" t="s">
        <v>271</v>
      </c>
    </row>
    <row r="175" spans="1:52">
      <c r="A175" s="135" t="s">
        <v>125</v>
      </c>
      <c r="B175" s="135" t="s">
        <v>297</v>
      </c>
      <c r="C175" s="124" t="s">
        <v>292</v>
      </c>
      <c r="D175" s="124">
        <f t="shared" ref="D175:AY175" si="1">SUM(D95:D98)</f>
        <v>3342.7265635085287</v>
      </c>
      <c r="E175" s="124">
        <f t="shared" si="1"/>
        <v>6063.4531270170573</v>
      </c>
      <c r="F175" s="124">
        <f t="shared" si="1"/>
        <v>8668.1796905255869</v>
      </c>
      <c r="G175" s="124">
        <f t="shared" si="1"/>
        <v>11343.906254034115</v>
      </c>
      <c r="H175" s="124">
        <f t="shared" si="1"/>
        <v>13153.026254034114</v>
      </c>
      <c r="I175" s="124">
        <f t="shared" si="1"/>
        <v>12935.146254034116</v>
      </c>
      <c r="J175" s="124">
        <f t="shared" si="1"/>
        <v>12717.266254034115</v>
      </c>
      <c r="K175" s="124">
        <f t="shared" si="1"/>
        <v>12499.386254034116</v>
      </c>
      <c r="L175" s="124">
        <f t="shared" si="1"/>
        <v>12499.386254034116</v>
      </c>
      <c r="M175" s="124">
        <f t="shared" si="1"/>
        <v>12499.386254034116</v>
      </c>
      <c r="N175" s="124">
        <f t="shared" si="1"/>
        <v>12499.386254034116</v>
      </c>
      <c r="O175" s="124">
        <f t="shared" si="1"/>
        <v>12499.386254034116</v>
      </c>
      <c r="P175" s="124">
        <f t="shared" si="1"/>
        <v>12717.266254034115</v>
      </c>
      <c r="Q175" s="124">
        <f t="shared" si="1"/>
        <v>12935.146254034114</v>
      </c>
      <c r="R175" s="124">
        <f t="shared" si="1"/>
        <v>13153.026254034115</v>
      </c>
      <c r="S175" s="124">
        <f t="shared" si="1"/>
        <v>13370.906254034115</v>
      </c>
      <c r="T175" s="124">
        <f t="shared" si="1"/>
        <v>13066.463034301822</v>
      </c>
      <c r="U175" s="124">
        <f t="shared" si="1"/>
        <v>12762.189735665554</v>
      </c>
      <c r="V175" s="124">
        <f t="shared" si="1"/>
        <v>12458.085924737985</v>
      </c>
      <c r="W175" s="124">
        <f t="shared" si="1"/>
        <v>12240.205924737984</v>
      </c>
      <c r="X175" s="124">
        <f t="shared" si="1"/>
        <v>12326.769144470278</v>
      </c>
      <c r="Y175" s="124">
        <f t="shared" si="1"/>
        <v>12413.162443106547</v>
      </c>
      <c r="Z175" s="124">
        <f t="shared" si="1"/>
        <v>12499.386254034116</v>
      </c>
      <c r="AA175" s="124">
        <f t="shared" si="1"/>
        <v>12499.386254034116</v>
      </c>
      <c r="AB175" s="124">
        <f t="shared" si="1"/>
        <v>12717.266254034115</v>
      </c>
      <c r="AC175" s="124">
        <f t="shared" si="1"/>
        <v>12935.146254034114</v>
      </c>
      <c r="AD175" s="124">
        <f t="shared" si="1"/>
        <v>12807.903463664969</v>
      </c>
      <c r="AE175" s="124">
        <f t="shared" si="1"/>
        <v>13025.783463664968</v>
      </c>
      <c r="AF175" s="124">
        <f t="shared" si="1"/>
        <v>12723.344719349428</v>
      </c>
      <c r="AG175" s="124">
        <f t="shared" si="1"/>
        <v>12505.464719349431</v>
      </c>
      <c r="AH175" s="124">
        <f t="shared" si="1"/>
        <v>12632.707509718573</v>
      </c>
      <c r="AI175" s="124">
        <f t="shared" si="1"/>
        <v>12414.827509718576</v>
      </c>
      <c r="AJ175" s="124">
        <f t="shared" si="1"/>
        <v>12499.386254034116</v>
      </c>
      <c r="AK175" s="124">
        <f t="shared" si="1"/>
        <v>12499.386254034116</v>
      </c>
      <c r="AL175" s="124">
        <f t="shared" si="1"/>
        <v>12499.386254034116</v>
      </c>
      <c r="AM175" s="124">
        <f t="shared" si="1"/>
        <v>12499.386254034116</v>
      </c>
      <c r="AN175" s="124">
        <f t="shared" si="1"/>
        <v>12717.266254034115</v>
      </c>
      <c r="AO175" s="124">
        <f t="shared" si="1"/>
        <v>12935.146254034114</v>
      </c>
      <c r="AP175" s="124">
        <f t="shared" si="1"/>
        <v>13153.026254034115</v>
      </c>
      <c r="AQ175" s="124">
        <f t="shared" si="1"/>
        <v>13370.906254034115</v>
      </c>
      <c r="AR175" s="124">
        <f t="shared" si="1"/>
        <v>13153.026254034114</v>
      </c>
      <c r="AS175" s="124">
        <f t="shared" si="1"/>
        <v>12935.146254034116</v>
      </c>
      <c r="AT175" s="124">
        <f t="shared" si="1"/>
        <v>12717.266254034115</v>
      </c>
      <c r="AU175" s="124">
        <f t="shared" si="1"/>
        <v>12499.386254034116</v>
      </c>
      <c r="AV175" s="124">
        <f t="shared" si="1"/>
        <v>12499.386254034116</v>
      </c>
      <c r="AW175" s="124">
        <f t="shared" si="1"/>
        <v>12499.386254034116</v>
      </c>
      <c r="AX175" s="124">
        <f t="shared" si="1"/>
        <v>12499.386254034116</v>
      </c>
      <c r="AY175" s="124">
        <f t="shared" si="1"/>
        <v>12499.386254034116</v>
      </c>
    </row>
    <row r="176" spans="1:52">
      <c r="A176" s="125"/>
      <c r="B176" s="136" t="s">
        <v>298</v>
      </c>
      <c r="C176" s="125" t="s">
        <v>292</v>
      </c>
      <c r="D176" s="125">
        <v>622</v>
      </c>
      <c r="E176" s="125">
        <v>738</v>
      </c>
      <c r="F176" s="125">
        <v>667</v>
      </c>
      <c r="G176" s="125">
        <v>767</v>
      </c>
      <c r="H176" s="125">
        <v>1000</v>
      </c>
      <c r="I176" s="125">
        <v>914</v>
      </c>
      <c r="J176" s="125">
        <v>723</v>
      </c>
      <c r="K176" s="125">
        <v>859</v>
      </c>
      <c r="L176" s="125">
        <v>758</v>
      </c>
      <c r="M176" s="125">
        <v>532</v>
      </c>
      <c r="N176" s="125">
        <v>593</v>
      </c>
      <c r="O176" s="125">
        <v>574</v>
      </c>
      <c r="P176" s="125">
        <v>407</v>
      </c>
      <c r="Q176" s="125">
        <v>434</v>
      </c>
      <c r="R176" s="125">
        <v>410</v>
      </c>
      <c r="S176" s="125">
        <v>510</v>
      </c>
      <c r="T176" s="125">
        <v>571</v>
      </c>
      <c r="U176" s="125">
        <v>554</v>
      </c>
      <c r="V176" s="125">
        <v>664</v>
      </c>
      <c r="W176" s="125">
        <v>558</v>
      </c>
      <c r="X176" s="125">
        <v>729</v>
      </c>
      <c r="Y176" s="125">
        <v>692</v>
      </c>
      <c r="Z176" s="125">
        <v>733</v>
      </c>
      <c r="AA176" s="125">
        <v>889</v>
      </c>
      <c r="AB176" s="125">
        <v>218</v>
      </c>
      <c r="AC176" s="125">
        <v>209</v>
      </c>
      <c r="AD176" s="125">
        <v>215</v>
      </c>
      <c r="AE176" s="125">
        <v>281</v>
      </c>
      <c r="AF176" s="125">
        <v>323</v>
      </c>
      <c r="AG176" s="125">
        <v>321</v>
      </c>
      <c r="AH176" s="125">
        <v>257</v>
      </c>
      <c r="AI176" s="125">
        <v>311</v>
      </c>
      <c r="AJ176" s="125">
        <v>297</v>
      </c>
      <c r="AK176" s="125">
        <v>313</v>
      </c>
      <c r="AL176" s="125">
        <v>297</v>
      </c>
      <c r="AM176" s="125">
        <v>342</v>
      </c>
      <c r="AN176" s="125">
        <v>502</v>
      </c>
      <c r="AO176" s="125">
        <v>569</v>
      </c>
      <c r="AP176" s="125">
        <v>660</v>
      </c>
      <c r="AQ176" s="125">
        <v>655</v>
      </c>
      <c r="AR176" s="125">
        <v>387</v>
      </c>
      <c r="AS176" s="125">
        <v>373</v>
      </c>
      <c r="AT176" s="125">
        <v>319</v>
      </c>
      <c r="AU176" s="125">
        <v>315</v>
      </c>
      <c r="AV176" s="125">
        <v>268</v>
      </c>
      <c r="AW176" s="125">
        <v>256</v>
      </c>
      <c r="AX176" s="125">
        <v>212</v>
      </c>
      <c r="AY176" s="125">
        <v>277</v>
      </c>
    </row>
    <row r="177" spans="1:51">
      <c r="A177" s="135" t="s">
        <v>133</v>
      </c>
      <c r="B177" s="135" t="s">
        <v>297</v>
      </c>
      <c r="C177" s="124" t="s">
        <v>292</v>
      </c>
      <c r="D177" s="124">
        <f t="shared" ref="D177:AY177" si="2">SUM(D100:D107)</f>
        <v>0</v>
      </c>
      <c r="E177" s="124">
        <f t="shared" si="2"/>
        <v>0</v>
      </c>
      <c r="F177" s="124">
        <f t="shared" si="2"/>
        <v>273.74765262492122</v>
      </c>
      <c r="G177" s="124">
        <f t="shared" si="2"/>
        <v>273.74765262492122</v>
      </c>
      <c r="H177" s="124">
        <f t="shared" si="2"/>
        <v>273.74765262492122</v>
      </c>
      <c r="I177" s="124">
        <f t="shared" si="2"/>
        <v>273.74765262492122</v>
      </c>
      <c r="J177" s="124">
        <f t="shared" si="2"/>
        <v>243.33124677770775</v>
      </c>
      <c r="K177" s="124">
        <f t="shared" si="2"/>
        <v>243.33124677770775</v>
      </c>
      <c r="L177" s="124">
        <f t="shared" si="2"/>
        <v>243.33124677770775</v>
      </c>
      <c r="M177" s="124">
        <f t="shared" si="2"/>
        <v>243.33124677770775</v>
      </c>
      <c r="N177" s="124">
        <f t="shared" si="2"/>
        <v>243.33124677770775</v>
      </c>
      <c r="O177" s="124">
        <f t="shared" si="2"/>
        <v>243.33124677770775</v>
      </c>
      <c r="P177" s="124">
        <f t="shared" si="2"/>
        <v>243.33124677770775</v>
      </c>
      <c r="Q177" s="124">
        <f t="shared" si="2"/>
        <v>243.33124677770775</v>
      </c>
      <c r="R177" s="124">
        <f t="shared" si="2"/>
        <v>273.74765262492122</v>
      </c>
      <c r="S177" s="124">
        <f t="shared" si="2"/>
        <v>273.74765262492122</v>
      </c>
      <c r="T177" s="124">
        <f t="shared" si="2"/>
        <v>273.74765262492122</v>
      </c>
      <c r="U177" s="124">
        <f t="shared" si="2"/>
        <v>273.74765262492122</v>
      </c>
      <c r="V177" s="124">
        <f t="shared" si="2"/>
        <v>243.33124677770775</v>
      </c>
      <c r="W177" s="124">
        <f t="shared" si="2"/>
        <v>243.33124677770775</v>
      </c>
      <c r="X177" s="124">
        <f t="shared" si="2"/>
        <v>243.33124677770775</v>
      </c>
      <c r="Y177" s="124">
        <f t="shared" si="2"/>
        <v>243.33124677770775</v>
      </c>
      <c r="Z177" s="124">
        <f t="shared" si="2"/>
        <v>243.33124677770775</v>
      </c>
      <c r="AA177" s="124">
        <f t="shared" si="2"/>
        <v>243.33124677770775</v>
      </c>
      <c r="AB177" s="124">
        <f t="shared" si="2"/>
        <v>243.33124677770775</v>
      </c>
      <c r="AC177" s="124">
        <f t="shared" si="2"/>
        <v>243.33124677770775</v>
      </c>
      <c r="AD177" s="124">
        <f t="shared" si="2"/>
        <v>273.74765262492122</v>
      </c>
      <c r="AE177" s="124">
        <f t="shared" si="2"/>
        <v>273.74765262492122</v>
      </c>
      <c r="AF177" s="124">
        <f t="shared" si="2"/>
        <v>273.74765262492122</v>
      </c>
      <c r="AG177" s="124">
        <f t="shared" si="2"/>
        <v>273.74765262492122</v>
      </c>
      <c r="AH177" s="124">
        <f t="shared" si="2"/>
        <v>243.33124677770775</v>
      </c>
      <c r="AI177" s="124">
        <f t="shared" si="2"/>
        <v>243.33124677770775</v>
      </c>
      <c r="AJ177" s="124">
        <f t="shared" si="2"/>
        <v>243.33124677770775</v>
      </c>
      <c r="AK177" s="124">
        <f t="shared" si="2"/>
        <v>243.33124677770775</v>
      </c>
      <c r="AL177" s="124">
        <f t="shared" si="2"/>
        <v>243.33124677770775</v>
      </c>
      <c r="AM177" s="124">
        <f t="shared" si="2"/>
        <v>243.33124677770775</v>
      </c>
      <c r="AN177" s="124">
        <f t="shared" si="2"/>
        <v>243.33124677770775</v>
      </c>
      <c r="AO177" s="124">
        <f t="shared" si="2"/>
        <v>243.33124677770775</v>
      </c>
      <c r="AP177" s="124">
        <f t="shared" si="2"/>
        <v>273.74765262492122</v>
      </c>
      <c r="AQ177" s="124">
        <f t="shared" si="2"/>
        <v>273.74765262492122</v>
      </c>
      <c r="AR177" s="124">
        <f t="shared" si="2"/>
        <v>273.74765262492122</v>
      </c>
      <c r="AS177" s="124">
        <f t="shared" si="2"/>
        <v>273.74765262492122</v>
      </c>
      <c r="AT177" s="124">
        <f t="shared" si="2"/>
        <v>243.33124677770775</v>
      </c>
      <c r="AU177" s="124">
        <f t="shared" si="2"/>
        <v>0</v>
      </c>
      <c r="AV177" s="124">
        <f t="shared" si="2"/>
        <v>486.66249355541549</v>
      </c>
      <c r="AW177" s="124">
        <f t="shared" si="2"/>
        <v>243.33124677770775</v>
      </c>
      <c r="AX177" s="124">
        <f t="shared" si="2"/>
        <v>243.33124677770775</v>
      </c>
      <c r="AY177" s="124">
        <f t="shared" si="2"/>
        <v>243.33124677770775</v>
      </c>
    </row>
    <row r="178" spans="1:51">
      <c r="A178" s="125"/>
      <c r="B178" s="136" t="s">
        <v>298</v>
      </c>
      <c r="C178" s="125" t="s">
        <v>292</v>
      </c>
      <c r="D178" s="125">
        <v>0</v>
      </c>
      <c r="E178" s="125">
        <v>0</v>
      </c>
      <c r="F178" s="125">
        <v>273.74765262492122</v>
      </c>
      <c r="G178" s="125">
        <v>273.74765262492122</v>
      </c>
      <c r="H178" s="125">
        <v>273.74765262492122</v>
      </c>
      <c r="I178" s="125">
        <v>273.74765262492122</v>
      </c>
      <c r="J178" s="125">
        <v>243.33124677770775</v>
      </c>
      <c r="K178" s="125">
        <v>243.33124677770775</v>
      </c>
      <c r="L178" s="125">
        <v>243.33124677770775</v>
      </c>
      <c r="M178" s="125">
        <v>243.33124677770775</v>
      </c>
      <c r="N178" s="125">
        <v>243.33124677770775</v>
      </c>
      <c r="O178" s="125">
        <v>243.33124677770775</v>
      </c>
      <c r="P178" s="125">
        <v>243.33124677770775</v>
      </c>
      <c r="Q178" s="125">
        <v>243.33124677770775</v>
      </c>
      <c r="R178" s="125">
        <v>273.74765262492122</v>
      </c>
      <c r="S178" s="125">
        <v>273.74765262492122</v>
      </c>
      <c r="T178" s="125">
        <v>273.74765262492122</v>
      </c>
      <c r="U178" s="125">
        <v>273.74765262492122</v>
      </c>
      <c r="V178" s="125">
        <v>243.33124677770775</v>
      </c>
      <c r="W178" s="125">
        <v>243.33124677770775</v>
      </c>
      <c r="X178" s="125">
        <v>243.33124677770775</v>
      </c>
      <c r="Y178" s="125">
        <v>243.33124677770775</v>
      </c>
      <c r="Z178" s="125">
        <v>243.33124677770775</v>
      </c>
      <c r="AA178" s="125">
        <v>243.33124677770775</v>
      </c>
      <c r="AB178" s="125">
        <v>243.33124677770775</v>
      </c>
      <c r="AC178" s="125">
        <v>243.33124677770775</v>
      </c>
      <c r="AD178" s="125">
        <v>273.74765262492122</v>
      </c>
      <c r="AE178" s="125">
        <v>273.74765262492122</v>
      </c>
      <c r="AF178" s="125">
        <v>273.74765262492122</v>
      </c>
      <c r="AG178" s="125">
        <v>273.74765262492122</v>
      </c>
      <c r="AH178" s="125">
        <v>243.33124677770775</v>
      </c>
      <c r="AI178" s="125">
        <v>243.33124677770775</v>
      </c>
      <c r="AJ178" s="125">
        <v>243.33124677770775</v>
      </c>
      <c r="AK178" s="125">
        <v>243.33124677770775</v>
      </c>
      <c r="AL178" s="125">
        <v>243.33124677770775</v>
      </c>
      <c r="AM178" s="125">
        <v>243.33124677770775</v>
      </c>
      <c r="AN178" s="125">
        <v>243.33124677770775</v>
      </c>
      <c r="AO178" s="125">
        <v>243.33124677770775</v>
      </c>
      <c r="AP178" s="125">
        <v>273.74765262492122</v>
      </c>
      <c r="AQ178" s="125">
        <v>273.74765262492122</v>
      </c>
      <c r="AR178" s="125">
        <v>273.74765262492122</v>
      </c>
      <c r="AS178" s="125">
        <v>273.74765262492122</v>
      </c>
      <c r="AT178" s="125">
        <v>243.33124677770775</v>
      </c>
      <c r="AU178" s="125">
        <v>0</v>
      </c>
      <c r="AV178" s="125">
        <v>486.66249355541549</v>
      </c>
      <c r="AW178" s="125">
        <v>243.33124677770775</v>
      </c>
      <c r="AX178" s="125">
        <v>243.33124677770775</v>
      </c>
      <c r="AY178" s="125">
        <v>243.33124677770775</v>
      </c>
    </row>
    <row r="179" spans="1:51">
      <c r="A179" s="135" t="s">
        <v>134</v>
      </c>
      <c r="B179" s="135" t="s">
        <v>297</v>
      </c>
      <c r="C179" s="124" t="s">
        <v>292</v>
      </c>
      <c r="D179" s="124">
        <f t="shared" ref="D179:AY179" si="3">SUM(D109:D120)</f>
        <v>0</v>
      </c>
      <c r="E179" s="124">
        <f t="shared" si="3"/>
        <v>0</v>
      </c>
      <c r="F179" s="124">
        <f t="shared" si="3"/>
        <v>0</v>
      </c>
      <c r="G179" s="124">
        <f t="shared" si="3"/>
        <v>0</v>
      </c>
      <c r="H179" s="124">
        <f t="shared" si="3"/>
        <v>0</v>
      </c>
      <c r="I179" s="124">
        <f t="shared" si="3"/>
        <v>0</v>
      </c>
      <c r="J179" s="124">
        <f t="shared" si="3"/>
        <v>0</v>
      </c>
      <c r="K179" s="124">
        <f t="shared" si="3"/>
        <v>0</v>
      </c>
      <c r="L179" s="124">
        <f t="shared" si="3"/>
        <v>0</v>
      </c>
      <c r="M179" s="124">
        <f t="shared" si="3"/>
        <v>0</v>
      </c>
      <c r="N179" s="124">
        <f t="shared" si="3"/>
        <v>0</v>
      </c>
      <c r="O179" s="124">
        <f t="shared" si="3"/>
        <v>0</v>
      </c>
      <c r="P179" s="124">
        <f t="shared" si="3"/>
        <v>0</v>
      </c>
      <c r="Q179" s="124">
        <f t="shared" si="3"/>
        <v>0</v>
      </c>
      <c r="R179" s="124">
        <f t="shared" si="3"/>
        <v>0</v>
      </c>
      <c r="S179" s="124">
        <f t="shared" si="3"/>
        <v>0</v>
      </c>
      <c r="T179" s="124">
        <f t="shared" si="3"/>
        <v>0</v>
      </c>
      <c r="U179" s="124">
        <f t="shared" si="3"/>
        <v>0</v>
      </c>
      <c r="V179" s="124">
        <f t="shared" si="3"/>
        <v>0</v>
      </c>
      <c r="W179" s="124">
        <f t="shared" si="3"/>
        <v>0</v>
      </c>
      <c r="X179" s="124">
        <f t="shared" si="3"/>
        <v>0</v>
      </c>
      <c r="Y179" s="124">
        <f t="shared" si="3"/>
        <v>0</v>
      </c>
      <c r="Z179" s="124">
        <f t="shared" si="3"/>
        <v>0</v>
      </c>
      <c r="AA179" s="124">
        <f t="shared" si="3"/>
        <v>0</v>
      </c>
      <c r="AB179" s="124">
        <f t="shared" si="3"/>
        <v>0</v>
      </c>
      <c r="AC179" s="124">
        <f t="shared" si="3"/>
        <v>0</v>
      </c>
      <c r="AD179" s="124">
        <f t="shared" si="3"/>
        <v>0</v>
      </c>
      <c r="AE179" s="124">
        <f t="shared" si="3"/>
        <v>0</v>
      </c>
      <c r="AF179" s="124">
        <f t="shared" si="3"/>
        <v>0</v>
      </c>
      <c r="AG179" s="124">
        <f t="shared" si="3"/>
        <v>0</v>
      </c>
      <c r="AH179" s="124">
        <f t="shared" si="3"/>
        <v>0</v>
      </c>
      <c r="AI179" s="124">
        <f t="shared" si="3"/>
        <v>0</v>
      </c>
      <c r="AJ179" s="124">
        <f t="shared" si="3"/>
        <v>0</v>
      </c>
      <c r="AK179" s="124">
        <f t="shared" si="3"/>
        <v>0</v>
      </c>
      <c r="AL179" s="124">
        <f t="shared" si="3"/>
        <v>0</v>
      </c>
      <c r="AM179" s="124">
        <f t="shared" si="3"/>
        <v>0</v>
      </c>
      <c r="AN179" s="124">
        <f t="shared" si="3"/>
        <v>0</v>
      </c>
      <c r="AO179" s="124">
        <f t="shared" si="3"/>
        <v>0</v>
      </c>
      <c r="AP179" s="124">
        <f t="shared" si="3"/>
        <v>0</v>
      </c>
      <c r="AQ179" s="124">
        <f t="shared" si="3"/>
        <v>0</v>
      </c>
      <c r="AR179" s="124">
        <f t="shared" si="3"/>
        <v>0</v>
      </c>
      <c r="AS179" s="124">
        <f t="shared" si="3"/>
        <v>0</v>
      </c>
      <c r="AT179" s="124">
        <f t="shared" si="3"/>
        <v>0</v>
      </c>
      <c r="AU179" s="124">
        <f t="shared" si="3"/>
        <v>0</v>
      </c>
      <c r="AV179" s="124">
        <f t="shared" si="3"/>
        <v>0</v>
      </c>
      <c r="AW179" s="124">
        <f t="shared" si="3"/>
        <v>0</v>
      </c>
      <c r="AX179" s="124">
        <f t="shared" si="3"/>
        <v>0</v>
      </c>
      <c r="AY179" s="124">
        <f t="shared" si="3"/>
        <v>0</v>
      </c>
    </row>
    <row r="180" spans="1:51">
      <c r="A180" s="125"/>
      <c r="B180" s="136" t="s">
        <v>298</v>
      </c>
      <c r="C180" s="125" t="s">
        <v>292</v>
      </c>
      <c r="D180" s="125">
        <v>0</v>
      </c>
      <c r="E180" s="125">
        <v>0</v>
      </c>
      <c r="F180" s="125">
        <v>0</v>
      </c>
      <c r="G180" s="125">
        <v>0</v>
      </c>
      <c r="H180" s="125">
        <v>0</v>
      </c>
      <c r="I180" s="125">
        <v>0</v>
      </c>
      <c r="J180" s="125">
        <v>0</v>
      </c>
      <c r="K180" s="125">
        <v>0</v>
      </c>
      <c r="L180" s="125">
        <v>0</v>
      </c>
      <c r="M180" s="125">
        <v>0</v>
      </c>
      <c r="N180" s="125">
        <v>0</v>
      </c>
      <c r="O180" s="125">
        <v>0</v>
      </c>
      <c r="P180" s="125">
        <v>0</v>
      </c>
      <c r="Q180" s="125">
        <v>0</v>
      </c>
      <c r="R180" s="125">
        <v>0</v>
      </c>
      <c r="S180" s="125">
        <v>0</v>
      </c>
      <c r="T180" s="125">
        <v>0</v>
      </c>
      <c r="U180" s="125">
        <v>0</v>
      </c>
      <c r="V180" s="125">
        <v>0</v>
      </c>
      <c r="W180" s="125">
        <v>0</v>
      </c>
      <c r="X180" s="125">
        <v>0</v>
      </c>
      <c r="Y180" s="125">
        <v>0</v>
      </c>
      <c r="Z180" s="125">
        <v>0</v>
      </c>
      <c r="AA180" s="125">
        <v>0</v>
      </c>
      <c r="AB180" s="125">
        <v>0</v>
      </c>
      <c r="AC180" s="125">
        <v>0</v>
      </c>
      <c r="AD180" s="125">
        <v>0</v>
      </c>
      <c r="AE180" s="125">
        <v>0</v>
      </c>
      <c r="AF180" s="125">
        <v>0</v>
      </c>
      <c r="AG180" s="125">
        <v>0</v>
      </c>
      <c r="AH180" s="125">
        <v>0</v>
      </c>
      <c r="AI180" s="125">
        <v>0</v>
      </c>
      <c r="AJ180" s="125">
        <v>0</v>
      </c>
      <c r="AK180" s="125">
        <v>0</v>
      </c>
      <c r="AL180" s="125">
        <v>0</v>
      </c>
      <c r="AM180" s="125">
        <v>0</v>
      </c>
      <c r="AN180" s="125">
        <v>0</v>
      </c>
      <c r="AO180" s="125">
        <v>0</v>
      </c>
      <c r="AP180" s="125">
        <v>0</v>
      </c>
      <c r="AQ180" s="125">
        <v>0</v>
      </c>
      <c r="AR180" s="125">
        <v>0</v>
      </c>
      <c r="AS180" s="125">
        <v>0</v>
      </c>
      <c r="AT180" s="125">
        <v>0</v>
      </c>
      <c r="AU180" s="125">
        <v>0</v>
      </c>
      <c r="AV180" s="125">
        <v>0</v>
      </c>
      <c r="AW180" s="125">
        <v>0</v>
      </c>
      <c r="AX180" s="125">
        <v>0</v>
      </c>
      <c r="AY180" s="125">
        <v>0</v>
      </c>
    </row>
    <row r="181" spans="1:51">
      <c r="A181" s="135" t="s">
        <v>123</v>
      </c>
      <c r="B181" s="135" t="s">
        <v>297</v>
      </c>
      <c r="C181" s="124" t="s">
        <v>292</v>
      </c>
      <c r="D181" s="124">
        <f t="shared" ref="D181:AY181" si="4">(1-D172)*SUM(D122:D169)</f>
        <v>0</v>
      </c>
      <c r="E181" s="124">
        <f t="shared" si="4"/>
        <v>0</v>
      </c>
      <c r="F181" s="124">
        <f t="shared" si="4"/>
        <v>0</v>
      </c>
      <c r="G181" s="124">
        <f t="shared" si="4"/>
        <v>0</v>
      </c>
      <c r="H181" s="124">
        <f t="shared" si="4"/>
        <v>0</v>
      </c>
      <c r="I181" s="124">
        <f t="shared" si="4"/>
        <v>0</v>
      </c>
      <c r="J181" s="124">
        <f t="shared" si="4"/>
        <v>0</v>
      </c>
      <c r="K181" s="124">
        <f t="shared" si="4"/>
        <v>0</v>
      </c>
      <c r="L181" s="124">
        <f t="shared" si="4"/>
        <v>0</v>
      </c>
      <c r="M181" s="124">
        <f t="shared" si="4"/>
        <v>0</v>
      </c>
      <c r="N181" s="124">
        <f t="shared" si="4"/>
        <v>0</v>
      </c>
      <c r="O181" s="124">
        <f t="shared" si="4"/>
        <v>0</v>
      </c>
      <c r="P181" s="124">
        <f t="shared" si="4"/>
        <v>0</v>
      </c>
      <c r="Q181" s="124">
        <f t="shared" si="4"/>
        <v>0</v>
      </c>
      <c r="R181" s="124">
        <f t="shared" si="4"/>
        <v>0</v>
      </c>
      <c r="S181" s="124">
        <f t="shared" si="4"/>
        <v>0</v>
      </c>
      <c r="T181" s="124">
        <f t="shared" si="4"/>
        <v>0</v>
      </c>
      <c r="U181" s="124">
        <f t="shared" si="4"/>
        <v>0</v>
      </c>
      <c r="V181" s="124">
        <f t="shared" si="4"/>
        <v>0</v>
      </c>
      <c r="W181" s="124">
        <f t="shared" si="4"/>
        <v>0</v>
      </c>
      <c r="X181" s="124">
        <f t="shared" si="4"/>
        <v>0</v>
      </c>
      <c r="Y181" s="124">
        <f t="shared" si="4"/>
        <v>0</v>
      </c>
      <c r="Z181" s="124">
        <f t="shared" si="4"/>
        <v>0</v>
      </c>
      <c r="AA181" s="124">
        <f t="shared" si="4"/>
        <v>0</v>
      </c>
      <c r="AB181" s="124">
        <f t="shared" si="4"/>
        <v>0</v>
      </c>
      <c r="AC181" s="124">
        <f t="shared" si="4"/>
        <v>0</v>
      </c>
      <c r="AD181" s="124">
        <f t="shared" si="4"/>
        <v>0</v>
      </c>
      <c r="AE181" s="124">
        <f t="shared" si="4"/>
        <v>0</v>
      </c>
      <c r="AF181" s="124">
        <f t="shared" si="4"/>
        <v>0</v>
      </c>
      <c r="AG181" s="124">
        <f t="shared" si="4"/>
        <v>0</v>
      </c>
      <c r="AH181" s="124">
        <f t="shared" si="4"/>
        <v>0</v>
      </c>
      <c r="AI181" s="124">
        <f t="shared" si="4"/>
        <v>0</v>
      </c>
      <c r="AJ181" s="124">
        <f t="shared" si="4"/>
        <v>0</v>
      </c>
      <c r="AK181" s="124">
        <f t="shared" si="4"/>
        <v>0</v>
      </c>
      <c r="AL181" s="124">
        <f t="shared" si="4"/>
        <v>0</v>
      </c>
      <c r="AM181" s="124">
        <f t="shared" si="4"/>
        <v>0</v>
      </c>
      <c r="AN181" s="124">
        <f t="shared" si="4"/>
        <v>0</v>
      </c>
      <c r="AO181" s="124">
        <f t="shared" si="4"/>
        <v>0</v>
      </c>
      <c r="AP181" s="124">
        <f t="shared" si="4"/>
        <v>0</v>
      </c>
      <c r="AQ181" s="124">
        <f t="shared" si="4"/>
        <v>0</v>
      </c>
      <c r="AR181" s="124">
        <f t="shared" si="4"/>
        <v>0</v>
      </c>
      <c r="AS181" s="124">
        <f t="shared" si="4"/>
        <v>0</v>
      </c>
      <c r="AT181" s="124">
        <f t="shared" si="4"/>
        <v>0</v>
      </c>
      <c r="AU181" s="124">
        <f t="shared" si="4"/>
        <v>0</v>
      </c>
      <c r="AV181" s="124">
        <f t="shared" si="4"/>
        <v>0</v>
      </c>
      <c r="AW181" s="124">
        <f t="shared" si="4"/>
        <v>0</v>
      </c>
      <c r="AX181" s="124">
        <f t="shared" si="4"/>
        <v>0</v>
      </c>
      <c r="AY181" s="124">
        <f t="shared" si="4"/>
        <v>0</v>
      </c>
    </row>
    <row r="182" spans="1:51">
      <c r="A182" s="125"/>
      <c r="B182" s="136" t="s">
        <v>298</v>
      </c>
      <c r="C182" s="125" t="s">
        <v>292</v>
      </c>
      <c r="D182" s="125">
        <v>0</v>
      </c>
      <c r="E182" s="125">
        <v>0</v>
      </c>
      <c r="F182" s="125">
        <v>0</v>
      </c>
      <c r="G182" s="125">
        <v>0</v>
      </c>
      <c r="H182" s="125">
        <v>0</v>
      </c>
      <c r="I182" s="125">
        <v>0</v>
      </c>
      <c r="J182" s="125">
        <v>0</v>
      </c>
      <c r="K182" s="125">
        <v>0</v>
      </c>
      <c r="L182" s="125">
        <v>0</v>
      </c>
      <c r="M182" s="125">
        <v>0</v>
      </c>
      <c r="N182" s="125">
        <v>0</v>
      </c>
      <c r="O182" s="125">
        <v>0</v>
      </c>
      <c r="P182" s="125">
        <v>0</v>
      </c>
      <c r="Q182" s="125">
        <v>0</v>
      </c>
      <c r="R182" s="125">
        <v>0</v>
      </c>
      <c r="S182" s="125">
        <v>0</v>
      </c>
      <c r="T182" s="125">
        <v>0</v>
      </c>
      <c r="U182" s="125">
        <v>0</v>
      </c>
      <c r="V182" s="125">
        <v>0</v>
      </c>
      <c r="W182" s="125">
        <v>0</v>
      </c>
      <c r="X182" s="125">
        <v>0</v>
      </c>
      <c r="Y182" s="125">
        <v>0</v>
      </c>
      <c r="Z182" s="125">
        <v>0</v>
      </c>
      <c r="AA182" s="125">
        <v>0</v>
      </c>
      <c r="AB182" s="125">
        <v>0</v>
      </c>
      <c r="AC182" s="125">
        <v>0</v>
      </c>
      <c r="AD182" s="125">
        <v>0</v>
      </c>
      <c r="AE182" s="125">
        <v>0</v>
      </c>
      <c r="AF182" s="125">
        <v>0</v>
      </c>
      <c r="AG182" s="125">
        <v>0</v>
      </c>
      <c r="AH182" s="125">
        <v>0</v>
      </c>
      <c r="AI182" s="125">
        <v>0</v>
      </c>
      <c r="AJ182" s="125">
        <v>0</v>
      </c>
      <c r="AK182" s="125">
        <v>0</v>
      </c>
      <c r="AL182" s="125">
        <v>0</v>
      </c>
      <c r="AM182" s="125">
        <v>0</v>
      </c>
      <c r="AN182" s="125">
        <v>0</v>
      </c>
      <c r="AO182" s="125">
        <v>0</v>
      </c>
      <c r="AP182" s="125">
        <v>0</v>
      </c>
      <c r="AQ182" s="125">
        <v>0</v>
      </c>
      <c r="AR182" s="125">
        <v>0</v>
      </c>
      <c r="AS182" s="125">
        <v>0</v>
      </c>
      <c r="AT182" s="125">
        <v>0</v>
      </c>
      <c r="AU182" s="125">
        <v>0</v>
      </c>
      <c r="AV182" s="125">
        <v>0</v>
      </c>
      <c r="AW182" s="125">
        <v>0</v>
      </c>
      <c r="AX182" s="125">
        <v>0</v>
      </c>
      <c r="AY182" s="125">
        <v>0</v>
      </c>
    </row>
    <row r="184" spans="1:51">
      <c r="A184" s="102" t="s">
        <v>299</v>
      </c>
    </row>
    <row r="185" spans="1:51">
      <c r="A185" s="126" t="s">
        <v>125</v>
      </c>
      <c r="B185" s="123">
        <v>1</v>
      </c>
      <c r="C185" s="124"/>
      <c r="D185" s="124">
        <v>622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/>
      <c r="D186" s="106">
        <v>0</v>
      </c>
      <c r="E186" s="106">
        <v>738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/>
      <c r="D187" s="106">
        <v>0</v>
      </c>
      <c r="E187" s="106">
        <v>0</v>
      </c>
      <c r="F187" s="106">
        <v>667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/>
      <c r="D188" s="106">
        <v>0</v>
      </c>
      <c r="E188" s="106">
        <v>0</v>
      </c>
      <c r="F188" s="106">
        <v>0</v>
      </c>
      <c r="G188" s="106">
        <v>767</v>
      </c>
      <c r="H188" s="106">
        <v>1000</v>
      </c>
      <c r="I188" s="106">
        <v>914</v>
      </c>
      <c r="J188" s="106">
        <v>723</v>
      </c>
      <c r="K188" s="106">
        <v>859</v>
      </c>
      <c r="L188" s="106">
        <v>758</v>
      </c>
      <c r="M188" s="106">
        <v>532</v>
      </c>
      <c r="N188" s="106">
        <v>593</v>
      </c>
      <c r="O188" s="106">
        <v>574</v>
      </c>
      <c r="P188" s="106">
        <v>407</v>
      </c>
      <c r="Q188" s="106">
        <v>434</v>
      </c>
      <c r="R188" s="106">
        <v>410</v>
      </c>
      <c r="S188" s="106">
        <v>510</v>
      </c>
      <c r="T188" s="106">
        <v>571</v>
      </c>
      <c r="U188" s="106">
        <v>554</v>
      </c>
      <c r="V188" s="106">
        <v>664</v>
      </c>
      <c r="W188" s="106">
        <v>558</v>
      </c>
      <c r="X188" s="106">
        <v>729</v>
      </c>
      <c r="Y188" s="106">
        <v>692</v>
      </c>
      <c r="Z188" s="106">
        <v>733</v>
      </c>
      <c r="AA188" s="106">
        <v>889</v>
      </c>
      <c r="AB188" s="106">
        <v>218</v>
      </c>
      <c r="AC188" s="106">
        <v>209</v>
      </c>
      <c r="AD188" s="106">
        <v>215</v>
      </c>
      <c r="AE188" s="106">
        <v>281</v>
      </c>
      <c r="AF188" s="106">
        <v>323</v>
      </c>
      <c r="AG188" s="106">
        <v>321</v>
      </c>
      <c r="AH188" s="106">
        <v>257</v>
      </c>
      <c r="AI188" s="106">
        <v>311</v>
      </c>
      <c r="AJ188" s="106">
        <v>297</v>
      </c>
      <c r="AK188" s="106">
        <v>313</v>
      </c>
      <c r="AL188" s="106">
        <v>297</v>
      </c>
      <c r="AM188" s="106">
        <v>342</v>
      </c>
      <c r="AN188" s="106">
        <v>502</v>
      </c>
      <c r="AO188" s="106">
        <v>569</v>
      </c>
      <c r="AP188" s="106">
        <v>660</v>
      </c>
      <c r="AQ188" s="106">
        <v>655</v>
      </c>
      <c r="AR188" s="106">
        <v>387</v>
      </c>
      <c r="AS188" s="106">
        <v>373</v>
      </c>
      <c r="AT188" s="106">
        <v>319</v>
      </c>
      <c r="AU188" s="106">
        <v>315</v>
      </c>
      <c r="AV188" s="106">
        <v>268</v>
      </c>
      <c r="AW188" s="106">
        <v>256</v>
      </c>
      <c r="AX188" s="106">
        <v>212</v>
      </c>
      <c r="AY188" s="106">
        <v>277</v>
      </c>
    </row>
    <row r="189" spans="1:51">
      <c r="A189" s="126" t="s">
        <v>133</v>
      </c>
      <c r="B189" s="123">
        <v>1</v>
      </c>
      <c r="C189" s="124"/>
      <c r="D189" s="124">
        <v>0</v>
      </c>
      <c r="E189" s="124">
        <v>0</v>
      </c>
      <c r="F189" s="124">
        <v>273.74765262492122</v>
      </c>
      <c r="G189" s="124">
        <v>273.74765262492122</v>
      </c>
      <c r="H189" s="124">
        <v>273.74765262492122</v>
      </c>
      <c r="I189" s="124">
        <v>273.74765262492122</v>
      </c>
      <c r="J189" s="124">
        <v>243.33124677770775</v>
      </c>
      <c r="K189" s="124">
        <v>243.33124677770775</v>
      </c>
      <c r="L189" s="124">
        <v>243.33124677770775</v>
      </c>
      <c r="M189" s="124">
        <v>243.33124677770775</v>
      </c>
      <c r="N189" s="124">
        <v>243.33124677770775</v>
      </c>
      <c r="O189" s="124">
        <v>243.33124677770775</v>
      </c>
      <c r="P189" s="124">
        <v>243.33124677770775</v>
      </c>
      <c r="Q189" s="124">
        <v>243.33124677770775</v>
      </c>
      <c r="R189" s="124">
        <v>273.74765262492122</v>
      </c>
      <c r="S189" s="124">
        <v>273.74765262492122</v>
      </c>
      <c r="T189" s="124">
        <v>273.74765262492122</v>
      </c>
      <c r="U189" s="124">
        <v>273.74765262492122</v>
      </c>
      <c r="V189" s="124">
        <v>243.33124677770775</v>
      </c>
      <c r="W189" s="124">
        <v>243.33124677770775</v>
      </c>
      <c r="X189" s="124">
        <v>243.33124677770775</v>
      </c>
      <c r="Y189" s="124">
        <v>243.33124677770775</v>
      </c>
      <c r="Z189" s="124">
        <v>243.33124677770775</v>
      </c>
      <c r="AA189" s="124">
        <v>243.33124677770775</v>
      </c>
      <c r="AB189" s="124">
        <v>243.33124677770775</v>
      </c>
      <c r="AC189" s="124">
        <v>243.33124677770775</v>
      </c>
      <c r="AD189" s="124">
        <v>273.74765262492122</v>
      </c>
      <c r="AE189" s="124">
        <v>273.74765262492122</v>
      </c>
      <c r="AF189" s="124">
        <v>273.74765262492122</v>
      </c>
      <c r="AG189" s="124">
        <v>273.74765262492122</v>
      </c>
      <c r="AH189" s="124">
        <v>243.33124677770775</v>
      </c>
      <c r="AI189" s="124">
        <v>243.33124677770775</v>
      </c>
      <c r="AJ189" s="124">
        <v>243.33124677770775</v>
      </c>
      <c r="AK189" s="124">
        <v>243.33124677770775</v>
      </c>
      <c r="AL189" s="124">
        <v>243.33124677770775</v>
      </c>
      <c r="AM189" s="124">
        <v>243.33124677770775</v>
      </c>
      <c r="AN189" s="124">
        <v>243.33124677770775</v>
      </c>
      <c r="AO189" s="124">
        <v>243.33124677770775</v>
      </c>
      <c r="AP189" s="124">
        <v>273.74765262492122</v>
      </c>
      <c r="AQ189" s="124">
        <v>273.74765262492122</v>
      </c>
      <c r="AR189" s="124">
        <v>273.74765262492122</v>
      </c>
      <c r="AS189" s="124">
        <v>273.74765262492122</v>
      </c>
      <c r="AT189" s="124">
        <v>243.33124677770775</v>
      </c>
      <c r="AU189" s="124">
        <v>0</v>
      </c>
      <c r="AV189" s="124">
        <v>486.66249355541549</v>
      </c>
      <c r="AW189" s="124">
        <v>243.33124677770775</v>
      </c>
      <c r="AX189" s="124">
        <v>243.33124677770775</v>
      </c>
      <c r="AY189" s="124">
        <v>243.33124677770775</v>
      </c>
    </row>
    <row r="190" spans="1:51">
      <c r="A190" s="109"/>
      <c r="B190" s="119">
        <v>2</v>
      </c>
      <c r="C190" s="106"/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0</v>
      </c>
      <c r="M190" s="106">
        <v>0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0</v>
      </c>
    </row>
    <row r="191" spans="1:51">
      <c r="A191" s="109"/>
      <c r="B191" s="120">
        <v>3</v>
      </c>
      <c r="C191" s="106"/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/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/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/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/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/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/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/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/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/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/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/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/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/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/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/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/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/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/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/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/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/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/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/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/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/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/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/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/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/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/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/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/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/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/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/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/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/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/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/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/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/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/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/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/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/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/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/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/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/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/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/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/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/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/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/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/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/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/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/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/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/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/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/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/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/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300</v>
      </c>
    </row>
    <row r="259" spans="1:52">
      <c r="A259" s="137" t="s">
        <v>124</v>
      </c>
      <c r="B259" s="138">
        <v>650</v>
      </c>
      <c r="C259" s="124" t="s">
        <v>292</v>
      </c>
      <c r="D259" s="124">
        <f>E$14*$B$259</f>
        <v>0</v>
      </c>
      <c r="E259" s="124">
        <f t="shared" ref="E259:AX259" si="5">F$14*$B$259</f>
        <v>0</v>
      </c>
      <c r="F259" s="124">
        <f t="shared" si="5"/>
        <v>0</v>
      </c>
      <c r="G259" s="124">
        <f t="shared" si="5"/>
        <v>0</v>
      </c>
      <c r="H259" s="124">
        <f t="shared" si="5"/>
        <v>0</v>
      </c>
      <c r="I259" s="124">
        <f t="shared" si="5"/>
        <v>0</v>
      </c>
      <c r="J259" s="124">
        <f t="shared" si="5"/>
        <v>0</v>
      </c>
      <c r="K259" s="124">
        <f t="shared" si="5"/>
        <v>0</v>
      </c>
      <c r="L259" s="124">
        <f t="shared" si="5"/>
        <v>0</v>
      </c>
      <c r="M259" s="124">
        <f t="shared" si="5"/>
        <v>0</v>
      </c>
      <c r="N259" s="124">
        <f t="shared" si="5"/>
        <v>0</v>
      </c>
      <c r="O259" s="124">
        <f t="shared" si="5"/>
        <v>0</v>
      </c>
      <c r="P259" s="124">
        <f t="shared" si="5"/>
        <v>0</v>
      </c>
      <c r="Q259" s="124">
        <f t="shared" si="5"/>
        <v>0</v>
      </c>
      <c r="R259" s="124">
        <f t="shared" si="5"/>
        <v>0</v>
      </c>
      <c r="S259" s="124">
        <f t="shared" si="5"/>
        <v>0</v>
      </c>
      <c r="T259" s="124">
        <f t="shared" si="5"/>
        <v>0</v>
      </c>
      <c r="U259" s="124">
        <f t="shared" si="5"/>
        <v>0</v>
      </c>
      <c r="V259" s="124">
        <f t="shared" si="5"/>
        <v>0</v>
      </c>
      <c r="W259" s="124">
        <f t="shared" si="5"/>
        <v>0</v>
      </c>
      <c r="X259" s="124">
        <f t="shared" si="5"/>
        <v>0</v>
      </c>
      <c r="Y259" s="124">
        <f t="shared" si="5"/>
        <v>0</v>
      </c>
      <c r="Z259" s="124">
        <f t="shared" si="5"/>
        <v>0</v>
      </c>
      <c r="AA259" s="124">
        <f t="shared" si="5"/>
        <v>0</v>
      </c>
      <c r="AB259" s="124">
        <f t="shared" si="5"/>
        <v>0</v>
      </c>
      <c r="AC259" s="124">
        <f t="shared" si="5"/>
        <v>0</v>
      </c>
      <c r="AD259" s="124">
        <f t="shared" si="5"/>
        <v>0</v>
      </c>
      <c r="AE259" s="124">
        <f t="shared" si="5"/>
        <v>0</v>
      </c>
      <c r="AF259" s="124">
        <f t="shared" si="5"/>
        <v>0</v>
      </c>
      <c r="AG259" s="124">
        <f t="shared" si="5"/>
        <v>0</v>
      </c>
      <c r="AH259" s="124">
        <f t="shared" si="5"/>
        <v>0</v>
      </c>
      <c r="AI259" s="124">
        <f t="shared" si="5"/>
        <v>0</v>
      </c>
      <c r="AJ259" s="124">
        <f t="shared" si="5"/>
        <v>0</v>
      </c>
      <c r="AK259" s="124">
        <f t="shared" si="5"/>
        <v>0</v>
      </c>
      <c r="AL259" s="124">
        <f t="shared" si="5"/>
        <v>0</v>
      </c>
      <c r="AM259" s="124">
        <f t="shared" si="5"/>
        <v>0</v>
      </c>
      <c r="AN259" s="124">
        <f t="shared" si="5"/>
        <v>0</v>
      </c>
      <c r="AO259" s="124">
        <f t="shared" si="5"/>
        <v>0</v>
      </c>
      <c r="AP259" s="124">
        <f t="shared" si="5"/>
        <v>0</v>
      </c>
      <c r="AQ259" s="124">
        <f t="shared" si="5"/>
        <v>0</v>
      </c>
      <c r="AR259" s="124">
        <f t="shared" si="5"/>
        <v>0</v>
      </c>
      <c r="AS259" s="124">
        <f t="shared" si="5"/>
        <v>0</v>
      </c>
      <c r="AT259" s="124">
        <f t="shared" si="5"/>
        <v>0</v>
      </c>
      <c r="AU259" s="124">
        <f t="shared" si="5"/>
        <v>0</v>
      </c>
      <c r="AV259" s="124">
        <f t="shared" si="5"/>
        <v>0</v>
      </c>
      <c r="AW259" s="124">
        <f t="shared" si="5"/>
        <v>0</v>
      </c>
      <c r="AX259" s="124">
        <f t="shared" si="5"/>
        <v>0</v>
      </c>
      <c r="AY259" s="124">
        <f>AZ$14*$B$259</f>
        <v>0</v>
      </c>
      <c r="AZ259" s="139">
        <f>SUM($D259:$AY259)</f>
        <v>0</v>
      </c>
    </row>
    <row r="260" spans="1:52">
      <c r="A260" s="140" t="s">
        <v>301</v>
      </c>
      <c r="B260" s="114">
        <v>60</v>
      </c>
      <c r="C260" s="125" t="s">
        <v>292</v>
      </c>
      <c r="D260" s="125">
        <f>(D$175-D$176+D$177-D$178+D$179-D$180+D$181-D$182)*$B$260</f>
        <v>163243.59381051172</v>
      </c>
      <c r="E260" s="125">
        <f t="shared" ref="E260:AY260" si="6">(E$175-E$176+E$177-E$178+E$179-E$180+E$181-E$182)*$B$260</f>
        <v>319527.18762102345</v>
      </c>
      <c r="F260" s="125">
        <f t="shared" si="6"/>
        <v>480070.7814315352</v>
      </c>
      <c r="G260" s="125">
        <f t="shared" si="6"/>
        <v>634614.3752420469</v>
      </c>
      <c r="H260" s="125">
        <f t="shared" si="6"/>
        <v>729181.57524204685</v>
      </c>
      <c r="I260" s="125">
        <f t="shared" si="6"/>
        <v>721268.77524204692</v>
      </c>
      <c r="J260" s="125">
        <f t="shared" si="6"/>
        <v>719655.97524204687</v>
      </c>
      <c r="K260" s="125">
        <f t="shared" si="6"/>
        <v>698423.17524204706</v>
      </c>
      <c r="L260" s="125">
        <f t="shared" si="6"/>
        <v>704483.17524204706</v>
      </c>
      <c r="M260" s="125">
        <f t="shared" si="6"/>
        <v>718043.17524204706</v>
      </c>
      <c r="N260" s="125">
        <f t="shared" si="6"/>
        <v>714383.17524204706</v>
      </c>
      <c r="O260" s="125">
        <f t="shared" si="6"/>
        <v>715523.17524204706</v>
      </c>
      <c r="P260" s="125">
        <f t="shared" si="6"/>
        <v>738615.97524204687</v>
      </c>
      <c r="Q260" s="125">
        <f t="shared" si="6"/>
        <v>750068.77524204692</v>
      </c>
      <c r="R260" s="125">
        <f t="shared" si="6"/>
        <v>764581.57524204697</v>
      </c>
      <c r="S260" s="125">
        <f t="shared" si="6"/>
        <v>771654.3752420469</v>
      </c>
      <c r="T260" s="125">
        <f t="shared" si="6"/>
        <v>749727.7820581093</v>
      </c>
      <c r="U260" s="125">
        <f t="shared" si="6"/>
        <v>732491.38413993316</v>
      </c>
      <c r="V260" s="125">
        <f t="shared" si="6"/>
        <v>707645.15548427915</v>
      </c>
      <c r="W260" s="125">
        <f t="shared" si="6"/>
        <v>700932.35548427899</v>
      </c>
      <c r="X260" s="125">
        <f t="shared" si="6"/>
        <v>695866.14866821677</v>
      </c>
      <c r="Y260" s="125">
        <f t="shared" si="6"/>
        <v>703269.74658639275</v>
      </c>
      <c r="Z260" s="125">
        <f t="shared" si="6"/>
        <v>705983.17524204706</v>
      </c>
      <c r="AA260" s="125">
        <f t="shared" si="6"/>
        <v>696623.17524204706</v>
      </c>
      <c r="AB260" s="125">
        <f t="shared" si="6"/>
        <v>749955.97524204687</v>
      </c>
      <c r="AC260" s="125">
        <f t="shared" si="6"/>
        <v>763568.77524204692</v>
      </c>
      <c r="AD260" s="125">
        <f t="shared" si="6"/>
        <v>755574.20781989815</v>
      </c>
      <c r="AE260" s="125">
        <f t="shared" si="6"/>
        <v>764687.00781989808</v>
      </c>
      <c r="AF260" s="125">
        <f t="shared" si="6"/>
        <v>744020.68316096568</v>
      </c>
      <c r="AG260" s="125">
        <f t="shared" si="6"/>
        <v>731067.88316096587</v>
      </c>
      <c r="AH260" s="125">
        <f t="shared" si="6"/>
        <v>742542.45058311441</v>
      </c>
      <c r="AI260" s="125">
        <f t="shared" si="6"/>
        <v>726229.65058311459</v>
      </c>
      <c r="AJ260" s="125">
        <f t="shared" si="6"/>
        <v>732143.17524204706</v>
      </c>
      <c r="AK260" s="125">
        <f t="shared" si="6"/>
        <v>731183.17524204706</v>
      </c>
      <c r="AL260" s="125">
        <f t="shared" si="6"/>
        <v>732143.17524204706</v>
      </c>
      <c r="AM260" s="125">
        <f t="shared" si="6"/>
        <v>729443.17524204706</v>
      </c>
      <c r="AN260" s="125">
        <f t="shared" si="6"/>
        <v>732915.97524204687</v>
      </c>
      <c r="AO260" s="125">
        <f t="shared" si="6"/>
        <v>741968.77524204692</v>
      </c>
      <c r="AP260" s="125">
        <f t="shared" si="6"/>
        <v>749581.57524204697</v>
      </c>
      <c r="AQ260" s="125">
        <f t="shared" si="6"/>
        <v>762954.3752420469</v>
      </c>
      <c r="AR260" s="125">
        <f t="shared" si="6"/>
        <v>765961.57524204685</v>
      </c>
      <c r="AS260" s="125">
        <f t="shared" si="6"/>
        <v>753728.77524204692</v>
      </c>
      <c r="AT260" s="125">
        <f t="shared" si="6"/>
        <v>743895.97524204687</v>
      </c>
      <c r="AU260" s="125">
        <f t="shared" si="6"/>
        <v>731063.17524204694</v>
      </c>
      <c r="AV260" s="125">
        <f t="shared" si="6"/>
        <v>733883.17524204694</v>
      </c>
      <c r="AW260" s="125">
        <f t="shared" si="6"/>
        <v>734603.17524204706</v>
      </c>
      <c r="AX260" s="125">
        <f t="shared" si="6"/>
        <v>737243.17524204706</v>
      </c>
      <c r="AY260" s="125">
        <f t="shared" si="6"/>
        <v>733343.17524204706</v>
      </c>
      <c r="AZ260" s="141">
        <f>SUM($D260:$AY260)</f>
        <v>33859580.001399793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8" activePane="bottomRight" state="frozen"/>
      <selection pane="topRight"/>
      <selection pane="bottomLeft"/>
      <selection pane="bottomRight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283</v>
      </c>
    </row>
    <row r="2" spans="1:53">
      <c r="A2" s="100" t="s">
        <v>284</v>
      </c>
      <c r="B2" s="107" t="s">
        <v>59</v>
      </c>
    </row>
    <row r="3" spans="1:53">
      <c r="A3" s="100" t="s">
        <v>285</v>
      </c>
      <c r="B3" s="108">
        <v>43000</v>
      </c>
      <c r="C3" s="109"/>
    </row>
    <row r="4" spans="1:53">
      <c r="B4" s="110"/>
      <c r="C4" s="110"/>
    </row>
    <row r="5" spans="1:53">
      <c r="C5" s="111" t="s">
        <v>286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287</v>
      </c>
      <c r="D7" s="112" t="s">
        <v>288</v>
      </c>
      <c r="E7" s="112" t="s">
        <v>288</v>
      </c>
      <c r="F7" s="112" t="s">
        <v>288</v>
      </c>
      <c r="G7" s="112" t="s">
        <v>288</v>
      </c>
      <c r="H7" s="112" t="s">
        <v>288</v>
      </c>
      <c r="I7" s="112" t="s">
        <v>288</v>
      </c>
      <c r="J7" s="112" t="s">
        <v>288</v>
      </c>
      <c r="K7" s="112" t="s">
        <v>288</v>
      </c>
      <c r="L7" s="112" t="s">
        <v>288</v>
      </c>
      <c r="M7" s="112" t="s">
        <v>288</v>
      </c>
      <c r="N7" s="112" t="s">
        <v>288</v>
      </c>
      <c r="O7" s="112" t="s">
        <v>288</v>
      </c>
      <c r="P7" s="112" t="s">
        <v>288</v>
      </c>
      <c r="Q7" s="112" t="s">
        <v>288</v>
      </c>
      <c r="R7" s="112" t="s">
        <v>288</v>
      </c>
      <c r="S7" s="112" t="s">
        <v>288</v>
      </c>
      <c r="T7" s="112" t="s">
        <v>288</v>
      </c>
      <c r="U7" s="112" t="s">
        <v>288</v>
      </c>
      <c r="V7" s="112" t="s">
        <v>288</v>
      </c>
      <c r="W7" s="112" t="s">
        <v>288</v>
      </c>
      <c r="X7" s="112" t="s">
        <v>288</v>
      </c>
      <c r="Y7" s="112" t="s">
        <v>288</v>
      </c>
      <c r="Z7" s="112" t="s">
        <v>288</v>
      </c>
      <c r="AA7" s="112" t="s">
        <v>288</v>
      </c>
      <c r="AB7" s="112" t="s">
        <v>288</v>
      </c>
      <c r="AC7" s="112" t="s">
        <v>288</v>
      </c>
      <c r="AD7" s="112" t="s">
        <v>288</v>
      </c>
      <c r="AE7" s="112" t="s">
        <v>288</v>
      </c>
      <c r="AF7" s="112" t="s">
        <v>288</v>
      </c>
      <c r="AG7" s="112" t="s">
        <v>288</v>
      </c>
      <c r="AH7" s="112" t="s">
        <v>288</v>
      </c>
      <c r="AI7" s="112" t="s">
        <v>288</v>
      </c>
      <c r="AJ7" s="112" t="s">
        <v>288</v>
      </c>
      <c r="AK7" s="112" t="s">
        <v>288</v>
      </c>
      <c r="AL7" s="112" t="s">
        <v>288</v>
      </c>
      <c r="AM7" s="112" t="s">
        <v>288</v>
      </c>
      <c r="AN7" s="112" t="s">
        <v>288</v>
      </c>
      <c r="AO7" s="112" t="s">
        <v>288</v>
      </c>
      <c r="AP7" s="112" t="s">
        <v>288</v>
      </c>
      <c r="AQ7" s="112" t="s">
        <v>288</v>
      </c>
      <c r="AR7" s="112" t="s">
        <v>288</v>
      </c>
      <c r="AS7" s="112" t="s">
        <v>288</v>
      </c>
      <c r="AT7" s="112" t="s">
        <v>288</v>
      </c>
      <c r="AU7" s="112" t="s">
        <v>288</v>
      </c>
      <c r="AV7" s="112" t="s">
        <v>288</v>
      </c>
      <c r="AW7" s="112" t="s">
        <v>288</v>
      </c>
      <c r="AX7" s="112" t="s">
        <v>288</v>
      </c>
      <c r="AY7" s="111" t="s">
        <v>289</v>
      </c>
      <c r="AZ7" s="111" t="s">
        <v>290</v>
      </c>
    </row>
    <row r="8" spans="1:53">
      <c r="A8" s="102" t="s">
        <v>291</v>
      </c>
      <c r="B8" s="114"/>
      <c r="AY8" s="110"/>
    </row>
    <row r="9" spans="1:53">
      <c r="A9" s="115" t="s">
        <v>125</v>
      </c>
      <c r="B9" s="116">
        <v>1</v>
      </c>
      <c r="C9" s="117" t="s">
        <v>292</v>
      </c>
      <c r="D9" s="117">
        <v>4754.0556038556606</v>
      </c>
      <c r="E9" s="117">
        <v>4754.0556038556606</v>
      </c>
      <c r="F9" s="117">
        <v>4754.0556038556606</v>
      </c>
      <c r="G9" s="117">
        <v>4754.0556038556606</v>
      </c>
      <c r="H9" s="117">
        <v>4608.9648029835898</v>
      </c>
      <c r="I9" s="117">
        <v>4608.9648029835898</v>
      </c>
      <c r="J9" s="117">
        <v>4608.9648029835898</v>
      </c>
      <c r="K9" s="117">
        <v>4608.9648029835898</v>
      </c>
      <c r="L9" s="117">
        <v>4608.9648029835898</v>
      </c>
      <c r="M9" s="117">
        <v>4608.9648029835898</v>
      </c>
      <c r="N9" s="117">
        <v>4608.9648029835898</v>
      </c>
      <c r="O9" s="117">
        <v>4608.9648029835898</v>
      </c>
      <c r="P9" s="117">
        <v>4754.0556038556606</v>
      </c>
      <c r="Q9" s="117">
        <v>4754.0556038556606</v>
      </c>
      <c r="R9" s="117">
        <v>4754.0556038556606</v>
      </c>
      <c r="S9" s="117">
        <v>4754.0556038556606</v>
      </c>
      <c r="T9" s="117">
        <v>3530.1904508145658</v>
      </c>
      <c r="U9" s="117">
        <v>3532.3080536584635</v>
      </c>
      <c r="V9" s="117">
        <v>3534.4202555118527</v>
      </c>
      <c r="W9" s="117">
        <v>4608.9648029835898</v>
      </c>
      <c r="X9" s="117">
        <v>4608.9648029835898</v>
      </c>
      <c r="Y9" s="117">
        <v>4608.9648029835898</v>
      </c>
      <c r="Z9" s="117">
        <v>4608.9648029835898</v>
      </c>
      <c r="AA9" s="117">
        <v>4608.9648029835898</v>
      </c>
      <c r="AB9" s="117">
        <v>4754.0556038556606</v>
      </c>
      <c r="AC9" s="117">
        <v>4754.0556038556606</v>
      </c>
      <c r="AD9" s="117">
        <v>4369.8656446029891</v>
      </c>
      <c r="AE9" s="117">
        <v>4754.0556038556606</v>
      </c>
      <c r="AF9" s="117">
        <v>3555.1707678110074</v>
      </c>
      <c r="AG9" s="117">
        <v>4608.9648029835898</v>
      </c>
      <c r="AH9" s="117">
        <v>4608.9648029835898</v>
      </c>
      <c r="AI9" s="117">
        <v>4608.9648029835898</v>
      </c>
      <c r="AJ9" s="117">
        <v>4608.9648029835898</v>
      </c>
      <c r="AK9" s="117">
        <v>4608.9648029835898</v>
      </c>
      <c r="AL9" s="117">
        <v>4608.9648029835898</v>
      </c>
      <c r="AM9" s="117">
        <v>4608.9648029835898</v>
      </c>
      <c r="AN9" s="117">
        <v>4754.0556038556606</v>
      </c>
      <c r="AO9" s="117">
        <v>4754.0556038556606</v>
      </c>
      <c r="AP9" s="117">
        <v>4754.0556038556606</v>
      </c>
      <c r="AQ9" s="117">
        <v>4754.0556038556606</v>
      </c>
      <c r="AR9" s="117">
        <v>4608.9648029835898</v>
      </c>
      <c r="AS9" s="117">
        <v>4608.9648029835898</v>
      </c>
      <c r="AT9" s="117">
        <v>4608.9648029835898</v>
      </c>
      <c r="AU9" s="117">
        <v>4608.9648029835898</v>
      </c>
      <c r="AV9" s="117">
        <v>4608.9648029835898</v>
      </c>
      <c r="AW9" s="117">
        <v>4608.9648029835898</v>
      </c>
      <c r="AX9" s="117">
        <v>4608.9648029835898</v>
      </c>
      <c r="AY9" s="117">
        <v>4608.9648029835898</v>
      </c>
    </row>
    <row r="10" spans="1:53">
      <c r="A10" s="118" t="s">
        <v>133</v>
      </c>
      <c r="B10" s="119">
        <v>1</v>
      </c>
      <c r="C10" s="106" t="s">
        <v>292</v>
      </c>
      <c r="E10" s="100">
        <v>0</v>
      </c>
      <c r="F10" s="100">
        <v>2291.0367068297519</v>
      </c>
      <c r="G10" s="100">
        <v>2291.0367068297519</v>
      </c>
      <c r="H10" s="100">
        <v>2291.0367068297519</v>
      </c>
      <c r="I10" s="100">
        <v>2291.0367068297519</v>
      </c>
      <c r="J10" s="100">
        <v>2184.4239135490361</v>
      </c>
      <c r="K10" s="100">
        <v>2184.4239135490361</v>
      </c>
      <c r="L10" s="100">
        <v>1331.5215673033081</v>
      </c>
      <c r="M10" s="100">
        <v>3037.3262597947637</v>
      </c>
      <c r="N10" s="100">
        <v>2184.4239135490361</v>
      </c>
      <c r="O10" s="100">
        <v>2184.4239135490361</v>
      </c>
      <c r="P10" s="100">
        <v>2184.4239135490361</v>
      </c>
      <c r="Q10" s="100">
        <v>2184.4239135490361</v>
      </c>
      <c r="R10" s="100">
        <v>959.51513952644382</v>
      </c>
      <c r="S10" s="100">
        <v>3413.5151395264438</v>
      </c>
      <c r="T10" s="100">
        <v>1229.5151395264438</v>
      </c>
      <c r="U10" s="100">
        <v>959.51513952644382</v>
      </c>
      <c r="V10" s="100">
        <v>3033.6201196835036</v>
      </c>
      <c r="W10" s="100">
        <v>1392.9023462457278</v>
      </c>
      <c r="X10" s="100">
        <v>1703.989719030747</v>
      </c>
      <c r="Y10" s="100">
        <v>2184.4239135490361</v>
      </c>
      <c r="Z10" s="100">
        <v>2184.4239135490361</v>
      </c>
      <c r="AA10" s="100">
        <v>2184.4239135490361</v>
      </c>
      <c r="AB10" s="100">
        <v>1331.5215673033081</v>
      </c>
      <c r="AC10" s="100">
        <v>3037.3262597947637</v>
      </c>
      <c r="AD10" s="100">
        <v>2291.0367068297519</v>
      </c>
      <c r="AE10" s="100">
        <v>2291.0367068297519</v>
      </c>
      <c r="AF10" s="100">
        <v>2179.0452930637712</v>
      </c>
      <c r="AG10" s="100">
        <v>2291.0367068297519</v>
      </c>
      <c r="AH10" s="100">
        <v>1713.2673759559464</v>
      </c>
      <c r="AI10" s="100">
        <v>2184.4239135490361</v>
      </c>
      <c r="AJ10" s="100">
        <v>2184.4239135490361</v>
      </c>
      <c r="AK10" s="100">
        <v>2184.4239135490361</v>
      </c>
      <c r="AL10" s="100">
        <v>2184.4239135490361</v>
      </c>
      <c r="AM10" s="100">
        <v>2184.4239135490361</v>
      </c>
      <c r="AN10" s="100">
        <v>2184.4239135490361</v>
      </c>
      <c r="AO10" s="100">
        <v>2184.4239135490361</v>
      </c>
      <c r="AP10" s="100">
        <v>2291.0367068297519</v>
      </c>
      <c r="AQ10" s="100">
        <v>1331.5215673033081</v>
      </c>
      <c r="AR10" s="100">
        <v>3250.5518463561957</v>
      </c>
      <c r="AS10" s="100">
        <v>2291.0367068297519</v>
      </c>
      <c r="AT10" s="100">
        <v>2184.4239135490361</v>
      </c>
      <c r="AU10" s="100">
        <v>2184.4239135490361</v>
      </c>
      <c r="AV10" s="100">
        <v>2184.4239135490361</v>
      </c>
      <c r="AW10" s="100">
        <v>2184.4239135490361</v>
      </c>
      <c r="AX10" s="100">
        <v>2184.4239135490361</v>
      </c>
      <c r="AY10" s="100">
        <v>2184.4239135490361</v>
      </c>
      <c r="AZ10" s="100">
        <v>852.90234624572781</v>
      </c>
    </row>
    <row r="11" spans="1:53">
      <c r="B11" s="119">
        <v>2</v>
      </c>
      <c r="C11" s="106" t="s">
        <v>292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U11" s="100">
        <v>1061.5215673033081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</row>
    <row r="12" spans="1:53">
      <c r="B12" s="120">
        <v>3</v>
      </c>
      <c r="C12" s="106" t="s">
        <v>292</v>
      </c>
      <c r="O12" s="100">
        <v>0</v>
      </c>
      <c r="Q12" s="100">
        <v>0</v>
      </c>
      <c r="S12" s="100">
        <v>0</v>
      </c>
      <c r="T12" s="100">
        <v>0</v>
      </c>
      <c r="U12" s="100">
        <v>0</v>
      </c>
      <c r="X12" s="100">
        <v>0</v>
      </c>
      <c r="Y12" s="100">
        <v>310.14299686456002</v>
      </c>
      <c r="AC12" s="100">
        <v>0</v>
      </c>
      <c r="AM12" s="100">
        <v>0</v>
      </c>
      <c r="AN12" s="100">
        <v>0</v>
      </c>
      <c r="AP12" s="100">
        <v>0</v>
      </c>
      <c r="AQ12" s="100">
        <v>0</v>
      </c>
      <c r="AR12" s="100">
        <v>0</v>
      </c>
      <c r="AT12" s="100">
        <v>0</v>
      </c>
      <c r="AV12" s="100">
        <v>0</v>
      </c>
      <c r="AW12" s="100">
        <v>0</v>
      </c>
      <c r="AZ12" s="100">
        <v>0</v>
      </c>
    </row>
    <row r="13" spans="1:53">
      <c r="B13" s="120">
        <v>4</v>
      </c>
      <c r="C13" s="106" t="s">
        <v>292</v>
      </c>
      <c r="AB13" s="100">
        <v>0</v>
      </c>
      <c r="AD13" s="100">
        <v>0</v>
      </c>
    </row>
    <row r="14" spans="1:53">
      <c r="A14" s="115" t="s">
        <v>134</v>
      </c>
      <c r="B14" s="121">
        <v>1</v>
      </c>
      <c r="C14" s="117" t="s">
        <v>292</v>
      </c>
      <c r="D14" s="117"/>
      <c r="E14" s="117">
        <f t="shared" ref="E14:AZ14" si="0">D$172*SUM(D$122:D$169)</f>
        <v>0</v>
      </c>
      <c r="F14" s="117">
        <f t="shared" si="0"/>
        <v>0</v>
      </c>
      <c r="G14" s="117">
        <f t="shared" si="0"/>
        <v>0</v>
      </c>
      <c r="H14" s="117">
        <f t="shared" si="0"/>
        <v>0</v>
      </c>
      <c r="I14" s="117">
        <f t="shared" si="0"/>
        <v>0</v>
      </c>
      <c r="J14" s="117">
        <f t="shared" si="0"/>
        <v>0</v>
      </c>
      <c r="K14" s="117">
        <f t="shared" si="0"/>
        <v>0</v>
      </c>
      <c r="L14" s="117">
        <f t="shared" si="0"/>
        <v>0</v>
      </c>
      <c r="M14" s="117">
        <f t="shared" si="0"/>
        <v>0</v>
      </c>
      <c r="N14" s="117">
        <f t="shared" si="0"/>
        <v>0</v>
      </c>
      <c r="O14" s="117">
        <f t="shared" si="0"/>
        <v>0</v>
      </c>
      <c r="P14" s="117">
        <f t="shared" si="0"/>
        <v>0</v>
      </c>
      <c r="Q14" s="117">
        <f t="shared" si="0"/>
        <v>0</v>
      </c>
      <c r="R14" s="117">
        <f t="shared" si="0"/>
        <v>0</v>
      </c>
      <c r="S14" s="117">
        <f t="shared" si="0"/>
        <v>0</v>
      </c>
      <c r="T14" s="117">
        <f t="shared" si="0"/>
        <v>0</v>
      </c>
      <c r="U14" s="117">
        <f t="shared" si="0"/>
        <v>0</v>
      </c>
      <c r="V14" s="117">
        <f t="shared" si="0"/>
        <v>0</v>
      </c>
      <c r="W14" s="117">
        <f t="shared" si="0"/>
        <v>0</v>
      </c>
      <c r="X14" s="117">
        <f t="shared" si="0"/>
        <v>0</v>
      </c>
      <c r="Y14" s="117">
        <f t="shared" si="0"/>
        <v>0</v>
      </c>
      <c r="Z14" s="117">
        <f t="shared" si="0"/>
        <v>0</v>
      </c>
      <c r="AA14" s="117">
        <f t="shared" si="0"/>
        <v>0</v>
      </c>
      <c r="AB14" s="117">
        <f t="shared" si="0"/>
        <v>0</v>
      </c>
      <c r="AC14" s="117">
        <f t="shared" si="0"/>
        <v>0</v>
      </c>
      <c r="AD14" s="117">
        <f t="shared" si="0"/>
        <v>0</v>
      </c>
      <c r="AE14" s="117">
        <f t="shared" si="0"/>
        <v>0</v>
      </c>
      <c r="AF14" s="117">
        <f t="shared" si="0"/>
        <v>0</v>
      </c>
      <c r="AG14" s="117">
        <f t="shared" si="0"/>
        <v>0</v>
      </c>
      <c r="AH14" s="117">
        <f t="shared" si="0"/>
        <v>0</v>
      </c>
      <c r="AI14" s="117">
        <f t="shared" si="0"/>
        <v>0</v>
      </c>
      <c r="AJ14" s="117">
        <f t="shared" si="0"/>
        <v>0</v>
      </c>
      <c r="AK14" s="117">
        <f t="shared" si="0"/>
        <v>0</v>
      </c>
      <c r="AL14" s="117">
        <f t="shared" si="0"/>
        <v>0</v>
      </c>
      <c r="AM14" s="117">
        <f t="shared" si="0"/>
        <v>0</v>
      </c>
      <c r="AN14" s="117">
        <f t="shared" si="0"/>
        <v>0</v>
      </c>
      <c r="AO14" s="117">
        <f t="shared" si="0"/>
        <v>0</v>
      </c>
      <c r="AP14" s="117">
        <f t="shared" si="0"/>
        <v>0</v>
      </c>
      <c r="AQ14" s="117">
        <f t="shared" si="0"/>
        <v>0</v>
      </c>
      <c r="AR14" s="117">
        <f t="shared" si="0"/>
        <v>0</v>
      </c>
      <c r="AS14" s="117">
        <f t="shared" si="0"/>
        <v>0</v>
      </c>
      <c r="AT14" s="117">
        <f t="shared" si="0"/>
        <v>0</v>
      </c>
      <c r="AU14" s="117">
        <f t="shared" si="0"/>
        <v>0</v>
      </c>
      <c r="AV14" s="117">
        <f t="shared" si="0"/>
        <v>0</v>
      </c>
      <c r="AW14" s="117">
        <f t="shared" si="0"/>
        <v>0</v>
      </c>
      <c r="AX14" s="117">
        <f t="shared" si="0"/>
        <v>0</v>
      </c>
      <c r="AY14" s="117">
        <f t="shared" si="0"/>
        <v>0</v>
      </c>
      <c r="AZ14" s="110">
        <f t="shared" si="0"/>
        <v>0</v>
      </c>
      <c r="BA14" s="107">
        <f>SUM($E14:$AZ14)</f>
        <v>0</v>
      </c>
    </row>
    <row r="15" spans="1:53">
      <c r="A15" s="122" t="s">
        <v>123</v>
      </c>
      <c r="B15" s="123">
        <v>1</v>
      </c>
      <c r="C15" s="124" t="s">
        <v>292</v>
      </c>
      <c r="D15" s="124">
        <v>0</v>
      </c>
      <c r="E15" s="124">
        <v>0</v>
      </c>
      <c r="F15" s="124">
        <v>0</v>
      </c>
      <c r="G15" s="124">
        <v>0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24">
        <v>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24">
        <v>0</v>
      </c>
      <c r="AQ15" s="124">
        <v>0</v>
      </c>
      <c r="AR15" s="124">
        <v>0</v>
      </c>
      <c r="AS15" s="124">
        <v>0</v>
      </c>
      <c r="AT15" s="124">
        <v>0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00">
        <v>0</v>
      </c>
    </row>
    <row r="16" spans="1:53">
      <c r="A16" s="110"/>
      <c r="B16" s="119">
        <v>2</v>
      </c>
      <c r="C16" s="109" t="s">
        <v>292</v>
      </c>
      <c r="D16" s="106"/>
      <c r="E16" s="110"/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/>
      <c r="S16" s="110"/>
      <c r="T16" s="110"/>
      <c r="U16" s="110"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B16" s="110"/>
      <c r="AC16" s="110">
        <v>0</v>
      </c>
      <c r="AD16" s="110">
        <v>0</v>
      </c>
      <c r="AE16" s="110">
        <v>0</v>
      </c>
      <c r="AF16" s="110">
        <v>0</v>
      </c>
      <c r="AG16" s="110">
        <v>0</v>
      </c>
      <c r="AH16" s="110">
        <v>0</v>
      </c>
      <c r="AI16" s="110">
        <v>0</v>
      </c>
      <c r="AJ16" s="110">
        <v>0</v>
      </c>
      <c r="AK16" s="110">
        <v>0</v>
      </c>
      <c r="AL16" s="110">
        <v>0</v>
      </c>
      <c r="AM16" s="110">
        <v>0</v>
      </c>
      <c r="AN16" s="110">
        <v>0</v>
      </c>
      <c r="AO16" s="110"/>
      <c r="AP16" s="110">
        <v>0</v>
      </c>
      <c r="AQ16" s="110">
        <v>0</v>
      </c>
      <c r="AR16" s="110">
        <v>0</v>
      </c>
      <c r="AS16" s="110">
        <v>0</v>
      </c>
      <c r="AT16" s="110">
        <v>0</v>
      </c>
      <c r="AU16" s="110"/>
      <c r="AV16" s="110">
        <v>0</v>
      </c>
      <c r="AW16" s="110">
        <v>0</v>
      </c>
      <c r="AX16" s="110">
        <v>0</v>
      </c>
      <c r="AY16" s="110">
        <v>0</v>
      </c>
      <c r="AZ16" s="100">
        <v>0</v>
      </c>
      <c r="BA16" s="100">
        <v>0</v>
      </c>
    </row>
    <row r="17" spans="1:52">
      <c r="A17" s="110"/>
      <c r="B17" s="119">
        <v>3</v>
      </c>
      <c r="C17" s="109" t="s">
        <v>292</v>
      </c>
      <c r="D17" s="106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>
        <v>0</v>
      </c>
      <c r="P17" s="110"/>
      <c r="Q17" s="110">
        <v>0</v>
      </c>
      <c r="R17" s="110"/>
      <c r="S17" s="110">
        <v>0</v>
      </c>
      <c r="T17" s="110">
        <v>0</v>
      </c>
      <c r="U17" s="110">
        <v>0</v>
      </c>
      <c r="V17" s="110"/>
      <c r="W17" s="110"/>
      <c r="X17" s="110">
        <v>0</v>
      </c>
      <c r="Y17" s="110">
        <v>0</v>
      </c>
      <c r="Z17" s="110"/>
      <c r="AA17" s="110"/>
      <c r="AB17" s="110"/>
      <c r="AC17" s="110">
        <v>0</v>
      </c>
      <c r="AD17" s="110"/>
      <c r="AE17" s="110"/>
      <c r="AF17" s="110"/>
      <c r="AG17" s="110"/>
      <c r="AH17" s="110"/>
      <c r="AI17" s="110"/>
      <c r="AJ17" s="110"/>
      <c r="AK17" s="110"/>
      <c r="AL17" s="110"/>
      <c r="AM17" s="110">
        <v>0</v>
      </c>
      <c r="AN17" s="110">
        <v>0</v>
      </c>
      <c r="AO17" s="110"/>
      <c r="AP17" s="110">
        <v>0</v>
      </c>
      <c r="AQ17" s="110">
        <v>0</v>
      </c>
      <c r="AR17" s="110">
        <v>0</v>
      </c>
      <c r="AS17" s="110"/>
      <c r="AT17" s="110">
        <v>0</v>
      </c>
      <c r="AU17" s="110"/>
      <c r="AV17" s="110">
        <v>0</v>
      </c>
      <c r="AW17" s="110">
        <v>0</v>
      </c>
      <c r="AX17" s="110"/>
      <c r="AY17" s="110"/>
      <c r="AZ17" s="100">
        <v>0</v>
      </c>
    </row>
    <row r="18" spans="1:52">
      <c r="A18" s="125"/>
      <c r="B18" s="116">
        <v>4</v>
      </c>
      <c r="C18" s="125" t="s">
        <v>292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>
        <v>0</v>
      </c>
      <c r="AC18" s="125"/>
      <c r="AD18" s="125">
        <v>0</v>
      </c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2">
      <c r="A20" s="102" t="s">
        <v>293</v>
      </c>
    </row>
    <row r="21" spans="1:52">
      <c r="A21" s="126" t="s">
        <v>125</v>
      </c>
      <c r="B21" s="123">
        <v>1</v>
      </c>
      <c r="C21" s="124" t="s">
        <v>292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2">
      <c r="A22" s="109"/>
      <c r="B22" s="120">
        <v>2</v>
      </c>
      <c r="C22" s="110" t="s">
        <v>292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2">
      <c r="A23" s="109"/>
      <c r="B23" s="127">
        <v>3</v>
      </c>
      <c r="C23" s="110" t="s">
        <v>292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2">
      <c r="A24" s="128"/>
      <c r="B24" s="129">
        <v>4</v>
      </c>
      <c r="C24" s="128" t="s">
        <v>292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2">
      <c r="A25" s="126" t="s">
        <v>133</v>
      </c>
      <c r="B25" s="123">
        <v>1</v>
      </c>
      <c r="C25" s="109" t="s">
        <v>292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2">
      <c r="A26" s="109"/>
      <c r="B26" s="119">
        <v>2</v>
      </c>
      <c r="C26" s="109" t="s">
        <v>292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2">
      <c r="A27" s="109"/>
      <c r="B27" s="120">
        <v>3</v>
      </c>
      <c r="C27" s="109" t="s">
        <v>292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2">
      <c r="A28" s="109"/>
      <c r="B28" s="120">
        <v>4</v>
      </c>
      <c r="C28" s="109" t="s">
        <v>292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2">
      <c r="A29" s="109"/>
      <c r="B29" s="127">
        <v>5</v>
      </c>
      <c r="C29" s="109" t="s">
        <v>292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2">
      <c r="A30" s="109"/>
      <c r="B30" s="127">
        <v>6</v>
      </c>
      <c r="C30" s="109" t="s">
        <v>292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2">
      <c r="A31" s="109"/>
      <c r="B31" s="130">
        <v>7</v>
      </c>
      <c r="C31" s="109" t="s">
        <v>292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2">
      <c r="A32" s="128"/>
      <c r="B32" s="129">
        <v>8</v>
      </c>
      <c r="C32" s="128" t="s">
        <v>292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292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292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292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292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292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292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292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292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292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292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292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292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292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292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292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292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292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292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292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292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292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292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292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292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292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292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292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292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292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292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292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292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292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292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292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292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292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292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292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292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292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292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292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292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292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292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292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292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292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292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292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292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292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292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292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292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292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292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292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0</v>
      </c>
    </row>
    <row r="94" spans="1:52">
      <c r="A94" s="102" t="s">
        <v>294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/>
      <c r="D95" s="110">
        <v>4754.0556038556606</v>
      </c>
      <c r="E95" s="110">
        <v>4754.0556038556606</v>
      </c>
      <c r="F95" s="110">
        <v>4754.0556038556606</v>
      </c>
      <c r="G95" s="110">
        <v>4754.0556038556606</v>
      </c>
      <c r="H95" s="110">
        <v>4608.9648029835898</v>
      </c>
      <c r="I95" s="110">
        <v>4608.9648029835898</v>
      </c>
      <c r="J95" s="110">
        <v>4608.9648029835898</v>
      </c>
      <c r="K95" s="110">
        <v>4608.9648029835898</v>
      </c>
      <c r="L95" s="110">
        <v>4608.9648029835898</v>
      </c>
      <c r="M95" s="110">
        <v>4608.9648029835898</v>
      </c>
      <c r="N95" s="110">
        <v>4608.9648029835898</v>
      </c>
      <c r="O95" s="110">
        <v>4608.9648029835898</v>
      </c>
      <c r="P95" s="110">
        <v>4754.0556038556606</v>
      </c>
      <c r="Q95" s="110">
        <v>4754.0556038556606</v>
      </c>
      <c r="R95" s="110">
        <v>4754.0556038556606</v>
      </c>
      <c r="S95" s="110">
        <v>4754.0556038556606</v>
      </c>
      <c r="T95" s="110">
        <v>3530.1904508145658</v>
      </c>
      <c r="U95" s="110">
        <v>3532.3080536584635</v>
      </c>
      <c r="V95" s="110">
        <v>3534.4202555118527</v>
      </c>
      <c r="W95" s="110">
        <v>4608.9648029835898</v>
      </c>
      <c r="X95" s="110">
        <v>4608.9648029835898</v>
      </c>
      <c r="Y95" s="110">
        <v>4608.9648029835898</v>
      </c>
      <c r="Z95" s="110">
        <v>4608.9648029835898</v>
      </c>
      <c r="AA95" s="110">
        <v>4608.9648029835898</v>
      </c>
      <c r="AB95" s="110">
        <v>4754.0556038556606</v>
      </c>
      <c r="AC95" s="110">
        <v>4754.0556038556606</v>
      </c>
      <c r="AD95" s="110">
        <v>4369.8656446029891</v>
      </c>
      <c r="AE95" s="110">
        <v>4754.0556038556606</v>
      </c>
      <c r="AF95" s="110">
        <v>3555.1707678110074</v>
      </c>
      <c r="AG95" s="110">
        <v>4608.9648029835898</v>
      </c>
      <c r="AH95" s="110">
        <v>4608.9648029835898</v>
      </c>
      <c r="AI95" s="110">
        <v>4608.9648029835898</v>
      </c>
      <c r="AJ95" s="110">
        <v>4608.9648029835898</v>
      </c>
      <c r="AK95" s="110">
        <v>4608.9648029835898</v>
      </c>
      <c r="AL95" s="110">
        <v>4608.9648029835898</v>
      </c>
      <c r="AM95" s="110">
        <v>4608.9648029835898</v>
      </c>
      <c r="AN95" s="110">
        <v>4754.0556038556606</v>
      </c>
      <c r="AO95" s="110">
        <v>4754.0556038556606</v>
      </c>
      <c r="AP95" s="110">
        <v>4754.0556038556606</v>
      </c>
      <c r="AQ95" s="110">
        <v>4754.0556038556606</v>
      </c>
      <c r="AR95" s="110">
        <v>4608.9648029835898</v>
      </c>
      <c r="AS95" s="110">
        <v>4608.9648029835898</v>
      </c>
      <c r="AT95" s="110">
        <v>4608.9648029835898</v>
      </c>
      <c r="AU95" s="110">
        <v>4608.9648029835898</v>
      </c>
      <c r="AV95" s="110">
        <v>4608.9648029835898</v>
      </c>
      <c r="AW95" s="110">
        <v>4608.9648029835898</v>
      </c>
      <c r="AX95" s="110">
        <v>4608.9648029835898</v>
      </c>
      <c r="AY95" s="110">
        <v>4608.9648029835898</v>
      </c>
    </row>
    <row r="96" spans="1:52">
      <c r="A96" s="109"/>
      <c r="B96" s="120">
        <v>2</v>
      </c>
      <c r="C96" s="110"/>
      <c r="D96" s="110">
        <v>0</v>
      </c>
      <c r="E96" s="110">
        <v>4351.0556038556606</v>
      </c>
      <c r="F96" s="110">
        <v>4754.0556038556606</v>
      </c>
      <c r="G96" s="110">
        <v>4754.0556038556606</v>
      </c>
      <c r="H96" s="110">
        <v>4754.0556038556606</v>
      </c>
      <c r="I96" s="110">
        <v>4608.9648029835898</v>
      </c>
      <c r="J96" s="110">
        <v>4608.9648029835898</v>
      </c>
      <c r="K96" s="110">
        <v>4608.9648029835898</v>
      </c>
      <c r="L96" s="110">
        <v>4608.9648029835898</v>
      </c>
      <c r="M96" s="110">
        <v>4608.9648029835898</v>
      </c>
      <c r="N96" s="110">
        <v>4608.9648029835898</v>
      </c>
      <c r="O96" s="110">
        <v>4608.9648029835898</v>
      </c>
      <c r="P96" s="110">
        <v>4608.9648029835898</v>
      </c>
      <c r="Q96" s="110">
        <v>4754.0556038556606</v>
      </c>
      <c r="R96" s="110">
        <v>4754.0556038556606</v>
      </c>
      <c r="S96" s="110">
        <v>4754.0556038556606</v>
      </c>
      <c r="T96" s="110">
        <v>4754.0556038556606</v>
      </c>
      <c r="U96" s="110">
        <v>3530.1904508145658</v>
      </c>
      <c r="V96" s="110">
        <v>3532.3080536584635</v>
      </c>
      <c r="W96" s="110">
        <v>3534.4202555118527</v>
      </c>
      <c r="X96" s="110">
        <v>4608.9648029835898</v>
      </c>
      <c r="Y96" s="110">
        <v>4608.9648029835898</v>
      </c>
      <c r="Z96" s="110">
        <v>4608.9648029835898</v>
      </c>
      <c r="AA96" s="110">
        <v>4608.9648029835898</v>
      </c>
      <c r="AB96" s="110">
        <v>4608.9648029835898</v>
      </c>
      <c r="AC96" s="110">
        <v>4754.0556038556606</v>
      </c>
      <c r="AD96" s="110">
        <v>4754.0556038556606</v>
      </c>
      <c r="AE96" s="110">
        <v>4369.8656446029891</v>
      </c>
      <c r="AF96" s="110">
        <v>4754.0556038556606</v>
      </c>
      <c r="AG96" s="110">
        <v>3555.1707678110074</v>
      </c>
      <c r="AH96" s="110">
        <v>4608.9648029835898</v>
      </c>
      <c r="AI96" s="110">
        <v>4608.9648029835898</v>
      </c>
      <c r="AJ96" s="110">
        <v>4608.9648029835898</v>
      </c>
      <c r="AK96" s="110">
        <v>4608.9648029835898</v>
      </c>
      <c r="AL96" s="110">
        <v>4608.9648029835898</v>
      </c>
      <c r="AM96" s="110">
        <v>4608.9648029835898</v>
      </c>
      <c r="AN96" s="110">
        <v>4608.9648029835898</v>
      </c>
      <c r="AO96" s="110">
        <v>4754.0556038556606</v>
      </c>
      <c r="AP96" s="110">
        <v>4754.0556038556606</v>
      </c>
      <c r="AQ96" s="110">
        <v>4754.0556038556606</v>
      </c>
      <c r="AR96" s="110">
        <v>4754.0556038556606</v>
      </c>
      <c r="AS96" s="110">
        <v>4608.9648029835898</v>
      </c>
      <c r="AT96" s="110">
        <v>4608.9648029835898</v>
      </c>
      <c r="AU96" s="110">
        <v>4608.9648029835898</v>
      </c>
      <c r="AV96" s="110">
        <v>4608.9648029835898</v>
      </c>
      <c r="AW96" s="110">
        <v>4608.9648029835898</v>
      </c>
      <c r="AX96" s="110">
        <v>4608.9648029835898</v>
      </c>
      <c r="AY96" s="110">
        <v>4608.9648029835898</v>
      </c>
    </row>
    <row r="97" spans="1:52">
      <c r="A97" s="109"/>
      <c r="B97" s="127">
        <v>3</v>
      </c>
      <c r="C97" s="110"/>
      <c r="D97" s="110">
        <v>0</v>
      </c>
      <c r="E97" s="110">
        <v>0</v>
      </c>
      <c r="F97" s="110">
        <v>4012.0556038556606</v>
      </c>
      <c r="G97" s="110">
        <v>4754.0556038556606</v>
      </c>
      <c r="H97" s="110">
        <v>4754.0556038556606</v>
      </c>
      <c r="I97" s="110">
        <v>4754.0556038556606</v>
      </c>
      <c r="J97" s="110">
        <v>4608.9648029835898</v>
      </c>
      <c r="K97" s="110">
        <v>4608.9648029835898</v>
      </c>
      <c r="L97" s="110">
        <v>4608.9648029835898</v>
      </c>
      <c r="M97" s="110">
        <v>4608.9648029835898</v>
      </c>
      <c r="N97" s="110">
        <v>4608.9648029835898</v>
      </c>
      <c r="O97" s="110">
        <v>4608.9648029835898</v>
      </c>
      <c r="P97" s="110">
        <v>4608.9648029835898</v>
      </c>
      <c r="Q97" s="110">
        <v>4608.9648029835898</v>
      </c>
      <c r="R97" s="110">
        <v>4754.0556038556606</v>
      </c>
      <c r="S97" s="110">
        <v>4754.0556038556606</v>
      </c>
      <c r="T97" s="110">
        <v>4754.0556038556606</v>
      </c>
      <c r="U97" s="110">
        <v>4754.0556038556606</v>
      </c>
      <c r="V97" s="110">
        <v>3530.1904508145658</v>
      </c>
      <c r="W97" s="110">
        <v>3532.3080536584635</v>
      </c>
      <c r="X97" s="110">
        <v>3534.4202555118527</v>
      </c>
      <c r="Y97" s="110">
        <v>4608.9648029835898</v>
      </c>
      <c r="Z97" s="110">
        <v>4608.9648029835898</v>
      </c>
      <c r="AA97" s="110">
        <v>4608.9648029835898</v>
      </c>
      <c r="AB97" s="110">
        <v>4608.9648029835898</v>
      </c>
      <c r="AC97" s="110">
        <v>4608.9648029835898</v>
      </c>
      <c r="AD97" s="110">
        <v>4754.0556038556606</v>
      </c>
      <c r="AE97" s="110">
        <v>4754.0556038556606</v>
      </c>
      <c r="AF97" s="110">
        <v>4369.8656446029891</v>
      </c>
      <c r="AG97" s="110">
        <v>4754.0556038556606</v>
      </c>
      <c r="AH97" s="110">
        <v>3555.1707678110074</v>
      </c>
      <c r="AI97" s="110">
        <v>4608.9648029835898</v>
      </c>
      <c r="AJ97" s="110">
        <v>4608.9648029835898</v>
      </c>
      <c r="AK97" s="110">
        <v>4608.9648029835898</v>
      </c>
      <c r="AL97" s="110">
        <v>4608.9648029835898</v>
      </c>
      <c r="AM97" s="110">
        <v>4608.9648029835898</v>
      </c>
      <c r="AN97" s="110">
        <v>4608.9648029835898</v>
      </c>
      <c r="AO97" s="110">
        <v>4608.9648029835898</v>
      </c>
      <c r="AP97" s="110">
        <v>4754.0556038556606</v>
      </c>
      <c r="AQ97" s="110">
        <v>4754.0556038556606</v>
      </c>
      <c r="AR97" s="110">
        <v>4754.0556038556606</v>
      </c>
      <c r="AS97" s="110">
        <v>4754.0556038556606</v>
      </c>
      <c r="AT97" s="110">
        <v>4608.9648029835898</v>
      </c>
      <c r="AU97" s="110">
        <v>4608.9648029835898</v>
      </c>
      <c r="AV97" s="110">
        <v>4608.9648029835898</v>
      </c>
      <c r="AW97" s="110">
        <v>4608.9648029835898</v>
      </c>
      <c r="AX97" s="110">
        <v>4608.9648029835898</v>
      </c>
      <c r="AY97" s="110">
        <v>4608.9648029835898</v>
      </c>
    </row>
    <row r="98" spans="1:52">
      <c r="A98" s="109"/>
      <c r="B98" s="130">
        <v>4</v>
      </c>
      <c r="C98" s="106"/>
      <c r="D98" s="110">
        <v>0</v>
      </c>
      <c r="E98" s="110">
        <v>0</v>
      </c>
      <c r="F98" s="110">
        <v>0</v>
      </c>
      <c r="G98" s="110">
        <v>3591.0556038556606</v>
      </c>
      <c r="H98" s="110">
        <v>4754.0556038556606</v>
      </c>
      <c r="I98" s="110">
        <v>4754.0556038556606</v>
      </c>
      <c r="J98" s="110">
        <v>4754.0556038556606</v>
      </c>
      <c r="K98" s="110">
        <v>4608.9648029835898</v>
      </c>
      <c r="L98" s="110">
        <v>4608.9648029835898</v>
      </c>
      <c r="M98" s="110">
        <v>4608.9648029835898</v>
      </c>
      <c r="N98" s="110">
        <v>4608.9648029835898</v>
      </c>
      <c r="O98" s="110">
        <v>4608.9648029835898</v>
      </c>
      <c r="P98" s="110">
        <v>4608.9648029835898</v>
      </c>
      <c r="Q98" s="110">
        <v>4608.9648029835898</v>
      </c>
      <c r="R98" s="110">
        <v>4608.9648029835898</v>
      </c>
      <c r="S98" s="110">
        <v>4754.0556038556606</v>
      </c>
      <c r="T98" s="110">
        <v>4754.0556038556606</v>
      </c>
      <c r="U98" s="110">
        <v>4754.0556038556606</v>
      </c>
      <c r="V98" s="110">
        <v>4754.0556038556606</v>
      </c>
      <c r="W98" s="110">
        <v>3530.1904508145658</v>
      </c>
      <c r="X98" s="110">
        <v>3532.3080536584635</v>
      </c>
      <c r="Y98" s="110">
        <v>3534.4202555118527</v>
      </c>
      <c r="Z98" s="110">
        <v>4608.9648029835898</v>
      </c>
      <c r="AA98" s="110">
        <v>4608.9648029835898</v>
      </c>
      <c r="AB98" s="110">
        <v>4608.9648029835898</v>
      </c>
      <c r="AC98" s="110">
        <v>4608.9648029835898</v>
      </c>
      <c r="AD98" s="110">
        <v>4608.9648029835898</v>
      </c>
      <c r="AE98" s="110">
        <v>4754.0556038556606</v>
      </c>
      <c r="AF98" s="110">
        <v>4754.0556038556606</v>
      </c>
      <c r="AG98" s="110">
        <v>4369.8656446029891</v>
      </c>
      <c r="AH98" s="110">
        <v>4754.0556038556606</v>
      </c>
      <c r="AI98" s="110">
        <v>3555.1707678110074</v>
      </c>
      <c r="AJ98" s="110">
        <v>4608.9648029835898</v>
      </c>
      <c r="AK98" s="110">
        <v>4608.9648029835898</v>
      </c>
      <c r="AL98" s="110">
        <v>4608.9648029835898</v>
      </c>
      <c r="AM98" s="110">
        <v>4608.9648029835898</v>
      </c>
      <c r="AN98" s="110">
        <v>4608.9648029835898</v>
      </c>
      <c r="AO98" s="110">
        <v>4608.9648029835898</v>
      </c>
      <c r="AP98" s="110">
        <v>4608.9648029835898</v>
      </c>
      <c r="AQ98" s="110">
        <v>4754.0556038556606</v>
      </c>
      <c r="AR98" s="110">
        <v>4754.0556038556606</v>
      </c>
      <c r="AS98" s="110">
        <v>4754.0556038556606</v>
      </c>
      <c r="AT98" s="110">
        <v>4754.0556038556606</v>
      </c>
      <c r="AU98" s="110">
        <v>4608.9648029835898</v>
      </c>
      <c r="AV98" s="110">
        <v>4608.9648029835898</v>
      </c>
      <c r="AW98" s="110">
        <v>4608.9648029835898</v>
      </c>
      <c r="AX98" s="110">
        <v>4608.9648029835898</v>
      </c>
      <c r="AY98" s="110">
        <v>4608.9648029835898</v>
      </c>
    </row>
    <row r="99" spans="1:52">
      <c r="A99" s="128"/>
      <c r="B99" s="132" t="s">
        <v>295</v>
      </c>
      <c r="C99" s="125"/>
      <c r="D99" s="125">
        <v>0</v>
      </c>
      <c r="E99" s="125">
        <v>0</v>
      </c>
      <c r="F99" s="125">
        <v>0</v>
      </c>
      <c r="G99" s="125">
        <v>0</v>
      </c>
      <c r="H99" s="125">
        <v>3250.0556038556606</v>
      </c>
      <c r="I99" s="125">
        <v>4223.0556038556606</v>
      </c>
      <c r="J99" s="125">
        <v>4088.0556038556606</v>
      </c>
      <c r="K99" s="125">
        <v>4156.0556038556606</v>
      </c>
      <c r="L99" s="125">
        <v>4064.9648029835898</v>
      </c>
      <c r="M99" s="125">
        <v>1717.9648029835898</v>
      </c>
      <c r="N99" s="125">
        <v>1464.9648029835898</v>
      </c>
      <c r="O99" s="125">
        <v>1684.9648029835898</v>
      </c>
      <c r="P99" s="125">
        <v>1124.9648029835898</v>
      </c>
      <c r="Q99" s="125">
        <v>3239.9648029835898</v>
      </c>
      <c r="R99" s="125">
        <v>3536.9648029835898</v>
      </c>
      <c r="S99" s="125">
        <v>3500.9648029835898</v>
      </c>
      <c r="T99" s="125">
        <v>3709.0556038556606</v>
      </c>
      <c r="U99" s="125">
        <v>3918.0556038556606</v>
      </c>
      <c r="V99" s="125">
        <v>3984.0556038556606</v>
      </c>
      <c r="W99" s="125">
        <v>4046.0556038556606</v>
      </c>
      <c r="X99" s="125">
        <v>2710.1904508145658</v>
      </c>
      <c r="Y99" s="125">
        <v>2488.3080536584635</v>
      </c>
      <c r="Z99" s="125">
        <v>2737.4202555118527</v>
      </c>
      <c r="AA99" s="125">
        <v>3629.9648029835898</v>
      </c>
      <c r="AB99" s="125">
        <v>3605.9648029835898</v>
      </c>
      <c r="AC99" s="125">
        <v>4035.9648029835898</v>
      </c>
      <c r="AD99" s="125">
        <v>4021.9648029835898</v>
      </c>
      <c r="AE99" s="125">
        <v>4112.9648029835898</v>
      </c>
      <c r="AF99" s="125">
        <v>4054.0556038556606</v>
      </c>
      <c r="AG99" s="125">
        <v>4015.0556038556606</v>
      </c>
      <c r="AH99" s="125">
        <v>3472.8656446029891</v>
      </c>
      <c r="AI99" s="125">
        <v>3824.0556038556606</v>
      </c>
      <c r="AJ99" s="125">
        <v>2789.1707678110074</v>
      </c>
      <c r="AK99" s="125">
        <v>3596.9648029835898</v>
      </c>
      <c r="AL99" s="125">
        <v>3531.9648029835898</v>
      </c>
      <c r="AM99" s="125">
        <v>3624.9648029835898</v>
      </c>
      <c r="AN99" s="125">
        <v>3761.9648029835898</v>
      </c>
      <c r="AO99" s="125">
        <v>2500.9648029835898</v>
      </c>
      <c r="AP99" s="125">
        <v>1987.9648029835898</v>
      </c>
      <c r="AQ99" s="125">
        <v>1991.9648029835898</v>
      </c>
      <c r="AR99" s="125">
        <v>3167.0556038556606</v>
      </c>
      <c r="AS99" s="125">
        <v>2027.0556038556606</v>
      </c>
      <c r="AT99" s="125">
        <v>1345.0556038556606</v>
      </c>
      <c r="AU99" s="125">
        <v>1953.0556038556606</v>
      </c>
      <c r="AV99" s="125">
        <v>1793.9648029835898</v>
      </c>
      <c r="AW99" s="125">
        <v>3974.9648029835898</v>
      </c>
      <c r="AX99" s="125">
        <v>3891.9648029835898</v>
      </c>
      <c r="AY99" s="125">
        <v>3851.9648029835898</v>
      </c>
      <c r="AZ99" s="107">
        <f>SUM($D99:$AY99)</f>
        <v>140209.94450184004</v>
      </c>
    </row>
    <row r="100" spans="1:52">
      <c r="A100" s="131" t="s">
        <v>133</v>
      </c>
      <c r="B100" s="119">
        <v>1</v>
      </c>
      <c r="C100" s="106"/>
      <c r="D100" s="106">
        <v>0</v>
      </c>
      <c r="E100" s="106">
        <v>0</v>
      </c>
      <c r="F100" s="106">
        <v>2291.0367068297519</v>
      </c>
      <c r="G100" s="106">
        <v>2291.0367068297519</v>
      </c>
      <c r="H100" s="106">
        <v>2291.0367068297519</v>
      </c>
      <c r="I100" s="106">
        <v>2291.0367068297519</v>
      </c>
      <c r="J100" s="106">
        <v>2184.4239135490361</v>
      </c>
      <c r="K100" s="106">
        <v>2184.4239135490361</v>
      </c>
      <c r="L100" s="106">
        <v>1331.5215673033081</v>
      </c>
      <c r="M100" s="106">
        <v>3037.3262597947637</v>
      </c>
      <c r="N100" s="106">
        <v>2184.4239135490361</v>
      </c>
      <c r="O100" s="106">
        <v>2184.4239135490361</v>
      </c>
      <c r="P100" s="106">
        <v>2184.4239135490361</v>
      </c>
      <c r="Q100" s="106">
        <v>2184.4239135490361</v>
      </c>
      <c r="R100" s="106">
        <v>959.51513952644382</v>
      </c>
      <c r="S100" s="106">
        <v>3413.5151395264438</v>
      </c>
      <c r="T100" s="106">
        <v>1229.5151395264438</v>
      </c>
      <c r="U100" s="106">
        <v>959.51513952644382</v>
      </c>
      <c r="V100" s="106">
        <v>3033.6201196835036</v>
      </c>
      <c r="W100" s="106">
        <v>1392.9023462457278</v>
      </c>
      <c r="X100" s="106">
        <v>1703.989719030747</v>
      </c>
      <c r="Y100" s="106">
        <v>2184.4239135490361</v>
      </c>
      <c r="Z100" s="106">
        <v>2184.4239135490361</v>
      </c>
      <c r="AA100" s="106">
        <v>2184.4239135490361</v>
      </c>
      <c r="AB100" s="106">
        <v>1331.5215673033081</v>
      </c>
      <c r="AC100" s="106">
        <v>3037.3262597947637</v>
      </c>
      <c r="AD100" s="106">
        <v>2291.0367068297519</v>
      </c>
      <c r="AE100" s="106">
        <v>2291.0367068297519</v>
      </c>
      <c r="AF100" s="106">
        <v>2179.0452930637712</v>
      </c>
      <c r="AG100" s="106">
        <v>2291.0367068297519</v>
      </c>
      <c r="AH100" s="106">
        <v>1713.2673759559464</v>
      </c>
      <c r="AI100" s="106">
        <v>2184.4239135490361</v>
      </c>
      <c r="AJ100" s="106">
        <v>2184.4239135490361</v>
      </c>
      <c r="AK100" s="106">
        <v>2184.4239135490361</v>
      </c>
      <c r="AL100" s="106">
        <v>2184.4239135490361</v>
      </c>
      <c r="AM100" s="106">
        <v>2184.4239135490361</v>
      </c>
      <c r="AN100" s="106">
        <v>2184.4239135490361</v>
      </c>
      <c r="AO100" s="106">
        <v>2184.4239135490361</v>
      </c>
      <c r="AP100" s="106">
        <v>2291.0367068297519</v>
      </c>
      <c r="AQ100" s="106">
        <v>1331.5215673033081</v>
      </c>
      <c r="AR100" s="106">
        <v>3250.5518463561957</v>
      </c>
      <c r="AS100" s="106">
        <v>2291.0367068297519</v>
      </c>
      <c r="AT100" s="106">
        <v>2184.4239135490361</v>
      </c>
      <c r="AU100" s="106">
        <v>2184.4239135490361</v>
      </c>
      <c r="AV100" s="106">
        <v>2184.4239135490361</v>
      </c>
      <c r="AW100" s="106">
        <v>2184.4239135490361</v>
      </c>
      <c r="AX100" s="106">
        <v>2184.4239135490361</v>
      </c>
      <c r="AY100" s="106">
        <v>2184.4239135490361</v>
      </c>
    </row>
    <row r="101" spans="1:52">
      <c r="A101" s="109"/>
      <c r="B101" s="119">
        <v>2</v>
      </c>
      <c r="C101" s="106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391.03670682975189</v>
      </c>
      <c r="J101" s="106">
        <v>1143.0734136595038</v>
      </c>
      <c r="K101" s="106">
        <v>1407.4973272085399</v>
      </c>
      <c r="L101" s="106">
        <v>2117.921240757576</v>
      </c>
      <c r="M101" s="106">
        <v>1331.5215673033081</v>
      </c>
      <c r="N101" s="106">
        <v>3037.3262597947637</v>
      </c>
      <c r="O101" s="106">
        <v>2184.4239135490361</v>
      </c>
      <c r="P101" s="106">
        <v>2184.4239135490361</v>
      </c>
      <c r="Q101" s="106">
        <v>2184.4239135490361</v>
      </c>
      <c r="R101" s="106">
        <v>2184.4239135490361</v>
      </c>
      <c r="S101" s="106">
        <v>959.51513952644382</v>
      </c>
      <c r="T101" s="106">
        <v>3413.5151395264438</v>
      </c>
      <c r="U101" s="106">
        <v>2291.0367068297519</v>
      </c>
      <c r="V101" s="106">
        <v>959.51513952644382</v>
      </c>
      <c r="W101" s="106">
        <v>3033.6201196835036</v>
      </c>
      <c r="X101" s="106">
        <v>1392.9023462457278</v>
      </c>
      <c r="Y101" s="106">
        <v>1703.989719030747</v>
      </c>
      <c r="Z101" s="106">
        <v>2184.4239135490361</v>
      </c>
      <c r="AA101" s="106">
        <v>2184.4239135490361</v>
      </c>
      <c r="AB101" s="106">
        <v>2184.4239135490361</v>
      </c>
      <c r="AC101" s="106">
        <v>1331.5215673033081</v>
      </c>
      <c r="AD101" s="106">
        <v>3037.3262597947637</v>
      </c>
      <c r="AE101" s="106">
        <v>2291.0367068297519</v>
      </c>
      <c r="AF101" s="106">
        <v>2291.0367068297519</v>
      </c>
      <c r="AG101" s="106">
        <v>2179.0452930637712</v>
      </c>
      <c r="AH101" s="106">
        <v>2291.0367068297519</v>
      </c>
      <c r="AI101" s="106">
        <v>1713.2673759559464</v>
      </c>
      <c r="AJ101" s="106">
        <v>2184.4239135490361</v>
      </c>
      <c r="AK101" s="106">
        <v>2184.4239135490361</v>
      </c>
      <c r="AL101" s="106">
        <v>2184.4239135490361</v>
      </c>
      <c r="AM101" s="106">
        <v>2184.4239135490361</v>
      </c>
      <c r="AN101" s="106">
        <v>2184.4239135490361</v>
      </c>
      <c r="AO101" s="106">
        <v>2184.4239135490361</v>
      </c>
      <c r="AP101" s="106">
        <v>2184.4239135490361</v>
      </c>
      <c r="AQ101" s="106">
        <v>2291.0367068297519</v>
      </c>
      <c r="AR101" s="106">
        <v>1331.5215673033081</v>
      </c>
      <c r="AS101" s="106">
        <v>3250.5518463561957</v>
      </c>
      <c r="AT101" s="106">
        <v>2291.0367068297519</v>
      </c>
      <c r="AU101" s="106">
        <v>2184.4239135490361</v>
      </c>
      <c r="AV101" s="106">
        <v>2184.4239135490361</v>
      </c>
      <c r="AW101" s="106">
        <v>2184.4239135490361</v>
      </c>
      <c r="AX101" s="106">
        <v>2184.4239135490361</v>
      </c>
      <c r="AY101" s="106">
        <v>2184.4239135490361</v>
      </c>
    </row>
    <row r="102" spans="1:52">
      <c r="A102" s="109"/>
      <c r="B102" s="120">
        <v>3</v>
      </c>
      <c r="C102" s="106"/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1120.921240757576</v>
      </c>
      <c r="N102" s="106">
        <v>1308.4428080608841</v>
      </c>
      <c r="O102" s="106">
        <v>3037.3262597947637</v>
      </c>
      <c r="P102" s="106">
        <v>2184.4239135490361</v>
      </c>
      <c r="Q102" s="106">
        <v>2184.4239135490361</v>
      </c>
      <c r="R102" s="106">
        <v>2184.4239135490361</v>
      </c>
      <c r="S102" s="106">
        <v>2184.4239135490361</v>
      </c>
      <c r="T102" s="106">
        <v>959.51513952644382</v>
      </c>
      <c r="U102" s="106">
        <v>3413.5151395264438</v>
      </c>
      <c r="V102" s="106">
        <v>2291.0367068297519</v>
      </c>
      <c r="W102" s="106">
        <v>959.51513952644382</v>
      </c>
      <c r="X102" s="106">
        <v>3033.6201196835036</v>
      </c>
      <c r="Y102" s="106">
        <v>1703.0453431102878</v>
      </c>
      <c r="Z102" s="106">
        <v>1703.989719030747</v>
      </c>
      <c r="AA102" s="106">
        <v>2184.4239135490361</v>
      </c>
      <c r="AB102" s="106">
        <v>2184.4239135490361</v>
      </c>
      <c r="AC102" s="106">
        <v>2184.4239135490361</v>
      </c>
      <c r="AD102" s="106">
        <v>1331.5215673033081</v>
      </c>
      <c r="AE102" s="106">
        <v>3037.3262597947637</v>
      </c>
      <c r="AF102" s="106">
        <v>2291.0367068297519</v>
      </c>
      <c r="AG102" s="106">
        <v>2291.0367068297519</v>
      </c>
      <c r="AH102" s="106">
        <v>2179.0452930637712</v>
      </c>
      <c r="AI102" s="106">
        <v>2291.0367068297519</v>
      </c>
      <c r="AJ102" s="106">
        <v>1713.2673759559464</v>
      </c>
      <c r="AK102" s="106">
        <v>2184.4239135490361</v>
      </c>
      <c r="AL102" s="106">
        <v>2184.4239135490361</v>
      </c>
      <c r="AM102" s="106">
        <v>2184.4239135490361</v>
      </c>
      <c r="AN102" s="106">
        <v>2184.4239135490361</v>
      </c>
      <c r="AO102" s="106">
        <v>2184.4239135490361</v>
      </c>
      <c r="AP102" s="106">
        <v>2184.4239135490361</v>
      </c>
      <c r="AQ102" s="106">
        <v>2184.4239135490361</v>
      </c>
      <c r="AR102" s="106">
        <v>2291.0367068297519</v>
      </c>
      <c r="AS102" s="106">
        <v>1331.5215673033081</v>
      </c>
      <c r="AT102" s="106">
        <v>3250.5518463561957</v>
      </c>
      <c r="AU102" s="106">
        <v>2291.0367068297519</v>
      </c>
      <c r="AV102" s="106">
        <v>2184.4239135490361</v>
      </c>
      <c r="AW102" s="106">
        <v>2184.4239135490361</v>
      </c>
      <c r="AX102" s="106">
        <v>2184.4239135490361</v>
      </c>
      <c r="AY102" s="106">
        <v>2184.4239135490361</v>
      </c>
    </row>
    <row r="103" spans="1:52">
      <c r="A103" s="109"/>
      <c r="B103" s="120">
        <v>4</v>
      </c>
      <c r="C103" s="106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404.44280806088409</v>
      </c>
      <c r="P103" s="106">
        <v>2615.7690678556478</v>
      </c>
      <c r="Q103" s="106">
        <v>2184.4239135490361</v>
      </c>
      <c r="R103" s="106">
        <v>2184.4239135490361</v>
      </c>
      <c r="S103" s="106">
        <v>2184.4239135490361</v>
      </c>
      <c r="T103" s="106">
        <v>2184.4239135490361</v>
      </c>
      <c r="U103" s="106">
        <v>959.51513952644382</v>
      </c>
      <c r="V103" s="106">
        <v>3413.5151395264438</v>
      </c>
      <c r="W103" s="106">
        <v>2291.0367068297519</v>
      </c>
      <c r="X103" s="106">
        <v>959.51513952644382</v>
      </c>
      <c r="Y103" s="106">
        <v>3033.6201196835036</v>
      </c>
      <c r="Z103" s="106">
        <v>1703.0453431102878</v>
      </c>
      <c r="AA103" s="106">
        <v>1703.989719030747</v>
      </c>
      <c r="AB103" s="106">
        <v>2184.4239135490361</v>
      </c>
      <c r="AC103" s="106">
        <v>2184.4239135490361</v>
      </c>
      <c r="AD103" s="106">
        <v>2184.4239135490361</v>
      </c>
      <c r="AE103" s="106">
        <v>1331.5215673033081</v>
      </c>
      <c r="AF103" s="106">
        <v>3037.3262597947637</v>
      </c>
      <c r="AG103" s="106">
        <v>2291.0367068297519</v>
      </c>
      <c r="AH103" s="106">
        <v>2291.0367068297519</v>
      </c>
      <c r="AI103" s="106">
        <v>2179.0452930637712</v>
      </c>
      <c r="AJ103" s="106">
        <v>2291.0367068297519</v>
      </c>
      <c r="AK103" s="106">
        <v>1713.2673759559464</v>
      </c>
      <c r="AL103" s="106">
        <v>2184.4239135490361</v>
      </c>
      <c r="AM103" s="106">
        <v>2184.4239135490361</v>
      </c>
      <c r="AN103" s="106">
        <v>2184.4239135490361</v>
      </c>
      <c r="AO103" s="106">
        <v>2184.4239135490361</v>
      </c>
      <c r="AP103" s="106">
        <v>2184.4239135490361</v>
      </c>
      <c r="AQ103" s="106">
        <v>2184.4239135490361</v>
      </c>
      <c r="AR103" s="106">
        <v>2184.4239135490361</v>
      </c>
      <c r="AS103" s="106">
        <v>2291.0367068297519</v>
      </c>
      <c r="AT103" s="106">
        <v>1331.5215673033081</v>
      </c>
      <c r="AU103" s="106">
        <v>3250.5518463561957</v>
      </c>
      <c r="AV103" s="106">
        <v>2291.0367068297519</v>
      </c>
      <c r="AW103" s="106">
        <v>2184.4239135490361</v>
      </c>
      <c r="AX103" s="106">
        <v>1474.2064357998997</v>
      </c>
      <c r="AY103" s="106">
        <v>875.63034934893585</v>
      </c>
    </row>
    <row r="104" spans="1:52">
      <c r="A104" s="109"/>
      <c r="B104" s="127">
        <v>5</v>
      </c>
      <c r="C104" s="106"/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1642.7690678556478</v>
      </c>
      <c r="R104" s="106">
        <v>2184.4239135490361</v>
      </c>
      <c r="S104" s="106">
        <v>2184.4239135490361</v>
      </c>
      <c r="T104" s="106">
        <v>2184.4239135490361</v>
      </c>
      <c r="U104" s="106">
        <v>2184.4239135490361</v>
      </c>
      <c r="V104" s="106">
        <v>959.51513952644382</v>
      </c>
      <c r="W104" s="106">
        <v>3413.5151395264438</v>
      </c>
      <c r="X104" s="106">
        <v>2291.0367068297519</v>
      </c>
      <c r="Y104" s="106">
        <v>959.51513952644382</v>
      </c>
      <c r="Z104" s="106">
        <v>3033.6201196835036</v>
      </c>
      <c r="AA104" s="106">
        <v>1703.0453431102878</v>
      </c>
      <c r="AB104" s="106">
        <v>1703.989719030747</v>
      </c>
      <c r="AC104" s="106">
        <v>2184.4239135490361</v>
      </c>
      <c r="AD104" s="106">
        <v>2184.4239135490361</v>
      </c>
      <c r="AE104" s="106">
        <v>2184.4239135490361</v>
      </c>
      <c r="AF104" s="106">
        <v>1331.5215673033081</v>
      </c>
      <c r="AG104" s="106">
        <v>3037.3262597947637</v>
      </c>
      <c r="AH104" s="106">
        <v>2291.0367068297519</v>
      </c>
      <c r="AI104" s="106">
        <v>2291.0367068297519</v>
      </c>
      <c r="AJ104" s="106">
        <v>2179.0452930637712</v>
      </c>
      <c r="AK104" s="106">
        <v>2291.0367068297519</v>
      </c>
      <c r="AL104" s="106">
        <v>1713.2673759559464</v>
      </c>
      <c r="AM104" s="106">
        <v>2184.4239135490361</v>
      </c>
      <c r="AN104" s="106">
        <v>2184.4239135490361</v>
      </c>
      <c r="AO104" s="106">
        <v>2184.4239135490361</v>
      </c>
      <c r="AP104" s="106">
        <v>2184.4239135490361</v>
      </c>
      <c r="AQ104" s="106">
        <v>2184.4239135490361</v>
      </c>
      <c r="AR104" s="106">
        <v>2184.4239135490361</v>
      </c>
      <c r="AS104" s="106">
        <v>2184.4239135490361</v>
      </c>
      <c r="AT104" s="106">
        <v>2291.0367068297519</v>
      </c>
      <c r="AU104" s="106">
        <v>1297.7700555158799</v>
      </c>
      <c r="AV104" s="106">
        <v>681.32190187207561</v>
      </c>
      <c r="AW104" s="106">
        <v>90.358608701827507</v>
      </c>
      <c r="AX104" s="106">
        <v>0</v>
      </c>
      <c r="AY104" s="106">
        <v>0</v>
      </c>
    </row>
    <row r="105" spans="1:52">
      <c r="A105" s="109"/>
      <c r="B105" s="127">
        <v>6</v>
      </c>
      <c r="C105" s="106"/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644.76906785564779</v>
      </c>
      <c r="S105" s="106">
        <v>1544.1929814046839</v>
      </c>
      <c r="T105" s="106">
        <v>2184.4239135490361</v>
      </c>
      <c r="U105" s="106">
        <v>2184.4239135490361</v>
      </c>
      <c r="V105" s="106">
        <v>2184.4239135490361</v>
      </c>
      <c r="W105" s="106">
        <v>959.51513952644382</v>
      </c>
      <c r="X105" s="106">
        <v>3413.5151395264438</v>
      </c>
      <c r="Y105" s="106">
        <v>2291.0367068297519</v>
      </c>
      <c r="Z105" s="106">
        <v>959.51513952644382</v>
      </c>
      <c r="AA105" s="106">
        <v>3033.6201196835036</v>
      </c>
      <c r="AB105" s="106">
        <v>1703.0453431102878</v>
      </c>
      <c r="AC105" s="106">
        <v>1703.989719030747</v>
      </c>
      <c r="AD105" s="106">
        <v>2174.1259428344501</v>
      </c>
      <c r="AE105" s="106">
        <v>1960.5498563834863</v>
      </c>
      <c r="AF105" s="106">
        <v>1123.9737699325224</v>
      </c>
      <c r="AG105" s="106">
        <v>647.49533723583045</v>
      </c>
      <c r="AH105" s="106">
        <v>2078.8215970305941</v>
      </c>
      <c r="AI105" s="106">
        <v>2291.0367068297519</v>
      </c>
      <c r="AJ105" s="106">
        <v>2291.0367068297519</v>
      </c>
      <c r="AK105" s="106">
        <v>2179.0452930637712</v>
      </c>
      <c r="AL105" s="106">
        <v>2291.0367068297519</v>
      </c>
      <c r="AM105" s="106">
        <v>1713.2673759559464</v>
      </c>
      <c r="AN105" s="106">
        <v>2184.4239135490361</v>
      </c>
      <c r="AO105" s="106">
        <v>2184.4239135490361</v>
      </c>
      <c r="AP105" s="106">
        <v>2184.4239135490361</v>
      </c>
      <c r="AQ105" s="106">
        <v>2184.4239135490361</v>
      </c>
      <c r="AR105" s="106">
        <v>2184.4239135490361</v>
      </c>
      <c r="AS105" s="106">
        <v>2184.4239135490361</v>
      </c>
      <c r="AT105" s="106">
        <v>1862.2117813828199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/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227.19298140468391</v>
      </c>
      <c r="U106" s="106">
        <v>1176.61689495372</v>
      </c>
      <c r="V106" s="106">
        <v>1869.0408085027561</v>
      </c>
      <c r="W106" s="106">
        <v>2184.4239135490361</v>
      </c>
      <c r="X106" s="106">
        <v>959.51513952644382</v>
      </c>
      <c r="Y106" s="106">
        <v>3413.5151395264438</v>
      </c>
      <c r="Z106" s="106">
        <v>2291.0367068297519</v>
      </c>
      <c r="AA106" s="106">
        <v>956.0468474608756</v>
      </c>
      <c r="AB106" s="106">
        <v>1508.6669671443792</v>
      </c>
      <c r="AC106" s="106">
        <v>507.71231025466705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513.82159703059415</v>
      </c>
      <c r="AJ106" s="106">
        <v>665.85830386034604</v>
      </c>
      <c r="AK106" s="106">
        <v>512.89501069009793</v>
      </c>
      <c r="AL106" s="106">
        <v>281.9403037538691</v>
      </c>
      <c r="AM106" s="106">
        <v>365.977010583621</v>
      </c>
      <c r="AN106" s="106">
        <v>8.2443865395673583</v>
      </c>
      <c r="AO106" s="106">
        <v>819.66830008860347</v>
      </c>
      <c r="AP106" s="106">
        <v>1621.0922136376396</v>
      </c>
      <c r="AQ106" s="106">
        <v>2184.4239135490361</v>
      </c>
      <c r="AR106" s="106">
        <v>2184.4239135490361</v>
      </c>
      <c r="AS106" s="106">
        <v>1338.3639542847477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/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764.04080850275614</v>
      </c>
      <c r="X107" s="106">
        <v>1729.4647220517923</v>
      </c>
      <c r="Y107" s="106">
        <v>23.979861578236068</v>
      </c>
      <c r="Z107" s="106">
        <v>671.49500110467989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97.092213637639588</v>
      </c>
      <c r="AR107" s="106">
        <v>1014.5161271866757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295</v>
      </c>
      <c r="C108" s="114"/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/>
      <c r="D109" s="106">
        <v>0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0</v>
      </c>
      <c r="L109" s="106">
        <v>0</v>
      </c>
      <c r="M109" s="106">
        <v>0</v>
      </c>
      <c r="N109" s="106">
        <v>0</v>
      </c>
      <c r="O109" s="106">
        <v>0</v>
      </c>
      <c r="P109" s="106">
        <v>0</v>
      </c>
      <c r="Q109" s="106">
        <v>0</v>
      </c>
      <c r="R109" s="106">
        <v>0</v>
      </c>
      <c r="S109" s="106">
        <v>0</v>
      </c>
      <c r="T109" s="106">
        <v>0</v>
      </c>
      <c r="U109" s="106">
        <v>0</v>
      </c>
      <c r="V109" s="106">
        <v>0</v>
      </c>
      <c r="W109" s="106">
        <v>0</v>
      </c>
      <c r="X109" s="106">
        <v>0</v>
      </c>
      <c r="Y109" s="106">
        <v>0</v>
      </c>
      <c r="Z109" s="106">
        <v>0</v>
      </c>
      <c r="AA109" s="106">
        <v>0</v>
      </c>
      <c r="AB109" s="106">
        <v>0</v>
      </c>
      <c r="AC109" s="106">
        <v>0</v>
      </c>
      <c r="AD109" s="106">
        <v>0</v>
      </c>
      <c r="AE109" s="106">
        <v>0</v>
      </c>
      <c r="AF109" s="106">
        <v>0</v>
      </c>
      <c r="AG109" s="106">
        <v>0</v>
      </c>
      <c r="AH109" s="106">
        <v>0</v>
      </c>
      <c r="AI109" s="106">
        <v>0</v>
      </c>
      <c r="AJ109" s="106">
        <v>0</v>
      </c>
      <c r="AK109" s="106">
        <v>0</v>
      </c>
      <c r="AL109" s="106">
        <v>0</v>
      </c>
      <c r="AM109" s="106">
        <v>0</v>
      </c>
      <c r="AN109" s="106">
        <v>0</v>
      </c>
      <c r="AO109" s="106">
        <v>0</v>
      </c>
      <c r="AP109" s="106">
        <v>0</v>
      </c>
      <c r="AQ109" s="106">
        <v>0</v>
      </c>
      <c r="AR109" s="106">
        <v>0</v>
      </c>
      <c r="AS109" s="106">
        <v>0</v>
      </c>
      <c r="AT109" s="106">
        <v>0</v>
      </c>
      <c r="AU109" s="106">
        <v>0</v>
      </c>
      <c r="AV109" s="106">
        <v>0</v>
      </c>
      <c r="AW109" s="106">
        <v>0</v>
      </c>
      <c r="AX109" s="106">
        <v>0</v>
      </c>
      <c r="AY109" s="106">
        <v>0</v>
      </c>
    </row>
    <row r="110" spans="1:52">
      <c r="A110" s="109"/>
      <c r="B110" s="119">
        <v>2</v>
      </c>
      <c r="C110" s="106"/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0</v>
      </c>
      <c r="M110" s="106">
        <v>0</v>
      </c>
      <c r="N110" s="106">
        <v>0</v>
      </c>
      <c r="O110" s="106">
        <v>0</v>
      </c>
      <c r="P110" s="106">
        <v>0</v>
      </c>
      <c r="Q110" s="106">
        <v>0</v>
      </c>
      <c r="R110" s="106">
        <v>0</v>
      </c>
      <c r="S110" s="106">
        <v>0</v>
      </c>
      <c r="T110" s="106">
        <v>0</v>
      </c>
      <c r="U110" s="106">
        <v>0</v>
      </c>
      <c r="V110" s="106">
        <v>0</v>
      </c>
      <c r="W110" s="106">
        <v>0</v>
      </c>
      <c r="X110" s="106">
        <v>0</v>
      </c>
      <c r="Y110" s="106">
        <v>0</v>
      </c>
      <c r="Z110" s="106">
        <v>0</v>
      </c>
      <c r="AA110" s="106">
        <v>0</v>
      </c>
      <c r="AB110" s="106">
        <v>0</v>
      </c>
      <c r="AC110" s="106">
        <v>0</v>
      </c>
      <c r="AD110" s="106">
        <v>0</v>
      </c>
      <c r="AE110" s="106">
        <v>0</v>
      </c>
      <c r="AF110" s="106">
        <v>0</v>
      </c>
      <c r="AG110" s="106">
        <v>0</v>
      </c>
      <c r="AH110" s="106">
        <v>0</v>
      </c>
      <c r="AI110" s="106">
        <v>0</v>
      </c>
      <c r="AJ110" s="106">
        <v>0</v>
      </c>
      <c r="AK110" s="106">
        <v>0</v>
      </c>
      <c r="AL110" s="106">
        <v>0</v>
      </c>
      <c r="AM110" s="106">
        <v>0</v>
      </c>
      <c r="AN110" s="106">
        <v>0</v>
      </c>
      <c r="AO110" s="106">
        <v>0</v>
      </c>
      <c r="AP110" s="106">
        <v>0</v>
      </c>
      <c r="AQ110" s="106">
        <v>0</v>
      </c>
      <c r="AR110" s="106">
        <v>0</v>
      </c>
      <c r="AS110" s="106">
        <v>0</v>
      </c>
      <c r="AT110" s="106">
        <v>0</v>
      </c>
      <c r="AU110" s="106">
        <v>0</v>
      </c>
      <c r="AV110" s="106">
        <v>0</v>
      </c>
      <c r="AW110" s="106">
        <v>0</v>
      </c>
      <c r="AX110" s="106">
        <v>0</v>
      </c>
      <c r="AY110" s="106">
        <v>0</v>
      </c>
    </row>
    <row r="111" spans="1:52">
      <c r="A111" s="109"/>
      <c r="B111" s="119">
        <v>3</v>
      </c>
      <c r="C111" s="106"/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0</v>
      </c>
      <c r="R111" s="106">
        <v>0</v>
      </c>
      <c r="S111" s="106">
        <v>0</v>
      </c>
      <c r="T111" s="106">
        <v>0</v>
      </c>
      <c r="U111" s="106">
        <v>0</v>
      </c>
      <c r="V111" s="106">
        <v>0</v>
      </c>
      <c r="W111" s="106">
        <v>0</v>
      </c>
      <c r="X111" s="106">
        <v>0</v>
      </c>
      <c r="Y111" s="106">
        <v>0</v>
      </c>
      <c r="Z111" s="106">
        <v>0</v>
      </c>
      <c r="AA111" s="106">
        <v>0</v>
      </c>
      <c r="AB111" s="106">
        <v>0</v>
      </c>
      <c r="AC111" s="106">
        <v>0</v>
      </c>
      <c r="AD111" s="106">
        <v>0</v>
      </c>
      <c r="AE111" s="106">
        <v>0</v>
      </c>
      <c r="AF111" s="106">
        <v>0</v>
      </c>
      <c r="AG111" s="106">
        <v>0</v>
      </c>
      <c r="AH111" s="106">
        <v>0</v>
      </c>
      <c r="AI111" s="106">
        <v>0</v>
      </c>
      <c r="AJ111" s="106">
        <v>0</v>
      </c>
      <c r="AK111" s="106">
        <v>0</v>
      </c>
      <c r="AL111" s="106">
        <v>0</v>
      </c>
      <c r="AM111" s="106">
        <v>0</v>
      </c>
      <c r="AN111" s="106">
        <v>0</v>
      </c>
      <c r="AO111" s="106">
        <v>0</v>
      </c>
      <c r="AP111" s="106">
        <v>0</v>
      </c>
      <c r="AQ111" s="106">
        <v>0</v>
      </c>
      <c r="AR111" s="106">
        <v>0</v>
      </c>
      <c r="AS111" s="106">
        <v>0</v>
      </c>
      <c r="AT111" s="106">
        <v>0</v>
      </c>
      <c r="AU111" s="106">
        <v>0</v>
      </c>
      <c r="AV111" s="106">
        <v>0</v>
      </c>
      <c r="AW111" s="106">
        <v>0</v>
      </c>
      <c r="AX111" s="106">
        <v>0</v>
      </c>
      <c r="AY111" s="106">
        <v>0</v>
      </c>
    </row>
    <row r="112" spans="1:52">
      <c r="A112" s="109"/>
      <c r="B112" s="120">
        <v>4</v>
      </c>
      <c r="C112" s="106"/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0</v>
      </c>
      <c r="W112" s="106">
        <v>0</v>
      </c>
      <c r="X112" s="106">
        <v>0</v>
      </c>
      <c r="Y112" s="106">
        <v>0</v>
      </c>
      <c r="Z112" s="106">
        <v>0</v>
      </c>
      <c r="AA112" s="106">
        <v>0</v>
      </c>
      <c r="AB112" s="106">
        <v>0</v>
      </c>
      <c r="AC112" s="106">
        <v>0</v>
      </c>
      <c r="AD112" s="106">
        <v>0</v>
      </c>
      <c r="AE112" s="106">
        <v>0</v>
      </c>
      <c r="AF112" s="106">
        <v>0</v>
      </c>
      <c r="AG112" s="106">
        <v>0</v>
      </c>
      <c r="AH112" s="106">
        <v>0</v>
      </c>
      <c r="AI112" s="106">
        <v>0</v>
      </c>
      <c r="AJ112" s="106">
        <v>0</v>
      </c>
      <c r="AK112" s="106">
        <v>0</v>
      </c>
      <c r="AL112" s="106">
        <v>0</v>
      </c>
      <c r="AM112" s="106">
        <v>0</v>
      </c>
      <c r="AN112" s="106">
        <v>0</v>
      </c>
      <c r="AO112" s="106">
        <v>0</v>
      </c>
      <c r="AP112" s="106">
        <v>0</v>
      </c>
      <c r="AQ112" s="106">
        <v>0</v>
      </c>
      <c r="AR112" s="106">
        <v>0</v>
      </c>
      <c r="AS112" s="106">
        <v>0</v>
      </c>
      <c r="AT112" s="106">
        <v>0</v>
      </c>
      <c r="AU112" s="106">
        <v>0</v>
      </c>
      <c r="AV112" s="106">
        <v>0</v>
      </c>
      <c r="AW112" s="106">
        <v>0</v>
      </c>
      <c r="AX112" s="106">
        <v>0</v>
      </c>
      <c r="AY112" s="106">
        <v>0</v>
      </c>
    </row>
    <row r="113" spans="1:52">
      <c r="A113" s="109"/>
      <c r="B113" s="120">
        <v>5</v>
      </c>
      <c r="C113" s="106"/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0</v>
      </c>
      <c r="AA113" s="106">
        <v>0</v>
      </c>
      <c r="AB113" s="106">
        <v>0</v>
      </c>
      <c r="AC113" s="106">
        <v>0</v>
      </c>
      <c r="AD113" s="106">
        <v>0</v>
      </c>
      <c r="AE113" s="106">
        <v>0</v>
      </c>
      <c r="AF113" s="106">
        <v>0</v>
      </c>
      <c r="AG113" s="106">
        <v>0</v>
      </c>
      <c r="AH113" s="106">
        <v>0</v>
      </c>
      <c r="AI113" s="106">
        <v>0</v>
      </c>
      <c r="AJ113" s="106">
        <v>0</v>
      </c>
      <c r="AK113" s="106">
        <v>0</v>
      </c>
      <c r="AL113" s="106">
        <v>0</v>
      </c>
      <c r="AM113" s="106">
        <v>0</v>
      </c>
      <c r="AN113" s="106">
        <v>0</v>
      </c>
      <c r="AO113" s="106">
        <v>0</v>
      </c>
      <c r="AP113" s="106">
        <v>0</v>
      </c>
      <c r="AQ113" s="106">
        <v>0</v>
      </c>
      <c r="AR113" s="106">
        <v>0</v>
      </c>
      <c r="AS113" s="106">
        <v>0</v>
      </c>
      <c r="AT113" s="106">
        <v>0</v>
      </c>
      <c r="AU113" s="106">
        <v>0</v>
      </c>
      <c r="AV113" s="106">
        <v>0</v>
      </c>
      <c r="AW113" s="106">
        <v>0</v>
      </c>
      <c r="AX113" s="106">
        <v>0</v>
      </c>
      <c r="AY113" s="106">
        <v>0</v>
      </c>
    </row>
    <row r="114" spans="1:52">
      <c r="A114" s="109"/>
      <c r="B114" s="120">
        <v>6</v>
      </c>
      <c r="C114" s="106"/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0</v>
      </c>
      <c r="AE114" s="106">
        <v>0</v>
      </c>
      <c r="AF114" s="106">
        <v>0</v>
      </c>
      <c r="AG114" s="106">
        <v>0</v>
      </c>
      <c r="AH114" s="106">
        <v>0</v>
      </c>
      <c r="AI114" s="106">
        <v>0</v>
      </c>
      <c r="AJ114" s="106">
        <v>0</v>
      </c>
      <c r="AK114" s="106">
        <v>0</v>
      </c>
      <c r="AL114" s="106">
        <v>0</v>
      </c>
      <c r="AM114" s="106">
        <v>0</v>
      </c>
      <c r="AN114" s="106">
        <v>0</v>
      </c>
      <c r="AO114" s="106">
        <v>0</v>
      </c>
      <c r="AP114" s="106">
        <v>0</v>
      </c>
      <c r="AQ114" s="106">
        <v>0</v>
      </c>
      <c r="AR114" s="106">
        <v>0</v>
      </c>
      <c r="AS114" s="106">
        <v>0</v>
      </c>
      <c r="AT114" s="106">
        <v>0</v>
      </c>
      <c r="AU114" s="106">
        <v>0</v>
      </c>
      <c r="AV114" s="106">
        <v>0</v>
      </c>
      <c r="AW114" s="106">
        <v>0</v>
      </c>
      <c r="AX114" s="106">
        <v>0</v>
      </c>
      <c r="AY114" s="106">
        <v>0</v>
      </c>
    </row>
    <row r="115" spans="1:52">
      <c r="A115" s="109"/>
      <c r="B115" s="127">
        <v>7</v>
      </c>
      <c r="C115" s="106"/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0</v>
      </c>
      <c r="AN115" s="106">
        <v>0</v>
      </c>
      <c r="AO115" s="106">
        <v>0</v>
      </c>
      <c r="AP115" s="106">
        <v>0</v>
      </c>
      <c r="AQ115" s="106">
        <v>0</v>
      </c>
      <c r="AR115" s="106">
        <v>0</v>
      </c>
      <c r="AS115" s="106">
        <v>0</v>
      </c>
      <c r="AT115" s="106">
        <v>0</v>
      </c>
      <c r="AU115" s="106">
        <v>0</v>
      </c>
      <c r="AV115" s="106">
        <v>0</v>
      </c>
      <c r="AW115" s="106">
        <v>0</v>
      </c>
      <c r="AX115" s="106">
        <v>0</v>
      </c>
      <c r="AY115" s="106">
        <v>0</v>
      </c>
    </row>
    <row r="116" spans="1:52">
      <c r="A116" s="109"/>
      <c r="B116" s="127">
        <v>8</v>
      </c>
      <c r="C116" s="106"/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/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/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/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/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295</v>
      </c>
      <c r="C121" s="114"/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/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0</v>
      </c>
      <c r="L122" s="106">
        <v>0</v>
      </c>
      <c r="M122" s="106">
        <v>0</v>
      </c>
      <c r="N122" s="106">
        <v>0</v>
      </c>
      <c r="O122" s="106">
        <v>0</v>
      </c>
      <c r="P122" s="106">
        <v>0</v>
      </c>
      <c r="Q122" s="106">
        <v>0</v>
      </c>
      <c r="R122" s="106">
        <v>0</v>
      </c>
      <c r="S122" s="106">
        <v>0</v>
      </c>
      <c r="T122" s="106">
        <v>0</v>
      </c>
      <c r="U122" s="106">
        <v>0</v>
      </c>
      <c r="V122" s="106">
        <v>0</v>
      </c>
      <c r="W122" s="106">
        <v>0</v>
      </c>
      <c r="X122" s="106">
        <v>0</v>
      </c>
      <c r="Y122" s="106">
        <v>0</v>
      </c>
      <c r="Z122" s="106">
        <v>0</v>
      </c>
      <c r="AA122" s="106">
        <v>0</v>
      </c>
      <c r="AB122" s="106">
        <v>0</v>
      </c>
      <c r="AC122" s="106">
        <v>0</v>
      </c>
      <c r="AD122" s="106">
        <v>0</v>
      </c>
      <c r="AE122" s="106">
        <v>0</v>
      </c>
      <c r="AF122" s="106">
        <v>0</v>
      </c>
      <c r="AG122" s="106">
        <v>0</v>
      </c>
      <c r="AH122" s="106">
        <v>0</v>
      </c>
      <c r="AI122" s="106">
        <v>0</v>
      </c>
      <c r="AJ122" s="106">
        <v>0</v>
      </c>
      <c r="AK122" s="106">
        <v>0</v>
      </c>
      <c r="AL122" s="106">
        <v>0</v>
      </c>
      <c r="AM122" s="106">
        <v>0</v>
      </c>
      <c r="AN122" s="106">
        <v>0</v>
      </c>
      <c r="AO122" s="106">
        <v>0</v>
      </c>
      <c r="AP122" s="106">
        <v>0</v>
      </c>
      <c r="AQ122" s="106">
        <v>0</v>
      </c>
      <c r="AR122" s="106">
        <v>0</v>
      </c>
      <c r="AS122" s="106">
        <v>0</v>
      </c>
      <c r="AT122" s="106">
        <v>0</v>
      </c>
      <c r="AU122" s="106">
        <v>0</v>
      </c>
      <c r="AV122" s="106">
        <v>0</v>
      </c>
      <c r="AW122" s="106">
        <v>0</v>
      </c>
      <c r="AX122" s="106">
        <v>0</v>
      </c>
      <c r="AY122" s="106">
        <v>0</v>
      </c>
    </row>
    <row r="123" spans="1:52">
      <c r="A123" s="109"/>
      <c r="B123" s="119">
        <v>2</v>
      </c>
      <c r="C123" s="106"/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6">
        <v>0</v>
      </c>
      <c r="M123" s="106">
        <v>0</v>
      </c>
      <c r="N123" s="106">
        <v>0</v>
      </c>
      <c r="O123" s="106">
        <v>0</v>
      </c>
      <c r="P123" s="106">
        <v>0</v>
      </c>
      <c r="Q123" s="106">
        <v>0</v>
      </c>
      <c r="R123" s="106">
        <v>0</v>
      </c>
      <c r="S123" s="106">
        <v>0</v>
      </c>
      <c r="T123" s="106">
        <v>0</v>
      </c>
      <c r="U123" s="106">
        <v>0</v>
      </c>
      <c r="V123" s="106">
        <v>0</v>
      </c>
      <c r="W123" s="106">
        <v>0</v>
      </c>
      <c r="X123" s="106">
        <v>0</v>
      </c>
      <c r="Y123" s="106">
        <v>0</v>
      </c>
      <c r="Z123" s="106">
        <v>0</v>
      </c>
      <c r="AA123" s="106">
        <v>0</v>
      </c>
      <c r="AB123" s="106">
        <v>0</v>
      </c>
      <c r="AC123" s="106">
        <v>0</v>
      </c>
      <c r="AD123" s="106">
        <v>0</v>
      </c>
      <c r="AE123" s="106">
        <v>0</v>
      </c>
      <c r="AF123" s="106">
        <v>0</v>
      </c>
      <c r="AG123" s="106">
        <v>0</v>
      </c>
      <c r="AH123" s="106">
        <v>0</v>
      </c>
      <c r="AI123" s="106">
        <v>0</v>
      </c>
      <c r="AJ123" s="106">
        <v>0</v>
      </c>
      <c r="AK123" s="106">
        <v>0</v>
      </c>
      <c r="AL123" s="106">
        <v>0</v>
      </c>
      <c r="AM123" s="106">
        <v>0</v>
      </c>
      <c r="AN123" s="106">
        <v>0</v>
      </c>
      <c r="AO123" s="106">
        <v>0</v>
      </c>
      <c r="AP123" s="106">
        <v>0</v>
      </c>
      <c r="AQ123" s="106">
        <v>0</v>
      </c>
      <c r="AR123" s="106">
        <v>0</v>
      </c>
      <c r="AS123" s="106">
        <v>0</v>
      </c>
      <c r="AT123" s="106">
        <v>0</v>
      </c>
      <c r="AU123" s="106">
        <v>0</v>
      </c>
      <c r="AV123" s="106">
        <v>0</v>
      </c>
      <c r="AW123" s="106">
        <v>0</v>
      </c>
      <c r="AX123" s="106">
        <v>0</v>
      </c>
      <c r="AY123" s="106">
        <v>0</v>
      </c>
    </row>
    <row r="124" spans="1:52">
      <c r="A124" s="109"/>
      <c r="B124" s="119">
        <v>3</v>
      </c>
      <c r="C124" s="106"/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0</v>
      </c>
      <c r="M124" s="106">
        <v>0</v>
      </c>
      <c r="N124" s="106">
        <v>0</v>
      </c>
      <c r="O124" s="106">
        <v>0</v>
      </c>
      <c r="P124" s="106">
        <v>0</v>
      </c>
      <c r="Q124" s="106">
        <v>0</v>
      </c>
      <c r="R124" s="106">
        <v>0</v>
      </c>
      <c r="S124" s="106">
        <v>0</v>
      </c>
      <c r="T124" s="106">
        <v>0</v>
      </c>
      <c r="U124" s="106">
        <v>0</v>
      </c>
      <c r="V124" s="106">
        <v>0</v>
      </c>
      <c r="W124" s="106">
        <v>0</v>
      </c>
      <c r="X124" s="106">
        <v>0</v>
      </c>
      <c r="Y124" s="106">
        <v>0</v>
      </c>
      <c r="Z124" s="106">
        <v>0</v>
      </c>
      <c r="AA124" s="106">
        <v>0</v>
      </c>
      <c r="AB124" s="106">
        <v>0</v>
      </c>
      <c r="AC124" s="106">
        <v>0</v>
      </c>
      <c r="AD124" s="106">
        <v>0</v>
      </c>
      <c r="AE124" s="106">
        <v>0</v>
      </c>
      <c r="AF124" s="106">
        <v>0</v>
      </c>
      <c r="AG124" s="106">
        <v>0</v>
      </c>
      <c r="AH124" s="106">
        <v>0</v>
      </c>
      <c r="AI124" s="106">
        <v>0</v>
      </c>
      <c r="AJ124" s="106">
        <v>0</v>
      </c>
      <c r="AK124" s="106">
        <v>0</v>
      </c>
      <c r="AL124" s="106">
        <v>0</v>
      </c>
      <c r="AM124" s="106">
        <v>0</v>
      </c>
      <c r="AN124" s="106">
        <v>0</v>
      </c>
      <c r="AO124" s="106">
        <v>0</v>
      </c>
      <c r="AP124" s="106">
        <v>0</v>
      </c>
      <c r="AQ124" s="106">
        <v>0</v>
      </c>
      <c r="AR124" s="106">
        <v>0</v>
      </c>
      <c r="AS124" s="106">
        <v>0</v>
      </c>
      <c r="AT124" s="106">
        <v>0</v>
      </c>
      <c r="AU124" s="106">
        <v>0</v>
      </c>
      <c r="AV124" s="106">
        <v>0</v>
      </c>
      <c r="AW124" s="106">
        <v>0</v>
      </c>
      <c r="AX124" s="106">
        <v>0</v>
      </c>
      <c r="AY124" s="106">
        <v>0</v>
      </c>
    </row>
    <row r="125" spans="1:52">
      <c r="A125" s="109"/>
      <c r="B125" s="119">
        <v>4</v>
      </c>
      <c r="C125" s="106"/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0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0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/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/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/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/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/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/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/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/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/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/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/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/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/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/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/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/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/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/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/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/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/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/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/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/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/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/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/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/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/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/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/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/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/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/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/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/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/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/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/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/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/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/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/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/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295</v>
      </c>
      <c r="C170" s="114"/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296</v>
      </c>
      <c r="C172" s="134"/>
      <c r="D172" s="134">
        <v>0.43062944370491801</v>
      </c>
      <c r="E172" s="134">
        <v>0.43062944370491801</v>
      </c>
      <c r="F172" s="134">
        <v>0.43062944370491801</v>
      </c>
      <c r="G172" s="134">
        <v>0.43062944370491801</v>
      </c>
      <c r="H172" s="134">
        <v>0.43062944370491818</v>
      </c>
      <c r="I172" s="134">
        <v>0.43062944370491818</v>
      </c>
      <c r="J172" s="134">
        <v>0.43062944370491818</v>
      </c>
      <c r="K172" s="134">
        <v>0.43062944370491818</v>
      </c>
      <c r="L172" s="134">
        <v>0.43062944370491818</v>
      </c>
      <c r="M172" s="134">
        <v>0.43062944370491818</v>
      </c>
      <c r="N172" s="134">
        <v>0.43062944370491818</v>
      </c>
      <c r="O172" s="134">
        <v>0.43062944370491818</v>
      </c>
      <c r="P172" s="134">
        <v>0.43062944370491818</v>
      </c>
      <c r="Q172" s="134">
        <v>0.43062944370491818</v>
      </c>
      <c r="R172" s="134">
        <v>0.43062944370491818</v>
      </c>
      <c r="S172" s="134">
        <v>0.43062944370491818</v>
      </c>
      <c r="T172" s="134">
        <v>0.43062944370491818</v>
      </c>
      <c r="U172" s="134">
        <v>0.43062944370491818</v>
      </c>
      <c r="V172" s="134">
        <v>0.43062944370491818</v>
      </c>
      <c r="W172" s="134">
        <v>0.43062944370491818</v>
      </c>
      <c r="X172" s="134">
        <v>0.43062944370491818</v>
      </c>
      <c r="Y172" s="134">
        <v>0.43062944370491818</v>
      </c>
      <c r="Z172" s="134">
        <v>0.43062944370491818</v>
      </c>
      <c r="AA172" s="134">
        <v>0.43062944370491818</v>
      </c>
      <c r="AB172" s="134">
        <v>0.43062944370491818</v>
      </c>
      <c r="AC172" s="134">
        <v>0.43062944370491818</v>
      </c>
      <c r="AD172" s="134">
        <v>0.43062944370491818</v>
      </c>
      <c r="AE172" s="134">
        <v>0.43062944370491818</v>
      </c>
      <c r="AF172" s="134">
        <v>0.43062944370491818</v>
      </c>
      <c r="AG172" s="134">
        <v>0.43062944370491818</v>
      </c>
      <c r="AH172" s="134">
        <v>0.43062944370491818</v>
      </c>
      <c r="AI172" s="134">
        <v>0.43062944370491818</v>
      </c>
      <c r="AJ172" s="134">
        <v>0.43062944370491818</v>
      </c>
      <c r="AK172" s="134">
        <v>0.43062944370491818</v>
      </c>
      <c r="AL172" s="134">
        <v>0.43062944370491818</v>
      </c>
      <c r="AM172" s="134">
        <v>0.43062944370491818</v>
      </c>
      <c r="AN172" s="134">
        <v>0.43062944370491818</v>
      </c>
      <c r="AO172" s="134">
        <v>0.43062944370491818</v>
      </c>
      <c r="AP172" s="134">
        <v>0.43062944370491818</v>
      </c>
      <c r="AQ172" s="134">
        <v>0.43062944370491818</v>
      </c>
      <c r="AR172" s="134">
        <v>0.43062944370491818</v>
      </c>
      <c r="AS172" s="134">
        <v>0.43062944370491818</v>
      </c>
      <c r="AT172" s="134">
        <v>0.43062944370491818</v>
      </c>
      <c r="AU172" s="134">
        <v>0.43062944370491818</v>
      </c>
      <c r="AV172" s="134">
        <v>0.43062944370491801</v>
      </c>
      <c r="AW172" s="134">
        <v>0.43062944370491801</v>
      </c>
      <c r="AX172" s="134">
        <v>0.43062944370491801</v>
      </c>
      <c r="AY172" s="134">
        <v>0.43062944370491801</v>
      </c>
    </row>
    <row r="174" spans="1:52">
      <c r="A174" s="102" t="s">
        <v>271</v>
      </c>
    </row>
    <row r="175" spans="1:52">
      <c r="A175" s="135" t="s">
        <v>125</v>
      </c>
      <c r="B175" s="135" t="s">
        <v>297</v>
      </c>
      <c r="C175" s="124" t="s">
        <v>292</v>
      </c>
      <c r="D175" s="124">
        <f t="shared" ref="D175:AY175" si="1">SUM(D95:D98)</f>
        <v>4754.0556038556606</v>
      </c>
      <c r="E175" s="124">
        <f t="shared" si="1"/>
        <v>9105.1112077113212</v>
      </c>
      <c r="F175" s="124">
        <f t="shared" si="1"/>
        <v>13520.166811566982</v>
      </c>
      <c r="G175" s="124">
        <f t="shared" si="1"/>
        <v>17853.222415422642</v>
      </c>
      <c r="H175" s="124">
        <f t="shared" si="1"/>
        <v>18871.13161455057</v>
      </c>
      <c r="I175" s="124">
        <f t="shared" si="1"/>
        <v>18726.040813678501</v>
      </c>
      <c r="J175" s="124">
        <f t="shared" si="1"/>
        <v>18580.950012806432</v>
      </c>
      <c r="K175" s="124">
        <f t="shared" si="1"/>
        <v>18435.859211934359</v>
      </c>
      <c r="L175" s="124">
        <f t="shared" si="1"/>
        <v>18435.859211934359</v>
      </c>
      <c r="M175" s="124">
        <f t="shared" si="1"/>
        <v>18435.859211934359</v>
      </c>
      <c r="N175" s="124">
        <f t="shared" si="1"/>
        <v>18435.859211934359</v>
      </c>
      <c r="O175" s="124">
        <f t="shared" si="1"/>
        <v>18435.859211934359</v>
      </c>
      <c r="P175" s="124">
        <f t="shared" si="1"/>
        <v>18580.950012806432</v>
      </c>
      <c r="Q175" s="124">
        <f t="shared" si="1"/>
        <v>18726.040813678501</v>
      </c>
      <c r="R175" s="124">
        <f t="shared" si="1"/>
        <v>18871.13161455057</v>
      </c>
      <c r="S175" s="124">
        <f t="shared" si="1"/>
        <v>19016.222415422642</v>
      </c>
      <c r="T175" s="124">
        <f t="shared" si="1"/>
        <v>17792.357262381549</v>
      </c>
      <c r="U175" s="124">
        <f t="shared" si="1"/>
        <v>16570.609712184349</v>
      </c>
      <c r="V175" s="124">
        <f t="shared" si="1"/>
        <v>15350.974363840542</v>
      </c>
      <c r="W175" s="124">
        <f t="shared" si="1"/>
        <v>15205.883562968471</v>
      </c>
      <c r="X175" s="124">
        <f t="shared" si="1"/>
        <v>16284.657915137497</v>
      </c>
      <c r="Y175" s="124">
        <f t="shared" si="1"/>
        <v>17361.314664462621</v>
      </c>
      <c r="Z175" s="124">
        <f t="shared" si="1"/>
        <v>18435.859211934359</v>
      </c>
      <c r="AA175" s="124">
        <f t="shared" si="1"/>
        <v>18435.859211934359</v>
      </c>
      <c r="AB175" s="124">
        <f t="shared" si="1"/>
        <v>18580.950012806432</v>
      </c>
      <c r="AC175" s="124">
        <f t="shared" si="1"/>
        <v>18726.040813678501</v>
      </c>
      <c r="AD175" s="124">
        <f t="shared" si="1"/>
        <v>18486.941655297902</v>
      </c>
      <c r="AE175" s="124">
        <f t="shared" si="1"/>
        <v>18632.032456169971</v>
      </c>
      <c r="AF175" s="124">
        <f t="shared" si="1"/>
        <v>17433.147620125317</v>
      </c>
      <c r="AG175" s="124">
        <f t="shared" si="1"/>
        <v>17288.056819253245</v>
      </c>
      <c r="AH175" s="124">
        <f t="shared" si="1"/>
        <v>17527.155977633847</v>
      </c>
      <c r="AI175" s="124">
        <f t="shared" si="1"/>
        <v>17382.065176761778</v>
      </c>
      <c r="AJ175" s="124">
        <f t="shared" si="1"/>
        <v>18435.859211934359</v>
      </c>
      <c r="AK175" s="124">
        <f t="shared" si="1"/>
        <v>18435.859211934359</v>
      </c>
      <c r="AL175" s="124">
        <f t="shared" si="1"/>
        <v>18435.859211934359</v>
      </c>
      <c r="AM175" s="124">
        <f t="shared" si="1"/>
        <v>18435.859211934359</v>
      </c>
      <c r="AN175" s="124">
        <f t="shared" si="1"/>
        <v>18580.950012806432</v>
      </c>
      <c r="AO175" s="124">
        <f t="shared" si="1"/>
        <v>18726.040813678501</v>
      </c>
      <c r="AP175" s="124">
        <f t="shared" si="1"/>
        <v>18871.13161455057</v>
      </c>
      <c r="AQ175" s="124">
        <f t="shared" si="1"/>
        <v>19016.222415422642</v>
      </c>
      <c r="AR175" s="124">
        <f t="shared" si="1"/>
        <v>18871.13161455057</v>
      </c>
      <c r="AS175" s="124">
        <f t="shared" si="1"/>
        <v>18726.040813678501</v>
      </c>
      <c r="AT175" s="124">
        <f t="shared" si="1"/>
        <v>18580.950012806432</v>
      </c>
      <c r="AU175" s="124">
        <f t="shared" si="1"/>
        <v>18435.859211934359</v>
      </c>
      <c r="AV175" s="124">
        <f t="shared" si="1"/>
        <v>18435.859211934359</v>
      </c>
      <c r="AW175" s="124">
        <f t="shared" si="1"/>
        <v>18435.859211934359</v>
      </c>
      <c r="AX175" s="124">
        <f t="shared" si="1"/>
        <v>18435.859211934359</v>
      </c>
      <c r="AY175" s="124">
        <f t="shared" si="1"/>
        <v>18435.859211934359</v>
      </c>
    </row>
    <row r="176" spans="1:52">
      <c r="A176" s="125"/>
      <c r="B176" s="136" t="s">
        <v>298</v>
      </c>
      <c r="C176" s="125" t="s">
        <v>292</v>
      </c>
      <c r="D176" s="125">
        <v>403</v>
      </c>
      <c r="E176" s="125">
        <v>339</v>
      </c>
      <c r="F176" s="125">
        <v>421</v>
      </c>
      <c r="G176" s="125">
        <v>341</v>
      </c>
      <c r="H176" s="125">
        <v>531</v>
      </c>
      <c r="I176" s="125">
        <v>666</v>
      </c>
      <c r="J176" s="125">
        <v>598</v>
      </c>
      <c r="K176" s="125">
        <v>544</v>
      </c>
      <c r="L176" s="125">
        <v>2891</v>
      </c>
      <c r="M176" s="125">
        <v>3144</v>
      </c>
      <c r="N176" s="125">
        <v>2924</v>
      </c>
      <c r="O176" s="125">
        <v>3484</v>
      </c>
      <c r="P176" s="125">
        <v>1369</v>
      </c>
      <c r="Q176" s="125">
        <v>1072</v>
      </c>
      <c r="R176" s="125">
        <v>1108</v>
      </c>
      <c r="S176" s="125">
        <v>1045</v>
      </c>
      <c r="T176" s="125">
        <v>836</v>
      </c>
      <c r="U176" s="125">
        <v>770</v>
      </c>
      <c r="V176" s="125">
        <v>708</v>
      </c>
      <c r="W176" s="125">
        <v>820</v>
      </c>
      <c r="X176" s="125">
        <v>1044</v>
      </c>
      <c r="Y176" s="125">
        <v>797</v>
      </c>
      <c r="Z176" s="125">
        <v>979</v>
      </c>
      <c r="AA176" s="125">
        <v>1003</v>
      </c>
      <c r="AB176" s="125">
        <v>573</v>
      </c>
      <c r="AC176" s="125">
        <v>587</v>
      </c>
      <c r="AD176" s="125">
        <v>496</v>
      </c>
      <c r="AE176" s="125">
        <v>700</v>
      </c>
      <c r="AF176" s="125">
        <v>739</v>
      </c>
      <c r="AG176" s="125">
        <v>897</v>
      </c>
      <c r="AH176" s="125">
        <v>930</v>
      </c>
      <c r="AI176" s="125">
        <v>766</v>
      </c>
      <c r="AJ176" s="125">
        <v>1012</v>
      </c>
      <c r="AK176" s="125">
        <v>1077</v>
      </c>
      <c r="AL176" s="125">
        <v>984</v>
      </c>
      <c r="AM176" s="125">
        <v>847</v>
      </c>
      <c r="AN176" s="125">
        <v>2108</v>
      </c>
      <c r="AO176" s="125">
        <v>2621</v>
      </c>
      <c r="AP176" s="125">
        <v>2617</v>
      </c>
      <c r="AQ176" s="125">
        <v>1587</v>
      </c>
      <c r="AR176" s="125">
        <v>2727</v>
      </c>
      <c r="AS176" s="125">
        <v>3409</v>
      </c>
      <c r="AT176" s="125">
        <v>2801</v>
      </c>
      <c r="AU176" s="125">
        <v>2815</v>
      </c>
      <c r="AV176" s="125">
        <v>634</v>
      </c>
      <c r="AW176" s="125">
        <v>717</v>
      </c>
      <c r="AX176" s="125">
        <v>757</v>
      </c>
      <c r="AY176" s="125">
        <v>630</v>
      </c>
    </row>
    <row r="177" spans="1:51">
      <c r="A177" s="135" t="s">
        <v>133</v>
      </c>
      <c r="B177" s="135" t="s">
        <v>297</v>
      </c>
      <c r="C177" s="124" t="s">
        <v>292</v>
      </c>
      <c r="D177" s="124">
        <f t="shared" ref="D177:AY177" si="2">SUM(D100:D107)</f>
        <v>0</v>
      </c>
      <c r="E177" s="124">
        <f t="shared" si="2"/>
        <v>0</v>
      </c>
      <c r="F177" s="124">
        <f t="shared" si="2"/>
        <v>2291.0367068297519</v>
      </c>
      <c r="G177" s="124">
        <f t="shared" si="2"/>
        <v>2291.0367068297519</v>
      </c>
      <c r="H177" s="124">
        <f t="shared" si="2"/>
        <v>2291.0367068297519</v>
      </c>
      <c r="I177" s="124">
        <f t="shared" si="2"/>
        <v>2682.0734136595038</v>
      </c>
      <c r="J177" s="124">
        <f t="shared" si="2"/>
        <v>3327.4973272085399</v>
      </c>
      <c r="K177" s="124">
        <f t="shared" si="2"/>
        <v>3591.921240757576</v>
      </c>
      <c r="L177" s="124">
        <f t="shared" si="2"/>
        <v>3449.4428080608841</v>
      </c>
      <c r="M177" s="124">
        <f t="shared" si="2"/>
        <v>5489.7690678556482</v>
      </c>
      <c r="N177" s="124">
        <f t="shared" si="2"/>
        <v>6530.1929814046844</v>
      </c>
      <c r="O177" s="124">
        <f t="shared" si="2"/>
        <v>7810.6168949537196</v>
      </c>
      <c r="P177" s="124">
        <f t="shared" si="2"/>
        <v>9169.0408085027557</v>
      </c>
      <c r="Q177" s="124">
        <f t="shared" si="2"/>
        <v>10380.464722051793</v>
      </c>
      <c r="R177" s="124">
        <f t="shared" si="2"/>
        <v>10341.979861578237</v>
      </c>
      <c r="S177" s="124">
        <f t="shared" si="2"/>
        <v>12470.49500110468</v>
      </c>
      <c r="T177" s="124">
        <f t="shared" si="2"/>
        <v>12383.010140631124</v>
      </c>
      <c r="U177" s="124">
        <f t="shared" si="2"/>
        <v>13169.046847460875</v>
      </c>
      <c r="V177" s="124">
        <f t="shared" si="2"/>
        <v>14710.666967144378</v>
      </c>
      <c r="W177" s="124">
        <f t="shared" si="2"/>
        <v>14998.569313390108</v>
      </c>
      <c r="X177" s="124">
        <f t="shared" si="2"/>
        <v>15483.559032420855</v>
      </c>
      <c r="Y177" s="124">
        <f t="shared" si="2"/>
        <v>15313.125942834451</v>
      </c>
      <c r="Z177" s="124">
        <f t="shared" si="2"/>
        <v>14731.549856383486</v>
      </c>
      <c r="AA177" s="124">
        <f t="shared" si="2"/>
        <v>13949.97376993252</v>
      </c>
      <c r="AB177" s="124">
        <f t="shared" si="2"/>
        <v>12800.49533723583</v>
      </c>
      <c r="AC177" s="124">
        <f t="shared" si="2"/>
        <v>13133.821597030594</v>
      </c>
      <c r="AD177" s="124">
        <f t="shared" si="2"/>
        <v>13202.858303860346</v>
      </c>
      <c r="AE177" s="124">
        <f t="shared" si="2"/>
        <v>13095.895010690097</v>
      </c>
      <c r="AF177" s="124">
        <f t="shared" si="2"/>
        <v>12253.940303753869</v>
      </c>
      <c r="AG177" s="124">
        <f t="shared" si="2"/>
        <v>12736.977010583621</v>
      </c>
      <c r="AH177" s="124">
        <f t="shared" si="2"/>
        <v>12844.244386539569</v>
      </c>
      <c r="AI177" s="124">
        <f t="shared" si="2"/>
        <v>13463.668300088604</v>
      </c>
      <c r="AJ177" s="124">
        <f t="shared" si="2"/>
        <v>13509.092213637639</v>
      </c>
      <c r="AK177" s="124">
        <f t="shared" si="2"/>
        <v>13249.516127186675</v>
      </c>
      <c r="AL177" s="124">
        <f t="shared" si="2"/>
        <v>13023.94004073571</v>
      </c>
      <c r="AM177" s="124">
        <f t="shared" si="2"/>
        <v>13001.363954284747</v>
      </c>
      <c r="AN177" s="124">
        <f t="shared" si="2"/>
        <v>13114.787867833782</v>
      </c>
      <c r="AO177" s="124">
        <f t="shared" si="2"/>
        <v>13926.211781382819</v>
      </c>
      <c r="AP177" s="124">
        <f t="shared" si="2"/>
        <v>14834.248488212572</v>
      </c>
      <c r="AQ177" s="124">
        <f t="shared" si="2"/>
        <v>14641.770055515877</v>
      </c>
      <c r="AR177" s="124">
        <f t="shared" si="2"/>
        <v>16625.321901872074</v>
      </c>
      <c r="AS177" s="124">
        <f t="shared" si="2"/>
        <v>14871.358608701827</v>
      </c>
      <c r="AT177" s="124">
        <f t="shared" si="2"/>
        <v>13210.782522250862</v>
      </c>
      <c r="AU177" s="124">
        <f t="shared" si="2"/>
        <v>11208.206435799901</v>
      </c>
      <c r="AV177" s="124">
        <f t="shared" si="2"/>
        <v>9525.6303493489359</v>
      </c>
      <c r="AW177" s="124">
        <f t="shared" si="2"/>
        <v>8828.0542628979711</v>
      </c>
      <c r="AX177" s="124">
        <f t="shared" si="2"/>
        <v>8027.4781764470081</v>
      </c>
      <c r="AY177" s="124">
        <f t="shared" si="2"/>
        <v>7428.9020899960442</v>
      </c>
    </row>
    <row r="178" spans="1:51">
      <c r="A178" s="125"/>
      <c r="B178" s="136" t="s">
        <v>298</v>
      </c>
      <c r="C178" s="125" t="s">
        <v>292</v>
      </c>
      <c r="D178" s="125">
        <v>0</v>
      </c>
      <c r="E178" s="125">
        <v>0</v>
      </c>
      <c r="F178" s="125">
        <v>2291.0367068297519</v>
      </c>
      <c r="G178" s="125">
        <v>2291.0367068297519</v>
      </c>
      <c r="H178" s="125">
        <v>1900</v>
      </c>
      <c r="I178" s="125">
        <v>1539</v>
      </c>
      <c r="J178" s="125">
        <v>1920</v>
      </c>
      <c r="K178" s="125">
        <v>1474</v>
      </c>
      <c r="L178" s="125">
        <v>997</v>
      </c>
      <c r="M178" s="125">
        <v>1144</v>
      </c>
      <c r="N178" s="125">
        <v>904</v>
      </c>
      <c r="O178" s="125">
        <v>826</v>
      </c>
      <c r="P178" s="125">
        <v>973</v>
      </c>
      <c r="Q178" s="125">
        <v>998</v>
      </c>
      <c r="R178" s="125">
        <v>1285</v>
      </c>
      <c r="S178" s="125">
        <v>1317</v>
      </c>
      <c r="T178" s="125">
        <v>1235</v>
      </c>
      <c r="U178" s="125">
        <v>1492</v>
      </c>
      <c r="V178" s="125">
        <v>1105</v>
      </c>
      <c r="W178" s="125">
        <v>1219</v>
      </c>
      <c r="X178" s="125">
        <v>2665</v>
      </c>
      <c r="Y178" s="125">
        <v>2766</v>
      </c>
      <c r="Z178" s="125">
        <v>2966</v>
      </c>
      <c r="AA178" s="125">
        <v>2481</v>
      </c>
      <c r="AB178" s="125">
        <v>2704</v>
      </c>
      <c r="AC178" s="125">
        <v>2222</v>
      </c>
      <c r="AD178" s="125">
        <v>2398</v>
      </c>
      <c r="AE178" s="125">
        <v>3021</v>
      </c>
      <c r="AF178" s="125">
        <v>1808</v>
      </c>
      <c r="AG178" s="125">
        <v>1606</v>
      </c>
      <c r="AH178" s="125">
        <v>1565</v>
      </c>
      <c r="AI178" s="125">
        <v>2139</v>
      </c>
      <c r="AJ178" s="125">
        <v>2444</v>
      </c>
      <c r="AK178" s="125">
        <v>2410</v>
      </c>
      <c r="AL178" s="125">
        <v>2207</v>
      </c>
      <c r="AM178" s="125">
        <v>2071</v>
      </c>
      <c r="AN178" s="125">
        <v>1373</v>
      </c>
      <c r="AO178" s="125">
        <v>1383</v>
      </c>
      <c r="AP178" s="125">
        <v>1524</v>
      </c>
      <c r="AQ178" s="125">
        <v>1267</v>
      </c>
      <c r="AR178" s="125">
        <v>4045</v>
      </c>
      <c r="AS178" s="125">
        <v>3845</v>
      </c>
      <c r="AT178" s="125">
        <v>4187</v>
      </c>
      <c r="AU178" s="125">
        <v>3867</v>
      </c>
      <c r="AV178" s="125">
        <v>2882</v>
      </c>
      <c r="AW178" s="125">
        <v>2985</v>
      </c>
      <c r="AX178" s="125">
        <v>2783</v>
      </c>
      <c r="AY178" s="125">
        <v>3332</v>
      </c>
    </row>
    <row r="179" spans="1:51">
      <c r="A179" s="135" t="s">
        <v>134</v>
      </c>
      <c r="B179" s="135" t="s">
        <v>297</v>
      </c>
      <c r="C179" s="124" t="s">
        <v>292</v>
      </c>
      <c r="D179" s="124">
        <f t="shared" ref="D179:AY179" si="3">SUM(D109:D120)</f>
        <v>0</v>
      </c>
      <c r="E179" s="124">
        <f t="shared" si="3"/>
        <v>0</v>
      </c>
      <c r="F179" s="124">
        <f t="shared" si="3"/>
        <v>0</v>
      </c>
      <c r="G179" s="124">
        <f t="shared" si="3"/>
        <v>0</v>
      </c>
      <c r="H179" s="124">
        <f t="shared" si="3"/>
        <v>0</v>
      </c>
      <c r="I179" s="124">
        <f t="shared" si="3"/>
        <v>0</v>
      </c>
      <c r="J179" s="124">
        <f t="shared" si="3"/>
        <v>0</v>
      </c>
      <c r="K179" s="124">
        <f t="shared" si="3"/>
        <v>0</v>
      </c>
      <c r="L179" s="124">
        <f t="shared" si="3"/>
        <v>0</v>
      </c>
      <c r="M179" s="124">
        <f t="shared" si="3"/>
        <v>0</v>
      </c>
      <c r="N179" s="124">
        <f t="shared" si="3"/>
        <v>0</v>
      </c>
      <c r="O179" s="124">
        <f t="shared" si="3"/>
        <v>0</v>
      </c>
      <c r="P179" s="124">
        <f t="shared" si="3"/>
        <v>0</v>
      </c>
      <c r="Q179" s="124">
        <f t="shared" si="3"/>
        <v>0</v>
      </c>
      <c r="R179" s="124">
        <f t="shared" si="3"/>
        <v>0</v>
      </c>
      <c r="S179" s="124">
        <f t="shared" si="3"/>
        <v>0</v>
      </c>
      <c r="T179" s="124">
        <f t="shared" si="3"/>
        <v>0</v>
      </c>
      <c r="U179" s="124">
        <f t="shared" si="3"/>
        <v>0</v>
      </c>
      <c r="V179" s="124">
        <f t="shared" si="3"/>
        <v>0</v>
      </c>
      <c r="W179" s="124">
        <f t="shared" si="3"/>
        <v>0</v>
      </c>
      <c r="X179" s="124">
        <f t="shared" si="3"/>
        <v>0</v>
      </c>
      <c r="Y179" s="124">
        <f t="shared" si="3"/>
        <v>0</v>
      </c>
      <c r="Z179" s="124">
        <f t="shared" si="3"/>
        <v>0</v>
      </c>
      <c r="AA179" s="124">
        <f t="shared" si="3"/>
        <v>0</v>
      </c>
      <c r="AB179" s="124">
        <f t="shared" si="3"/>
        <v>0</v>
      </c>
      <c r="AC179" s="124">
        <f t="shared" si="3"/>
        <v>0</v>
      </c>
      <c r="AD179" s="124">
        <f t="shared" si="3"/>
        <v>0</v>
      </c>
      <c r="AE179" s="124">
        <f t="shared" si="3"/>
        <v>0</v>
      </c>
      <c r="AF179" s="124">
        <f t="shared" si="3"/>
        <v>0</v>
      </c>
      <c r="AG179" s="124">
        <f t="shared" si="3"/>
        <v>0</v>
      </c>
      <c r="AH179" s="124">
        <f t="shared" si="3"/>
        <v>0</v>
      </c>
      <c r="AI179" s="124">
        <f t="shared" si="3"/>
        <v>0</v>
      </c>
      <c r="AJ179" s="124">
        <f t="shared" si="3"/>
        <v>0</v>
      </c>
      <c r="AK179" s="124">
        <f t="shared" si="3"/>
        <v>0</v>
      </c>
      <c r="AL179" s="124">
        <f t="shared" si="3"/>
        <v>0</v>
      </c>
      <c r="AM179" s="124">
        <f t="shared" si="3"/>
        <v>0</v>
      </c>
      <c r="AN179" s="124">
        <f t="shared" si="3"/>
        <v>0</v>
      </c>
      <c r="AO179" s="124">
        <f t="shared" si="3"/>
        <v>0</v>
      </c>
      <c r="AP179" s="124">
        <f t="shared" si="3"/>
        <v>0</v>
      </c>
      <c r="AQ179" s="124">
        <f t="shared" si="3"/>
        <v>0</v>
      </c>
      <c r="AR179" s="124">
        <f t="shared" si="3"/>
        <v>0</v>
      </c>
      <c r="AS179" s="124">
        <f t="shared" si="3"/>
        <v>0</v>
      </c>
      <c r="AT179" s="124">
        <f t="shared" si="3"/>
        <v>0</v>
      </c>
      <c r="AU179" s="124">
        <f t="shared" si="3"/>
        <v>0</v>
      </c>
      <c r="AV179" s="124">
        <f t="shared" si="3"/>
        <v>0</v>
      </c>
      <c r="AW179" s="124">
        <f t="shared" si="3"/>
        <v>0</v>
      </c>
      <c r="AX179" s="124">
        <f t="shared" si="3"/>
        <v>0</v>
      </c>
      <c r="AY179" s="124">
        <f t="shared" si="3"/>
        <v>0</v>
      </c>
    </row>
    <row r="180" spans="1:51">
      <c r="A180" s="125"/>
      <c r="B180" s="136" t="s">
        <v>298</v>
      </c>
      <c r="C180" s="125" t="s">
        <v>292</v>
      </c>
      <c r="D180" s="125">
        <v>0</v>
      </c>
      <c r="E180" s="125">
        <v>0</v>
      </c>
      <c r="F180" s="125">
        <v>0</v>
      </c>
      <c r="G180" s="125">
        <v>0</v>
      </c>
      <c r="H180" s="125">
        <v>0</v>
      </c>
      <c r="I180" s="125">
        <v>0</v>
      </c>
      <c r="J180" s="125">
        <v>0</v>
      </c>
      <c r="K180" s="125">
        <v>0</v>
      </c>
      <c r="L180" s="125">
        <v>0</v>
      </c>
      <c r="M180" s="125">
        <v>0</v>
      </c>
      <c r="N180" s="125">
        <v>0</v>
      </c>
      <c r="O180" s="125">
        <v>0</v>
      </c>
      <c r="P180" s="125">
        <v>0</v>
      </c>
      <c r="Q180" s="125">
        <v>0</v>
      </c>
      <c r="R180" s="125">
        <v>0</v>
      </c>
      <c r="S180" s="125">
        <v>0</v>
      </c>
      <c r="T180" s="125">
        <v>0</v>
      </c>
      <c r="U180" s="125">
        <v>0</v>
      </c>
      <c r="V180" s="125">
        <v>0</v>
      </c>
      <c r="W180" s="125">
        <v>0</v>
      </c>
      <c r="X180" s="125">
        <v>0</v>
      </c>
      <c r="Y180" s="125">
        <v>0</v>
      </c>
      <c r="Z180" s="125">
        <v>0</v>
      </c>
      <c r="AA180" s="125">
        <v>0</v>
      </c>
      <c r="AB180" s="125">
        <v>0</v>
      </c>
      <c r="AC180" s="125">
        <v>0</v>
      </c>
      <c r="AD180" s="125">
        <v>0</v>
      </c>
      <c r="AE180" s="125">
        <v>0</v>
      </c>
      <c r="AF180" s="125">
        <v>0</v>
      </c>
      <c r="AG180" s="125">
        <v>0</v>
      </c>
      <c r="AH180" s="125">
        <v>0</v>
      </c>
      <c r="AI180" s="125">
        <v>0</v>
      </c>
      <c r="AJ180" s="125">
        <v>0</v>
      </c>
      <c r="AK180" s="125">
        <v>0</v>
      </c>
      <c r="AL180" s="125">
        <v>0</v>
      </c>
      <c r="AM180" s="125">
        <v>0</v>
      </c>
      <c r="AN180" s="125">
        <v>0</v>
      </c>
      <c r="AO180" s="125">
        <v>0</v>
      </c>
      <c r="AP180" s="125">
        <v>0</v>
      </c>
      <c r="AQ180" s="125">
        <v>0</v>
      </c>
      <c r="AR180" s="125">
        <v>0</v>
      </c>
      <c r="AS180" s="125">
        <v>0</v>
      </c>
      <c r="AT180" s="125">
        <v>0</v>
      </c>
      <c r="AU180" s="125">
        <v>0</v>
      </c>
      <c r="AV180" s="125">
        <v>0</v>
      </c>
      <c r="AW180" s="125">
        <v>0</v>
      </c>
      <c r="AX180" s="125">
        <v>0</v>
      </c>
      <c r="AY180" s="125">
        <v>0</v>
      </c>
    </row>
    <row r="181" spans="1:51">
      <c r="A181" s="135" t="s">
        <v>123</v>
      </c>
      <c r="B181" s="135" t="s">
        <v>297</v>
      </c>
      <c r="C181" s="124" t="s">
        <v>292</v>
      </c>
      <c r="D181" s="124">
        <f t="shared" ref="D181:AY181" si="4">(1-D172)*SUM(D122:D169)</f>
        <v>0</v>
      </c>
      <c r="E181" s="124">
        <f t="shared" si="4"/>
        <v>0</v>
      </c>
      <c r="F181" s="124">
        <f t="shared" si="4"/>
        <v>0</v>
      </c>
      <c r="G181" s="124">
        <f t="shared" si="4"/>
        <v>0</v>
      </c>
      <c r="H181" s="124">
        <f t="shared" si="4"/>
        <v>0</v>
      </c>
      <c r="I181" s="124">
        <f t="shared" si="4"/>
        <v>0</v>
      </c>
      <c r="J181" s="124">
        <f t="shared" si="4"/>
        <v>0</v>
      </c>
      <c r="K181" s="124">
        <f t="shared" si="4"/>
        <v>0</v>
      </c>
      <c r="L181" s="124">
        <f t="shared" si="4"/>
        <v>0</v>
      </c>
      <c r="M181" s="124">
        <f t="shared" si="4"/>
        <v>0</v>
      </c>
      <c r="N181" s="124">
        <f t="shared" si="4"/>
        <v>0</v>
      </c>
      <c r="O181" s="124">
        <f t="shared" si="4"/>
        <v>0</v>
      </c>
      <c r="P181" s="124">
        <f t="shared" si="4"/>
        <v>0</v>
      </c>
      <c r="Q181" s="124">
        <f t="shared" si="4"/>
        <v>0</v>
      </c>
      <c r="R181" s="124">
        <f t="shared" si="4"/>
        <v>0</v>
      </c>
      <c r="S181" s="124">
        <f t="shared" si="4"/>
        <v>0</v>
      </c>
      <c r="T181" s="124">
        <f t="shared" si="4"/>
        <v>0</v>
      </c>
      <c r="U181" s="124">
        <f t="shared" si="4"/>
        <v>0</v>
      </c>
      <c r="V181" s="124">
        <f t="shared" si="4"/>
        <v>0</v>
      </c>
      <c r="W181" s="124">
        <f t="shared" si="4"/>
        <v>0</v>
      </c>
      <c r="X181" s="124">
        <f t="shared" si="4"/>
        <v>0</v>
      </c>
      <c r="Y181" s="124">
        <f t="shared" si="4"/>
        <v>0</v>
      </c>
      <c r="Z181" s="124">
        <f t="shared" si="4"/>
        <v>0</v>
      </c>
      <c r="AA181" s="124">
        <f t="shared" si="4"/>
        <v>0</v>
      </c>
      <c r="AB181" s="124">
        <f t="shared" si="4"/>
        <v>0</v>
      </c>
      <c r="AC181" s="124">
        <f t="shared" si="4"/>
        <v>0</v>
      </c>
      <c r="AD181" s="124">
        <f t="shared" si="4"/>
        <v>0</v>
      </c>
      <c r="AE181" s="124">
        <f t="shared" si="4"/>
        <v>0</v>
      </c>
      <c r="AF181" s="124">
        <f t="shared" si="4"/>
        <v>0</v>
      </c>
      <c r="AG181" s="124">
        <f t="shared" si="4"/>
        <v>0</v>
      </c>
      <c r="AH181" s="124">
        <f t="shared" si="4"/>
        <v>0</v>
      </c>
      <c r="AI181" s="124">
        <f t="shared" si="4"/>
        <v>0</v>
      </c>
      <c r="AJ181" s="124">
        <f t="shared" si="4"/>
        <v>0</v>
      </c>
      <c r="AK181" s="124">
        <f t="shared" si="4"/>
        <v>0</v>
      </c>
      <c r="AL181" s="124">
        <f t="shared" si="4"/>
        <v>0</v>
      </c>
      <c r="AM181" s="124">
        <f t="shared" si="4"/>
        <v>0</v>
      </c>
      <c r="AN181" s="124">
        <f t="shared" si="4"/>
        <v>0</v>
      </c>
      <c r="AO181" s="124">
        <f t="shared" si="4"/>
        <v>0</v>
      </c>
      <c r="AP181" s="124">
        <f t="shared" si="4"/>
        <v>0</v>
      </c>
      <c r="AQ181" s="124">
        <f t="shared" si="4"/>
        <v>0</v>
      </c>
      <c r="AR181" s="124">
        <f t="shared" si="4"/>
        <v>0</v>
      </c>
      <c r="AS181" s="124">
        <f t="shared" si="4"/>
        <v>0</v>
      </c>
      <c r="AT181" s="124">
        <f t="shared" si="4"/>
        <v>0</v>
      </c>
      <c r="AU181" s="124">
        <f t="shared" si="4"/>
        <v>0</v>
      </c>
      <c r="AV181" s="124">
        <f t="shared" si="4"/>
        <v>0</v>
      </c>
      <c r="AW181" s="124">
        <f t="shared" si="4"/>
        <v>0</v>
      </c>
      <c r="AX181" s="124">
        <f t="shared" si="4"/>
        <v>0</v>
      </c>
      <c r="AY181" s="124">
        <f t="shared" si="4"/>
        <v>0</v>
      </c>
    </row>
    <row r="182" spans="1:51">
      <c r="A182" s="125"/>
      <c r="B182" s="136" t="s">
        <v>298</v>
      </c>
      <c r="C182" s="125" t="s">
        <v>292</v>
      </c>
      <c r="D182" s="125">
        <v>0</v>
      </c>
      <c r="E182" s="125">
        <v>0</v>
      </c>
      <c r="F182" s="125">
        <v>0</v>
      </c>
      <c r="G182" s="125">
        <v>0</v>
      </c>
      <c r="H182" s="125">
        <v>0</v>
      </c>
      <c r="I182" s="125">
        <v>0</v>
      </c>
      <c r="J182" s="125">
        <v>0</v>
      </c>
      <c r="K182" s="125">
        <v>0</v>
      </c>
      <c r="L182" s="125">
        <v>0</v>
      </c>
      <c r="M182" s="125">
        <v>0</v>
      </c>
      <c r="N182" s="125">
        <v>0</v>
      </c>
      <c r="O182" s="125">
        <v>0</v>
      </c>
      <c r="P182" s="125">
        <v>0</v>
      </c>
      <c r="Q182" s="125">
        <v>0</v>
      </c>
      <c r="R182" s="125">
        <v>0</v>
      </c>
      <c r="S182" s="125">
        <v>0</v>
      </c>
      <c r="T182" s="125">
        <v>0</v>
      </c>
      <c r="U182" s="125">
        <v>0</v>
      </c>
      <c r="V182" s="125">
        <v>0</v>
      </c>
      <c r="W182" s="125">
        <v>0</v>
      </c>
      <c r="X182" s="125">
        <v>0</v>
      </c>
      <c r="Y182" s="125">
        <v>0</v>
      </c>
      <c r="Z182" s="125">
        <v>0</v>
      </c>
      <c r="AA182" s="125">
        <v>0</v>
      </c>
      <c r="AB182" s="125">
        <v>0</v>
      </c>
      <c r="AC182" s="125">
        <v>0</v>
      </c>
      <c r="AD182" s="125">
        <v>0</v>
      </c>
      <c r="AE182" s="125">
        <v>0</v>
      </c>
      <c r="AF182" s="125">
        <v>0</v>
      </c>
      <c r="AG182" s="125">
        <v>0</v>
      </c>
      <c r="AH182" s="125">
        <v>0</v>
      </c>
      <c r="AI182" s="125">
        <v>0</v>
      </c>
      <c r="AJ182" s="125">
        <v>0</v>
      </c>
      <c r="AK182" s="125">
        <v>0</v>
      </c>
      <c r="AL182" s="125">
        <v>0</v>
      </c>
      <c r="AM182" s="125">
        <v>0</v>
      </c>
      <c r="AN182" s="125">
        <v>0</v>
      </c>
      <c r="AO182" s="125">
        <v>0</v>
      </c>
      <c r="AP182" s="125">
        <v>0</v>
      </c>
      <c r="AQ182" s="125">
        <v>0</v>
      </c>
      <c r="AR182" s="125">
        <v>0</v>
      </c>
      <c r="AS182" s="125">
        <v>0</v>
      </c>
      <c r="AT182" s="125">
        <v>0</v>
      </c>
      <c r="AU182" s="125">
        <v>0</v>
      </c>
      <c r="AV182" s="125">
        <v>0</v>
      </c>
      <c r="AW182" s="125">
        <v>0</v>
      </c>
      <c r="AX182" s="125">
        <v>0</v>
      </c>
      <c r="AY182" s="125">
        <v>0</v>
      </c>
    </row>
    <row r="184" spans="1:51">
      <c r="A184" s="102" t="s">
        <v>299</v>
      </c>
    </row>
    <row r="185" spans="1:51">
      <c r="A185" s="126" t="s">
        <v>125</v>
      </c>
      <c r="B185" s="123">
        <v>1</v>
      </c>
      <c r="C185" s="124"/>
      <c r="D185" s="124">
        <v>403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/>
      <c r="D186" s="106">
        <v>0</v>
      </c>
      <c r="E186" s="106">
        <v>339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/>
      <c r="D187" s="106">
        <v>0</v>
      </c>
      <c r="E187" s="106">
        <v>0</v>
      </c>
      <c r="F187" s="106">
        <v>421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/>
      <c r="D188" s="106">
        <v>0</v>
      </c>
      <c r="E188" s="106">
        <v>0</v>
      </c>
      <c r="F188" s="106">
        <v>0</v>
      </c>
      <c r="G188" s="106">
        <v>341</v>
      </c>
      <c r="H188" s="106">
        <v>531</v>
      </c>
      <c r="I188" s="106">
        <v>666</v>
      </c>
      <c r="J188" s="106">
        <v>598</v>
      </c>
      <c r="K188" s="106">
        <v>544</v>
      </c>
      <c r="L188" s="106">
        <v>2891</v>
      </c>
      <c r="M188" s="106">
        <v>3144</v>
      </c>
      <c r="N188" s="106">
        <v>2924</v>
      </c>
      <c r="O188" s="106">
        <v>3484</v>
      </c>
      <c r="P188" s="106">
        <v>1369</v>
      </c>
      <c r="Q188" s="106">
        <v>1072</v>
      </c>
      <c r="R188" s="106">
        <v>1108</v>
      </c>
      <c r="S188" s="106">
        <v>1045</v>
      </c>
      <c r="T188" s="106">
        <v>836</v>
      </c>
      <c r="U188" s="106">
        <v>770</v>
      </c>
      <c r="V188" s="106">
        <v>708</v>
      </c>
      <c r="W188" s="106">
        <v>820</v>
      </c>
      <c r="X188" s="106">
        <v>1044</v>
      </c>
      <c r="Y188" s="106">
        <v>797</v>
      </c>
      <c r="Z188" s="106">
        <v>979</v>
      </c>
      <c r="AA188" s="106">
        <v>1003</v>
      </c>
      <c r="AB188" s="106">
        <v>573</v>
      </c>
      <c r="AC188" s="106">
        <v>587</v>
      </c>
      <c r="AD188" s="106">
        <v>496</v>
      </c>
      <c r="AE188" s="106">
        <v>700</v>
      </c>
      <c r="AF188" s="106">
        <v>739</v>
      </c>
      <c r="AG188" s="106">
        <v>897</v>
      </c>
      <c r="AH188" s="106">
        <v>930</v>
      </c>
      <c r="AI188" s="106">
        <v>766</v>
      </c>
      <c r="AJ188" s="106">
        <v>1012</v>
      </c>
      <c r="AK188" s="106">
        <v>1077</v>
      </c>
      <c r="AL188" s="106">
        <v>984</v>
      </c>
      <c r="AM188" s="106">
        <v>847</v>
      </c>
      <c r="AN188" s="106">
        <v>2108</v>
      </c>
      <c r="AO188" s="106">
        <v>2621</v>
      </c>
      <c r="AP188" s="106">
        <v>2617</v>
      </c>
      <c r="AQ188" s="106">
        <v>1587</v>
      </c>
      <c r="AR188" s="106">
        <v>2727</v>
      </c>
      <c r="AS188" s="106">
        <v>3409</v>
      </c>
      <c r="AT188" s="106">
        <v>2801</v>
      </c>
      <c r="AU188" s="106">
        <v>2815</v>
      </c>
      <c r="AV188" s="106">
        <v>634</v>
      </c>
      <c r="AW188" s="106">
        <v>717</v>
      </c>
      <c r="AX188" s="106">
        <v>757</v>
      </c>
      <c r="AY188" s="106">
        <v>630</v>
      </c>
    </row>
    <row r="189" spans="1:51">
      <c r="A189" s="126" t="s">
        <v>133</v>
      </c>
      <c r="B189" s="123">
        <v>1</v>
      </c>
      <c r="C189" s="124"/>
      <c r="D189" s="124">
        <v>0</v>
      </c>
      <c r="E189" s="124">
        <v>0</v>
      </c>
      <c r="F189" s="124">
        <v>2291.0367068297519</v>
      </c>
      <c r="G189" s="124">
        <v>2291.0367068297519</v>
      </c>
      <c r="H189" s="124">
        <v>1900</v>
      </c>
      <c r="I189" s="124">
        <v>1147.9632931702481</v>
      </c>
      <c r="J189" s="124">
        <v>776.92658634049621</v>
      </c>
      <c r="K189" s="124">
        <v>66.5026727914601</v>
      </c>
      <c r="L189" s="124">
        <v>0</v>
      </c>
      <c r="M189" s="124">
        <v>0</v>
      </c>
      <c r="N189" s="124">
        <v>0</v>
      </c>
      <c r="O189" s="124">
        <v>0</v>
      </c>
      <c r="P189" s="124">
        <v>0</v>
      </c>
      <c r="Q189" s="124">
        <v>0</v>
      </c>
      <c r="R189" s="124">
        <v>0</v>
      </c>
      <c r="S189" s="124">
        <v>0</v>
      </c>
      <c r="T189" s="124">
        <v>0</v>
      </c>
      <c r="U189" s="124">
        <v>0</v>
      </c>
      <c r="V189" s="124">
        <v>0</v>
      </c>
      <c r="W189" s="124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24">
        <v>0</v>
      </c>
      <c r="AH189" s="124">
        <v>0</v>
      </c>
      <c r="AI189" s="124">
        <v>0</v>
      </c>
      <c r="AJ189" s="124">
        <v>0</v>
      </c>
      <c r="AK189" s="124">
        <v>0</v>
      </c>
      <c r="AL189" s="124">
        <v>0</v>
      </c>
      <c r="AM189" s="124">
        <v>0</v>
      </c>
      <c r="AN189" s="124">
        <v>0</v>
      </c>
      <c r="AO189" s="124">
        <v>0</v>
      </c>
      <c r="AP189" s="124">
        <v>0</v>
      </c>
      <c r="AQ189" s="124">
        <v>0</v>
      </c>
      <c r="AR189" s="124">
        <v>0</v>
      </c>
      <c r="AS189" s="124">
        <v>0</v>
      </c>
      <c r="AT189" s="124">
        <v>0</v>
      </c>
      <c r="AU189" s="124">
        <v>0</v>
      </c>
      <c r="AV189" s="124">
        <v>0</v>
      </c>
      <c r="AW189" s="124">
        <v>0</v>
      </c>
      <c r="AX189" s="124">
        <v>0</v>
      </c>
      <c r="AY189" s="124">
        <v>0</v>
      </c>
    </row>
    <row r="190" spans="1:51">
      <c r="A190" s="109"/>
      <c r="B190" s="119">
        <v>2</v>
      </c>
      <c r="C190" s="106"/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391.03670682975189</v>
      </c>
      <c r="J190" s="106">
        <v>1143.0734136595038</v>
      </c>
      <c r="K190" s="106">
        <v>1407.4973272085399</v>
      </c>
      <c r="L190" s="106">
        <v>997</v>
      </c>
      <c r="M190" s="106">
        <v>23.078759242423985</v>
      </c>
      <c r="N190" s="106">
        <v>0</v>
      </c>
      <c r="O190" s="106">
        <v>0</v>
      </c>
      <c r="P190" s="106">
        <v>0</v>
      </c>
      <c r="Q190" s="106">
        <v>0</v>
      </c>
      <c r="R190" s="106">
        <v>0</v>
      </c>
      <c r="S190" s="106">
        <v>0</v>
      </c>
      <c r="T190" s="106">
        <v>0</v>
      </c>
      <c r="U190" s="106">
        <v>0</v>
      </c>
      <c r="V190" s="106">
        <v>0</v>
      </c>
      <c r="W190" s="106">
        <v>0</v>
      </c>
      <c r="X190" s="106">
        <v>0</v>
      </c>
      <c r="Y190" s="106">
        <v>0</v>
      </c>
      <c r="Z190" s="106">
        <v>0</v>
      </c>
      <c r="AA190" s="106">
        <v>0</v>
      </c>
      <c r="AB190" s="106">
        <v>0</v>
      </c>
      <c r="AC190" s="106">
        <v>0</v>
      </c>
      <c r="AD190" s="106">
        <v>0</v>
      </c>
      <c r="AE190" s="106">
        <v>0</v>
      </c>
      <c r="AF190" s="106">
        <v>0</v>
      </c>
      <c r="AG190" s="106">
        <v>0</v>
      </c>
      <c r="AH190" s="106">
        <v>0</v>
      </c>
      <c r="AI190" s="106">
        <v>0</v>
      </c>
      <c r="AJ190" s="106">
        <v>0</v>
      </c>
      <c r="AK190" s="106">
        <v>0</v>
      </c>
      <c r="AL190" s="106">
        <v>0</v>
      </c>
      <c r="AM190" s="106">
        <v>0</v>
      </c>
      <c r="AN190" s="106">
        <v>0</v>
      </c>
      <c r="AO190" s="106">
        <v>0</v>
      </c>
      <c r="AP190" s="106">
        <v>0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0</v>
      </c>
      <c r="AX190" s="106">
        <v>0</v>
      </c>
      <c r="AY190" s="106">
        <v>271.94573710202803</v>
      </c>
    </row>
    <row r="191" spans="1:51">
      <c r="A191" s="109"/>
      <c r="B191" s="120">
        <v>3</v>
      </c>
      <c r="C191" s="106"/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1120.921240757576</v>
      </c>
      <c r="N191" s="106">
        <v>904</v>
      </c>
      <c r="O191" s="106">
        <v>421.55719193911591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0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0</v>
      </c>
      <c r="AT191" s="106">
        <v>0</v>
      </c>
      <c r="AU191" s="106">
        <v>0</v>
      </c>
      <c r="AV191" s="106">
        <v>0</v>
      </c>
      <c r="AW191" s="106">
        <v>710.21747774913638</v>
      </c>
      <c r="AX191" s="106">
        <v>1308.7935642001003</v>
      </c>
      <c r="AY191" s="106">
        <v>2184.4239135490361</v>
      </c>
    </row>
    <row r="192" spans="1:51">
      <c r="A192" s="109"/>
      <c r="B192" s="120">
        <v>4</v>
      </c>
      <c r="C192" s="106"/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404.44280806088409</v>
      </c>
      <c r="P192" s="106">
        <v>973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33.751511787428171</v>
      </c>
      <c r="AU192" s="106">
        <v>2569.2299444841201</v>
      </c>
      <c r="AV192" s="106">
        <v>2200.6780981279244</v>
      </c>
      <c r="AW192" s="106">
        <v>2184.4239135490361</v>
      </c>
      <c r="AX192" s="106">
        <v>1474.2064357998997</v>
      </c>
      <c r="AY192" s="106">
        <v>875.63034934893585</v>
      </c>
    </row>
    <row r="193" spans="1:51">
      <c r="A193" s="109"/>
      <c r="B193" s="127">
        <v>5</v>
      </c>
      <c r="C193" s="106"/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998</v>
      </c>
      <c r="R193" s="106">
        <v>640.23093214435221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10.297970714585972</v>
      </c>
      <c r="AD193" s="106">
        <v>223.87405716554986</v>
      </c>
      <c r="AE193" s="106">
        <v>1060.4501436165137</v>
      </c>
      <c r="AF193" s="106">
        <v>684.02623006747763</v>
      </c>
      <c r="AG193" s="106">
        <v>958.50466276416955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322.21213216621618</v>
      </c>
      <c r="AT193" s="106">
        <v>2291.0367068297519</v>
      </c>
      <c r="AU193" s="106">
        <v>1297.7700555158799</v>
      </c>
      <c r="AV193" s="106">
        <v>681.32190187207561</v>
      </c>
      <c r="AW193" s="106">
        <v>90.358608701827507</v>
      </c>
      <c r="AX193" s="106">
        <v>0</v>
      </c>
      <c r="AY193" s="106">
        <v>0</v>
      </c>
    </row>
    <row r="194" spans="1:51">
      <c r="A194" s="109"/>
      <c r="B194" s="127">
        <v>6</v>
      </c>
      <c r="C194" s="106"/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644.76906785564779</v>
      </c>
      <c r="S194" s="106">
        <v>1317</v>
      </c>
      <c r="T194" s="106">
        <v>1007.8070185953161</v>
      </c>
      <c r="U194" s="106">
        <v>315.38310504627998</v>
      </c>
      <c r="V194" s="106">
        <v>0</v>
      </c>
      <c r="W194" s="106">
        <v>0</v>
      </c>
      <c r="X194" s="106">
        <v>0</v>
      </c>
      <c r="Y194" s="106">
        <v>0</v>
      </c>
      <c r="Z194" s="106">
        <v>3.468292065568221</v>
      </c>
      <c r="AA194" s="106">
        <v>1524.9531525391244</v>
      </c>
      <c r="AB194" s="106">
        <v>1195.3330328556208</v>
      </c>
      <c r="AC194" s="106">
        <v>1703.989719030747</v>
      </c>
      <c r="AD194" s="106">
        <v>2174.1259428344501</v>
      </c>
      <c r="AE194" s="106">
        <v>1960.5498563834863</v>
      </c>
      <c r="AF194" s="106">
        <v>1123.9737699325224</v>
      </c>
      <c r="AG194" s="106">
        <v>647.49533723583045</v>
      </c>
      <c r="AH194" s="106">
        <v>1565</v>
      </c>
      <c r="AI194" s="106">
        <v>1625.1784029694059</v>
      </c>
      <c r="AJ194" s="106">
        <v>1778.141696139654</v>
      </c>
      <c r="AK194" s="106">
        <v>1897.1049893099021</v>
      </c>
      <c r="AL194" s="106">
        <v>1925.0596962461309</v>
      </c>
      <c r="AM194" s="106">
        <v>1705.022989416379</v>
      </c>
      <c r="AN194" s="106">
        <v>1364.7556134604326</v>
      </c>
      <c r="AO194" s="106">
        <v>563.33169991139653</v>
      </c>
      <c r="AP194" s="106">
        <v>0</v>
      </c>
      <c r="AQ194" s="106">
        <v>0</v>
      </c>
      <c r="AR194" s="106">
        <v>846.05995926428841</v>
      </c>
      <c r="AS194" s="106">
        <v>2184.4239135490361</v>
      </c>
      <c r="AT194" s="106">
        <v>1862.2117813828199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/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227.19298140468391</v>
      </c>
      <c r="U195" s="106">
        <v>1176.61689495372</v>
      </c>
      <c r="V195" s="106">
        <v>1105</v>
      </c>
      <c r="W195" s="106">
        <v>454.95919149724386</v>
      </c>
      <c r="X195" s="106">
        <v>935.53527794820775</v>
      </c>
      <c r="Y195" s="106">
        <v>2742.0201384217639</v>
      </c>
      <c r="Z195" s="106">
        <v>2291.0367068297519</v>
      </c>
      <c r="AA195" s="106">
        <v>956.0468474608756</v>
      </c>
      <c r="AB195" s="106">
        <v>1508.6669671443792</v>
      </c>
      <c r="AC195" s="106">
        <v>507.71231025466705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513.82159703059415</v>
      </c>
      <c r="AJ195" s="106">
        <v>665.85830386034604</v>
      </c>
      <c r="AK195" s="106">
        <v>512.89501069009793</v>
      </c>
      <c r="AL195" s="106">
        <v>281.9403037538691</v>
      </c>
      <c r="AM195" s="106">
        <v>365.977010583621</v>
      </c>
      <c r="AN195" s="106">
        <v>8.2443865395673583</v>
      </c>
      <c r="AO195" s="106">
        <v>819.66830008860347</v>
      </c>
      <c r="AP195" s="106">
        <v>1524</v>
      </c>
      <c r="AQ195" s="106">
        <v>1169.9077863623604</v>
      </c>
      <c r="AR195" s="106">
        <v>2184.4239135490361</v>
      </c>
      <c r="AS195" s="106">
        <v>1338.3639542847477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/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764.04080850275614</v>
      </c>
      <c r="X196" s="114">
        <v>1729.4647220517923</v>
      </c>
      <c r="Y196" s="114">
        <v>23.979861578236068</v>
      </c>
      <c r="Z196" s="114">
        <v>671.49500110467989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97.092213637639588</v>
      </c>
      <c r="AR196" s="114">
        <v>1014.5161271866757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/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/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/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/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/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/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0</v>
      </c>
      <c r="AE202" s="106">
        <v>0</v>
      </c>
      <c r="AF202" s="106">
        <v>0</v>
      </c>
      <c r="AG202" s="106">
        <v>0</v>
      </c>
      <c r="AH202" s="106">
        <v>0</v>
      </c>
      <c r="AI202" s="106">
        <v>0</v>
      </c>
      <c r="AJ202" s="106">
        <v>0</v>
      </c>
      <c r="AK202" s="106">
        <v>0</v>
      </c>
      <c r="AL202" s="106">
        <v>0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/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0</v>
      </c>
      <c r="AN203" s="106">
        <v>0</v>
      </c>
      <c r="AO203" s="106">
        <v>0</v>
      </c>
      <c r="AP203" s="106">
        <v>0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/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/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/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/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/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/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/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/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0</v>
      </c>
      <c r="J211" s="110">
        <v>0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0</v>
      </c>
      <c r="AO211" s="110">
        <v>0</v>
      </c>
      <c r="AP211" s="110">
        <v>0</v>
      </c>
      <c r="AQ211" s="110">
        <v>0</v>
      </c>
      <c r="AR211" s="110">
        <v>0</v>
      </c>
      <c r="AS211" s="110">
        <v>0</v>
      </c>
      <c r="AT211" s="110">
        <v>0</v>
      </c>
      <c r="AU211" s="110">
        <v>0</v>
      </c>
      <c r="AV211" s="110">
        <v>0</v>
      </c>
      <c r="AW211" s="110">
        <v>0</v>
      </c>
      <c r="AX211" s="110">
        <v>0</v>
      </c>
      <c r="AY211" s="110">
        <v>0</v>
      </c>
    </row>
    <row r="212" spans="1:51">
      <c r="A212" s="109"/>
      <c r="B212" s="119">
        <v>4</v>
      </c>
      <c r="C212" s="106"/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0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0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/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/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/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/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/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/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/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/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/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/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/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/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/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/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/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/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/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/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/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/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/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/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/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/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/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/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/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/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/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/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/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/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/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/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/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/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/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/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/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/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/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/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/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/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300</v>
      </c>
    </row>
    <row r="259" spans="1:52">
      <c r="A259" s="137" t="s">
        <v>124</v>
      </c>
      <c r="B259" s="138">
        <v>650</v>
      </c>
      <c r="C259" s="124" t="s">
        <v>292</v>
      </c>
      <c r="D259" s="124">
        <f>E$14*$B$259</f>
        <v>0</v>
      </c>
      <c r="E259" s="124">
        <f t="shared" ref="E259:AX259" si="5">F$14*$B$259</f>
        <v>0</v>
      </c>
      <c r="F259" s="124">
        <f t="shared" si="5"/>
        <v>0</v>
      </c>
      <c r="G259" s="124">
        <f t="shared" si="5"/>
        <v>0</v>
      </c>
      <c r="H259" s="124">
        <f t="shared" si="5"/>
        <v>0</v>
      </c>
      <c r="I259" s="124">
        <f t="shared" si="5"/>
        <v>0</v>
      </c>
      <c r="J259" s="124">
        <f t="shared" si="5"/>
        <v>0</v>
      </c>
      <c r="K259" s="124">
        <f t="shared" si="5"/>
        <v>0</v>
      </c>
      <c r="L259" s="124">
        <f t="shared" si="5"/>
        <v>0</v>
      </c>
      <c r="M259" s="124">
        <f t="shared" si="5"/>
        <v>0</v>
      </c>
      <c r="N259" s="124">
        <f t="shared" si="5"/>
        <v>0</v>
      </c>
      <c r="O259" s="124">
        <f t="shared" si="5"/>
        <v>0</v>
      </c>
      <c r="P259" s="124">
        <f t="shared" si="5"/>
        <v>0</v>
      </c>
      <c r="Q259" s="124">
        <f t="shared" si="5"/>
        <v>0</v>
      </c>
      <c r="R259" s="124">
        <f t="shared" si="5"/>
        <v>0</v>
      </c>
      <c r="S259" s="124">
        <f t="shared" si="5"/>
        <v>0</v>
      </c>
      <c r="T259" s="124">
        <f t="shared" si="5"/>
        <v>0</v>
      </c>
      <c r="U259" s="124">
        <f t="shared" si="5"/>
        <v>0</v>
      </c>
      <c r="V259" s="124">
        <f t="shared" si="5"/>
        <v>0</v>
      </c>
      <c r="W259" s="124">
        <f t="shared" si="5"/>
        <v>0</v>
      </c>
      <c r="X259" s="124">
        <f t="shared" si="5"/>
        <v>0</v>
      </c>
      <c r="Y259" s="124">
        <f t="shared" si="5"/>
        <v>0</v>
      </c>
      <c r="Z259" s="124">
        <f t="shared" si="5"/>
        <v>0</v>
      </c>
      <c r="AA259" s="124">
        <f t="shared" si="5"/>
        <v>0</v>
      </c>
      <c r="AB259" s="124">
        <f t="shared" si="5"/>
        <v>0</v>
      </c>
      <c r="AC259" s="124">
        <f t="shared" si="5"/>
        <v>0</v>
      </c>
      <c r="AD259" s="124">
        <f t="shared" si="5"/>
        <v>0</v>
      </c>
      <c r="AE259" s="124">
        <f t="shared" si="5"/>
        <v>0</v>
      </c>
      <c r="AF259" s="124">
        <f t="shared" si="5"/>
        <v>0</v>
      </c>
      <c r="AG259" s="124">
        <f t="shared" si="5"/>
        <v>0</v>
      </c>
      <c r="AH259" s="124">
        <f t="shared" si="5"/>
        <v>0</v>
      </c>
      <c r="AI259" s="124">
        <f t="shared" si="5"/>
        <v>0</v>
      </c>
      <c r="AJ259" s="124">
        <f t="shared" si="5"/>
        <v>0</v>
      </c>
      <c r="AK259" s="124">
        <f t="shared" si="5"/>
        <v>0</v>
      </c>
      <c r="AL259" s="124">
        <f t="shared" si="5"/>
        <v>0</v>
      </c>
      <c r="AM259" s="124">
        <f t="shared" si="5"/>
        <v>0</v>
      </c>
      <c r="AN259" s="124">
        <f t="shared" si="5"/>
        <v>0</v>
      </c>
      <c r="AO259" s="124">
        <f t="shared" si="5"/>
        <v>0</v>
      </c>
      <c r="AP259" s="124">
        <f t="shared" si="5"/>
        <v>0</v>
      </c>
      <c r="AQ259" s="124">
        <f t="shared" si="5"/>
        <v>0</v>
      </c>
      <c r="AR259" s="124">
        <f t="shared" si="5"/>
        <v>0</v>
      </c>
      <c r="AS259" s="124">
        <f t="shared" si="5"/>
        <v>0</v>
      </c>
      <c r="AT259" s="124">
        <f t="shared" si="5"/>
        <v>0</v>
      </c>
      <c r="AU259" s="124">
        <f t="shared" si="5"/>
        <v>0</v>
      </c>
      <c r="AV259" s="124">
        <f t="shared" si="5"/>
        <v>0</v>
      </c>
      <c r="AW259" s="124">
        <f t="shared" si="5"/>
        <v>0</v>
      </c>
      <c r="AX259" s="124">
        <f t="shared" si="5"/>
        <v>0</v>
      </c>
      <c r="AY259" s="124">
        <f>AZ$14*$B$259</f>
        <v>0</v>
      </c>
      <c r="AZ259" s="139">
        <f>SUM($D259:$AY259)</f>
        <v>0</v>
      </c>
    </row>
    <row r="260" spans="1:52">
      <c r="A260" s="140" t="s">
        <v>301</v>
      </c>
      <c r="B260" s="114">
        <v>60</v>
      </c>
      <c r="C260" s="125" t="s">
        <v>292</v>
      </c>
      <c r="D260" s="125">
        <f>(D$175-D$176+D$177-D$178+D$179-D$180+D$181-D$182)*$B$260</f>
        <v>261063.33623133964</v>
      </c>
      <c r="E260" s="125">
        <f t="shared" ref="E260:AY260" si="6">(E$175-E$176+E$177-E$178+E$179-E$180+E$181-E$182)*$B$260</f>
        <v>525966.67246267921</v>
      </c>
      <c r="F260" s="125">
        <f t="shared" si="6"/>
        <v>785950.00869401894</v>
      </c>
      <c r="G260" s="125">
        <f t="shared" si="6"/>
        <v>1050733.3449253584</v>
      </c>
      <c r="H260" s="125">
        <f t="shared" si="6"/>
        <v>1123870.0992828193</v>
      </c>
      <c r="I260" s="125">
        <f t="shared" si="6"/>
        <v>1152186.8536402802</v>
      </c>
      <c r="J260" s="125">
        <f t="shared" si="6"/>
        <v>1163426.8404008984</v>
      </c>
      <c r="K260" s="125">
        <f t="shared" si="6"/>
        <v>1200586.8271615161</v>
      </c>
      <c r="L260" s="125">
        <f t="shared" si="6"/>
        <v>1079838.1211997147</v>
      </c>
      <c r="M260" s="125">
        <f t="shared" si="6"/>
        <v>1178257.6967874004</v>
      </c>
      <c r="N260" s="125">
        <f t="shared" si="6"/>
        <v>1268283.1316003427</v>
      </c>
      <c r="O260" s="125">
        <f t="shared" si="6"/>
        <v>1316188.5664132847</v>
      </c>
      <c r="P260" s="125">
        <f t="shared" si="6"/>
        <v>1524479.4492785512</v>
      </c>
      <c r="Q260" s="125">
        <f t="shared" si="6"/>
        <v>1622190.3321438176</v>
      </c>
      <c r="R260" s="125">
        <f t="shared" si="6"/>
        <v>1609206.6885677283</v>
      </c>
      <c r="S260" s="125">
        <f t="shared" si="6"/>
        <v>1747483.0449916394</v>
      </c>
      <c r="T260" s="125">
        <f t="shared" si="6"/>
        <v>1686262.0441807602</v>
      </c>
      <c r="U260" s="125">
        <f t="shared" si="6"/>
        <v>1648659.3935787135</v>
      </c>
      <c r="V260" s="125">
        <f t="shared" si="6"/>
        <v>1694918.4798590951</v>
      </c>
      <c r="W260" s="125">
        <f t="shared" si="6"/>
        <v>1689927.1725815146</v>
      </c>
      <c r="X260" s="125">
        <f t="shared" si="6"/>
        <v>1683553.0168535011</v>
      </c>
      <c r="Y260" s="125">
        <f t="shared" si="6"/>
        <v>1746686.4364378245</v>
      </c>
      <c r="Z260" s="125">
        <f t="shared" si="6"/>
        <v>1753344.5440990706</v>
      </c>
      <c r="AA260" s="125">
        <f t="shared" si="6"/>
        <v>1734109.9789120127</v>
      </c>
      <c r="AB260" s="125">
        <f t="shared" si="6"/>
        <v>1686266.7210025357</v>
      </c>
      <c r="AC260" s="125">
        <f t="shared" si="6"/>
        <v>1743051.7446425457</v>
      </c>
      <c r="AD260" s="125">
        <f t="shared" si="6"/>
        <v>1727747.997549495</v>
      </c>
      <c r="AE260" s="125">
        <f t="shared" si="6"/>
        <v>1680415.6480116043</v>
      </c>
      <c r="AF260" s="125">
        <f t="shared" si="6"/>
        <v>1628405.275432751</v>
      </c>
      <c r="AG260" s="125">
        <f t="shared" si="6"/>
        <v>1651322.0297902119</v>
      </c>
      <c r="AH260" s="125">
        <f t="shared" si="6"/>
        <v>1672584.021850405</v>
      </c>
      <c r="AI260" s="125">
        <f t="shared" si="6"/>
        <v>1676444.008611023</v>
      </c>
      <c r="AJ260" s="125">
        <f t="shared" si="6"/>
        <v>1709337.08553432</v>
      </c>
      <c r="AK260" s="125">
        <f t="shared" si="6"/>
        <v>1691902.520347262</v>
      </c>
      <c r="AL260" s="125">
        <f t="shared" si="6"/>
        <v>1696127.9551602041</v>
      </c>
      <c r="AM260" s="125">
        <f t="shared" si="6"/>
        <v>1711153.3899731464</v>
      </c>
      <c r="AN260" s="125">
        <f t="shared" si="6"/>
        <v>1692884.2728384128</v>
      </c>
      <c r="AO260" s="125">
        <f t="shared" si="6"/>
        <v>1718895.1557036792</v>
      </c>
      <c r="AP260" s="125">
        <f t="shared" si="6"/>
        <v>1773862.8061657886</v>
      </c>
      <c r="AQ260" s="125">
        <f t="shared" si="6"/>
        <v>1848239.5482563111</v>
      </c>
      <c r="AR260" s="125">
        <f t="shared" si="6"/>
        <v>1723467.2109853583</v>
      </c>
      <c r="AS260" s="125">
        <f t="shared" si="6"/>
        <v>1580603.9653428197</v>
      </c>
      <c r="AT260" s="125">
        <f t="shared" si="6"/>
        <v>1488223.9521034376</v>
      </c>
      <c r="AU260" s="125">
        <f t="shared" si="6"/>
        <v>1377723.9388640556</v>
      </c>
      <c r="AV260" s="125">
        <f t="shared" si="6"/>
        <v>1466729.3736769976</v>
      </c>
      <c r="AW260" s="125">
        <f t="shared" si="6"/>
        <v>1413714.8084899399</v>
      </c>
      <c r="AX260" s="125">
        <f t="shared" si="6"/>
        <v>1375400.2433028822</v>
      </c>
      <c r="AY260" s="125">
        <f t="shared" si="6"/>
        <v>1314165.6781158242</v>
      </c>
      <c r="AZ260" s="141">
        <f>SUM($D260:$AY260)</f>
        <v>71295841.43203488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271</v>
      </c>
    </row>
    <row r="3" spans="1:99">
      <c r="B3" s="103" t="s">
        <v>282</v>
      </c>
    </row>
    <row r="4" spans="1:99">
      <c r="A4" s="101"/>
      <c r="B4" s="101"/>
      <c r="C4" s="99" t="s">
        <v>273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166</v>
      </c>
      <c r="C5" s="99" t="s">
        <v>274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171</v>
      </c>
      <c r="D6" s="100">
        <v>4</v>
      </c>
      <c r="E6" s="100">
        <v>2313.6</v>
      </c>
      <c r="F6" s="100">
        <v>3</v>
      </c>
      <c r="G6" s="100">
        <v>1735.1999999999998</v>
      </c>
      <c r="H6" s="100">
        <v>4</v>
      </c>
      <c r="I6" s="100">
        <v>2313.6</v>
      </c>
      <c r="J6" s="100">
        <v>3</v>
      </c>
      <c r="K6" s="100">
        <v>1735.1999999999998</v>
      </c>
      <c r="L6" s="100">
        <v>4</v>
      </c>
      <c r="M6" s="100">
        <v>2313.6</v>
      </c>
      <c r="N6" s="100">
        <v>5</v>
      </c>
      <c r="O6" s="100">
        <v>2892</v>
      </c>
      <c r="P6" s="100">
        <v>5</v>
      </c>
      <c r="Q6" s="100">
        <v>2892</v>
      </c>
      <c r="R6" s="100">
        <v>4</v>
      </c>
      <c r="S6" s="100">
        <v>2313.6</v>
      </c>
      <c r="T6" s="100">
        <v>14</v>
      </c>
      <c r="U6" s="100">
        <v>8097.5999999999995</v>
      </c>
      <c r="V6" s="100">
        <v>13</v>
      </c>
      <c r="W6" s="100">
        <v>7519.2</v>
      </c>
      <c r="X6" s="100">
        <v>13</v>
      </c>
      <c r="Y6" s="100">
        <v>7519.2</v>
      </c>
      <c r="Z6" s="100">
        <v>15</v>
      </c>
      <c r="AA6" s="100">
        <v>8676</v>
      </c>
      <c r="AB6" s="100">
        <v>32</v>
      </c>
      <c r="AC6" s="100">
        <v>18508.8</v>
      </c>
      <c r="AD6" s="100">
        <v>27</v>
      </c>
      <c r="AE6" s="100">
        <v>15616.8</v>
      </c>
      <c r="AF6" s="100">
        <v>25</v>
      </c>
      <c r="AG6" s="100">
        <v>14460</v>
      </c>
      <c r="AH6" s="100">
        <v>26</v>
      </c>
      <c r="AI6" s="100">
        <v>15038.4</v>
      </c>
      <c r="AJ6" s="100">
        <v>11</v>
      </c>
      <c r="AK6" s="100">
        <v>6362.4</v>
      </c>
      <c r="AL6" s="100">
        <v>14</v>
      </c>
      <c r="AM6" s="100">
        <v>8097.5999999999995</v>
      </c>
      <c r="AN6" s="100">
        <v>9</v>
      </c>
      <c r="AO6" s="100">
        <v>5205.5999999999995</v>
      </c>
      <c r="AP6" s="100">
        <v>11</v>
      </c>
      <c r="AQ6" s="100">
        <v>6362.4</v>
      </c>
      <c r="AR6" s="100">
        <v>17</v>
      </c>
      <c r="AS6" s="100">
        <v>9832.7999999999993</v>
      </c>
      <c r="AT6" s="100">
        <v>12</v>
      </c>
      <c r="AU6" s="100">
        <v>6940.7999999999993</v>
      </c>
      <c r="AV6" s="100">
        <v>14</v>
      </c>
      <c r="AW6" s="100">
        <v>8097.5999999999995</v>
      </c>
      <c r="AX6" s="100">
        <v>13</v>
      </c>
      <c r="AY6" s="100">
        <v>7519.2</v>
      </c>
      <c r="AZ6" s="100">
        <v>10</v>
      </c>
      <c r="BA6" s="100">
        <v>5784</v>
      </c>
      <c r="BB6" s="100">
        <v>14</v>
      </c>
      <c r="BC6" s="100">
        <v>8097.5999999999995</v>
      </c>
      <c r="BD6" s="100">
        <v>9</v>
      </c>
      <c r="BE6" s="100">
        <v>5205.5999999999995</v>
      </c>
      <c r="BF6" s="100">
        <v>15</v>
      </c>
      <c r="BG6" s="100">
        <v>8676</v>
      </c>
      <c r="BH6" s="100">
        <v>24</v>
      </c>
      <c r="BI6" s="100">
        <v>13881.599999999999</v>
      </c>
      <c r="BJ6" s="100">
        <v>34</v>
      </c>
      <c r="BK6" s="100">
        <v>19665.599999999999</v>
      </c>
      <c r="BL6" s="100">
        <v>38</v>
      </c>
      <c r="BM6" s="100">
        <v>21979.200000000001</v>
      </c>
      <c r="BN6" s="100">
        <v>18</v>
      </c>
      <c r="BO6" s="100">
        <v>10411.199999999999</v>
      </c>
      <c r="BP6" s="100">
        <v>23</v>
      </c>
      <c r="BQ6" s="100">
        <v>13303.199999999999</v>
      </c>
      <c r="BR6" s="100">
        <v>25</v>
      </c>
      <c r="BS6" s="100">
        <v>14460</v>
      </c>
      <c r="BT6" s="100">
        <v>33</v>
      </c>
      <c r="BU6" s="100">
        <v>19087.2</v>
      </c>
      <c r="BV6" s="100">
        <v>22</v>
      </c>
      <c r="BW6" s="100">
        <v>12724.8</v>
      </c>
      <c r="BX6" s="100">
        <v>15</v>
      </c>
      <c r="BY6" s="100">
        <v>8676</v>
      </c>
      <c r="BZ6" s="100">
        <v>15</v>
      </c>
      <c r="CA6" s="100">
        <v>8676</v>
      </c>
      <c r="CB6" s="100">
        <v>14</v>
      </c>
      <c r="CC6" s="100">
        <v>8097.5999999999995</v>
      </c>
      <c r="CD6" s="100">
        <v>9</v>
      </c>
      <c r="CE6" s="100">
        <v>5205.5999999999995</v>
      </c>
      <c r="CF6" s="100">
        <v>8</v>
      </c>
      <c r="CG6" s="100">
        <v>4627.2</v>
      </c>
      <c r="CH6" s="100">
        <v>6</v>
      </c>
      <c r="CI6" s="100">
        <v>3470.3999999999996</v>
      </c>
      <c r="CJ6" s="100">
        <v>6</v>
      </c>
      <c r="CK6" s="100">
        <v>3470.3999999999996</v>
      </c>
      <c r="CL6" s="100">
        <v>7</v>
      </c>
      <c r="CM6" s="100">
        <v>4048.7999999999997</v>
      </c>
      <c r="CN6" s="100">
        <v>7</v>
      </c>
      <c r="CO6" s="100">
        <v>4048.7999999999997</v>
      </c>
      <c r="CP6" s="100">
        <v>7</v>
      </c>
      <c r="CQ6" s="100">
        <v>4048.7999999999997</v>
      </c>
      <c r="CR6" s="100">
        <v>10</v>
      </c>
      <c r="CS6" s="100">
        <v>5784</v>
      </c>
      <c r="CT6" s="100">
        <v>8</v>
      </c>
      <c r="CU6" s="100">
        <v>4627.2</v>
      </c>
    </row>
    <row r="7" spans="1:99">
      <c r="C7" s="99" t="s">
        <v>172</v>
      </c>
      <c r="D7" s="100">
        <v>4</v>
      </c>
      <c r="E7" s="100">
        <v>3153.6</v>
      </c>
      <c r="F7" s="100">
        <v>3</v>
      </c>
      <c r="G7" s="100">
        <v>2365.1999999999998</v>
      </c>
      <c r="H7" s="100">
        <v>4</v>
      </c>
      <c r="I7" s="100">
        <v>3153.6</v>
      </c>
      <c r="J7" s="100">
        <v>3</v>
      </c>
      <c r="K7" s="100">
        <v>2365.1999999999998</v>
      </c>
      <c r="L7" s="100">
        <v>3</v>
      </c>
      <c r="M7" s="100">
        <v>2365.1999999999998</v>
      </c>
      <c r="N7" s="100">
        <v>4</v>
      </c>
      <c r="O7" s="100">
        <v>3153.6</v>
      </c>
      <c r="P7" s="100">
        <v>6</v>
      </c>
      <c r="Q7" s="100">
        <v>4730.3999999999996</v>
      </c>
      <c r="R7" s="100">
        <v>4</v>
      </c>
      <c r="S7" s="100">
        <v>3153.6</v>
      </c>
      <c r="T7" s="100">
        <v>13</v>
      </c>
      <c r="U7" s="100">
        <v>10249.199999999999</v>
      </c>
      <c r="V7" s="100">
        <v>14</v>
      </c>
      <c r="W7" s="100">
        <v>11037.6</v>
      </c>
      <c r="X7" s="100">
        <v>15</v>
      </c>
      <c r="Y7" s="100">
        <v>11826</v>
      </c>
      <c r="Z7" s="100">
        <v>16</v>
      </c>
      <c r="AA7" s="100">
        <v>12614.4</v>
      </c>
      <c r="AB7" s="100">
        <v>34</v>
      </c>
      <c r="AC7" s="100">
        <v>26805.599999999999</v>
      </c>
      <c r="AD7" s="100">
        <v>24</v>
      </c>
      <c r="AE7" s="100">
        <v>18921.599999999999</v>
      </c>
      <c r="AF7" s="100">
        <v>28</v>
      </c>
      <c r="AG7" s="100">
        <v>22075.200000000001</v>
      </c>
      <c r="AH7" s="100">
        <v>30</v>
      </c>
      <c r="AI7" s="100">
        <v>23652</v>
      </c>
      <c r="AJ7" s="100">
        <v>10</v>
      </c>
      <c r="AK7" s="100">
        <v>7884</v>
      </c>
      <c r="AL7" s="100">
        <v>14</v>
      </c>
      <c r="AM7" s="100">
        <v>11037.6</v>
      </c>
      <c r="AN7" s="100">
        <v>7</v>
      </c>
      <c r="AO7" s="100">
        <v>5518.8</v>
      </c>
      <c r="AP7" s="100">
        <v>11</v>
      </c>
      <c r="AQ7" s="100">
        <v>8672.4</v>
      </c>
      <c r="AR7" s="100">
        <v>17</v>
      </c>
      <c r="AS7" s="100">
        <v>13402.8</v>
      </c>
      <c r="AT7" s="100">
        <v>12</v>
      </c>
      <c r="AU7" s="100">
        <v>9460.7999999999993</v>
      </c>
      <c r="AV7" s="100">
        <v>12</v>
      </c>
      <c r="AW7" s="100">
        <v>9460.7999999999993</v>
      </c>
      <c r="AX7" s="100">
        <v>11</v>
      </c>
      <c r="AY7" s="100">
        <v>8672.4</v>
      </c>
      <c r="AZ7" s="100">
        <v>10</v>
      </c>
      <c r="BA7" s="100">
        <v>7884</v>
      </c>
      <c r="BB7" s="100">
        <v>14</v>
      </c>
      <c r="BC7" s="100">
        <v>11037.6</v>
      </c>
      <c r="BD7" s="100">
        <v>7</v>
      </c>
      <c r="BE7" s="100">
        <v>5518.8</v>
      </c>
      <c r="BF7" s="100">
        <v>14</v>
      </c>
      <c r="BG7" s="100">
        <v>11037.6</v>
      </c>
      <c r="BH7" s="100">
        <v>25</v>
      </c>
      <c r="BI7" s="100">
        <v>19710</v>
      </c>
      <c r="BJ7" s="100">
        <v>31</v>
      </c>
      <c r="BK7" s="100">
        <v>24440.399999999998</v>
      </c>
      <c r="BL7" s="100">
        <v>37</v>
      </c>
      <c r="BM7" s="100">
        <v>29170.799999999999</v>
      </c>
      <c r="BN7" s="100">
        <v>19</v>
      </c>
      <c r="BO7" s="100">
        <v>14979.6</v>
      </c>
      <c r="BP7" s="100">
        <v>21</v>
      </c>
      <c r="BQ7" s="100">
        <v>16556.399999999998</v>
      </c>
      <c r="BR7" s="100">
        <v>24</v>
      </c>
      <c r="BS7" s="100">
        <v>18921.599999999999</v>
      </c>
      <c r="BT7" s="100">
        <v>33</v>
      </c>
      <c r="BU7" s="100">
        <v>26017.200000000001</v>
      </c>
      <c r="BV7" s="100">
        <v>20</v>
      </c>
      <c r="BW7" s="100">
        <v>15768</v>
      </c>
      <c r="BX7" s="100">
        <v>13</v>
      </c>
      <c r="BY7" s="100">
        <v>10249.199999999999</v>
      </c>
      <c r="BZ7" s="100">
        <v>16</v>
      </c>
      <c r="CA7" s="100">
        <v>12614.4</v>
      </c>
      <c r="CB7" s="100">
        <v>15</v>
      </c>
      <c r="CC7" s="100">
        <v>11826</v>
      </c>
      <c r="CD7" s="100">
        <v>10</v>
      </c>
      <c r="CE7" s="100">
        <v>7884</v>
      </c>
      <c r="CF7" s="100">
        <v>7</v>
      </c>
      <c r="CG7" s="100">
        <v>5518.8</v>
      </c>
      <c r="CH7" s="100">
        <v>5</v>
      </c>
      <c r="CI7" s="100">
        <v>3942</v>
      </c>
      <c r="CJ7" s="100">
        <v>5</v>
      </c>
      <c r="CK7" s="100">
        <v>3942</v>
      </c>
      <c r="CL7" s="100">
        <v>6</v>
      </c>
      <c r="CM7" s="100">
        <v>4730.3999999999996</v>
      </c>
      <c r="CN7" s="100">
        <v>7</v>
      </c>
      <c r="CO7" s="100">
        <v>5518.8</v>
      </c>
      <c r="CP7" s="100">
        <v>8</v>
      </c>
      <c r="CQ7" s="100">
        <v>6307.2</v>
      </c>
      <c r="CR7" s="100">
        <v>10</v>
      </c>
      <c r="CS7" s="100">
        <v>7884</v>
      </c>
      <c r="CT7" s="100">
        <v>7</v>
      </c>
      <c r="CU7" s="100">
        <v>5518.8</v>
      </c>
    </row>
    <row r="8" spans="1:99">
      <c r="C8" s="99" t="s">
        <v>173</v>
      </c>
      <c r="D8" s="100">
        <v>4</v>
      </c>
      <c r="E8" s="100">
        <v>1238.3999999999999</v>
      </c>
      <c r="F8" s="100">
        <v>3</v>
      </c>
      <c r="G8" s="100">
        <v>928.8</v>
      </c>
      <c r="H8" s="100">
        <v>4</v>
      </c>
      <c r="I8" s="100">
        <v>1238.3999999999999</v>
      </c>
      <c r="J8" s="100">
        <v>4</v>
      </c>
      <c r="K8" s="100">
        <v>1238.3999999999999</v>
      </c>
      <c r="L8" s="100">
        <v>4</v>
      </c>
      <c r="M8" s="100">
        <v>1238.3999999999999</v>
      </c>
      <c r="N8" s="100">
        <v>4</v>
      </c>
      <c r="O8" s="100">
        <v>1238.3999999999999</v>
      </c>
      <c r="P8" s="100">
        <v>5</v>
      </c>
      <c r="Q8" s="100">
        <v>1547.9999999999998</v>
      </c>
      <c r="R8" s="100">
        <v>4</v>
      </c>
      <c r="S8" s="100">
        <v>1238.3999999999999</v>
      </c>
      <c r="T8" s="100">
        <v>14</v>
      </c>
      <c r="U8" s="100">
        <v>4334.3999999999996</v>
      </c>
      <c r="V8" s="100">
        <v>14</v>
      </c>
      <c r="W8" s="100">
        <v>4334.3999999999996</v>
      </c>
      <c r="X8" s="100">
        <v>14</v>
      </c>
      <c r="Y8" s="100">
        <v>4334.3999999999996</v>
      </c>
      <c r="Z8" s="100">
        <v>15</v>
      </c>
      <c r="AA8" s="100">
        <v>4643.9999999999991</v>
      </c>
      <c r="AB8" s="100">
        <v>36</v>
      </c>
      <c r="AC8" s="100">
        <v>11145.599999999999</v>
      </c>
      <c r="AD8" s="100">
        <v>29</v>
      </c>
      <c r="AE8" s="100">
        <v>8978.4</v>
      </c>
      <c r="AF8" s="100">
        <v>27</v>
      </c>
      <c r="AG8" s="100">
        <v>8359.1999999999989</v>
      </c>
      <c r="AH8" s="100">
        <v>32</v>
      </c>
      <c r="AI8" s="100">
        <v>9907.1999999999989</v>
      </c>
      <c r="AJ8" s="100">
        <v>11</v>
      </c>
      <c r="AK8" s="100">
        <v>3405.5999999999995</v>
      </c>
      <c r="AL8" s="100">
        <v>15</v>
      </c>
      <c r="AM8" s="100">
        <v>4643.9999999999991</v>
      </c>
      <c r="AN8" s="100">
        <v>8</v>
      </c>
      <c r="AO8" s="100">
        <v>2476.7999999999997</v>
      </c>
      <c r="AP8" s="100">
        <v>10</v>
      </c>
      <c r="AQ8" s="100">
        <v>3095.9999999999995</v>
      </c>
      <c r="AR8" s="100">
        <v>16</v>
      </c>
      <c r="AS8" s="100">
        <v>4953.5999999999995</v>
      </c>
      <c r="AT8" s="100">
        <v>11</v>
      </c>
      <c r="AU8" s="100">
        <v>3405.5999999999995</v>
      </c>
      <c r="AV8" s="100">
        <v>14</v>
      </c>
      <c r="AW8" s="100">
        <v>4334.3999999999996</v>
      </c>
      <c r="AX8" s="100">
        <v>13</v>
      </c>
      <c r="AY8" s="100">
        <v>4024.7999999999997</v>
      </c>
      <c r="AZ8" s="100">
        <v>11</v>
      </c>
      <c r="BA8" s="100">
        <v>3405.5999999999995</v>
      </c>
      <c r="BB8" s="100">
        <v>13</v>
      </c>
      <c r="BC8" s="100">
        <v>4024.7999999999997</v>
      </c>
      <c r="BD8" s="100">
        <v>9</v>
      </c>
      <c r="BE8" s="100">
        <v>2786.3999999999996</v>
      </c>
      <c r="BF8" s="100">
        <v>16</v>
      </c>
      <c r="BG8" s="100">
        <v>4953.5999999999995</v>
      </c>
      <c r="BH8" s="100">
        <v>22</v>
      </c>
      <c r="BI8" s="100">
        <v>6811.1999999999989</v>
      </c>
      <c r="BJ8" s="100">
        <v>34</v>
      </c>
      <c r="BK8" s="100">
        <v>10526.4</v>
      </c>
      <c r="BL8" s="100">
        <v>36</v>
      </c>
      <c r="BM8" s="100">
        <v>11145.599999999999</v>
      </c>
      <c r="BN8" s="100">
        <v>20</v>
      </c>
      <c r="BO8" s="100">
        <v>6191.9999999999991</v>
      </c>
      <c r="BP8" s="100">
        <v>25</v>
      </c>
      <c r="BQ8" s="100">
        <v>7739.9999999999991</v>
      </c>
      <c r="BR8" s="100">
        <v>25</v>
      </c>
      <c r="BS8" s="100">
        <v>7739.9999999999991</v>
      </c>
      <c r="BT8" s="100">
        <v>31</v>
      </c>
      <c r="BU8" s="100">
        <v>9597.5999999999985</v>
      </c>
      <c r="BV8" s="100">
        <v>22</v>
      </c>
      <c r="BW8" s="100">
        <v>6811.1999999999989</v>
      </c>
      <c r="BX8" s="100">
        <v>15</v>
      </c>
      <c r="BY8" s="100">
        <v>4643.9999999999991</v>
      </c>
      <c r="BZ8" s="100">
        <v>16</v>
      </c>
      <c r="CA8" s="100">
        <v>4953.5999999999995</v>
      </c>
      <c r="CB8" s="100">
        <v>15</v>
      </c>
      <c r="CC8" s="100">
        <v>4643.9999999999991</v>
      </c>
      <c r="CD8" s="100">
        <v>9</v>
      </c>
      <c r="CE8" s="100">
        <v>2786.3999999999996</v>
      </c>
      <c r="CF8" s="100">
        <v>8</v>
      </c>
      <c r="CG8" s="100">
        <v>2476.7999999999997</v>
      </c>
      <c r="CH8" s="100">
        <v>5</v>
      </c>
      <c r="CI8" s="100">
        <v>1547.9999999999998</v>
      </c>
      <c r="CJ8" s="100">
        <v>6</v>
      </c>
      <c r="CK8" s="100">
        <v>1857.6</v>
      </c>
      <c r="CL8" s="100">
        <v>7</v>
      </c>
      <c r="CM8" s="100">
        <v>2167.1999999999998</v>
      </c>
      <c r="CN8" s="100">
        <v>6</v>
      </c>
      <c r="CO8" s="100">
        <v>1857.6</v>
      </c>
      <c r="CP8" s="100">
        <v>7</v>
      </c>
      <c r="CQ8" s="100">
        <v>2167.1999999999998</v>
      </c>
      <c r="CR8" s="100">
        <v>10</v>
      </c>
      <c r="CS8" s="100">
        <v>3095.9999999999995</v>
      </c>
      <c r="CT8" s="100">
        <v>8</v>
      </c>
      <c r="CU8" s="100">
        <v>2476.7999999999997</v>
      </c>
    </row>
    <row r="9" spans="1:99">
      <c r="C9" s="99" t="s">
        <v>174</v>
      </c>
      <c r="D9" s="100">
        <v>4</v>
      </c>
      <c r="E9" s="100">
        <v>2808</v>
      </c>
      <c r="F9" s="100">
        <v>3</v>
      </c>
      <c r="G9" s="100">
        <v>2106</v>
      </c>
      <c r="H9" s="100">
        <v>4</v>
      </c>
      <c r="I9" s="100">
        <v>2808</v>
      </c>
      <c r="J9" s="100">
        <v>4</v>
      </c>
      <c r="K9" s="100">
        <v>2808</v>
      </c>
      <c r="L9" s="100">
        <v>4</v>
      </c>
      <c r="M9" s="100">
        <v>2808</v>
      </c>
      <c r="N9" s="100">
        <v>5</v>
      </c>
      <c r="O9" s="100">
        <v>3510</v>
      </c>
      <c r="P9" s="100">
        <v>6</v>
      </c>
      <c r="Q9" s="100">
        <v>4212</v>
      </c>
      <c r="R9" s="100">
        <v>4</v>
      </c>
      <c r="S9" s="100">
        <v>2808</v>
      </c>
      <c r="T9" s="100">
        <v>13</v>
      </c>
      <c r="U9" s="100">
        <v>9126</v>
      </c>
      <c r="V9" s="100">
        <v>15</v>
      </c>
      <c r="W9" s="100">
        <v>10530</v>
      </c>
      <c r="X9" s="100">
        <v>13</v>
      </c>
      <c r="Y9" s="100">
        <v>9126</v>
      </c>
      <c r="Z9" s="100">
        <v>14</v>
      </c>
      <c r="AA9" s="100">
        <v>9828</v>
      </c>
      <c r="AB9" s="100">
        <v>29</v>
      </c>
      <c r="AC9" s="100">
        <v>20358</v>
      </c>
      <c r="AD9" s="100">
        <v>24</v>
      </c>
      <c r="AE9" s="100">
        <v>16848</v>
      </c>
      <c r="AF9" s="100">
        <v>29</v>
      </c>
      <c r="AG9" s="100">
        <v>20358</v>
      </c>
      <c r="AH9" s="100">
        <v>30</v>
      </c>
      <c r="AI9" s="100">
        <v>21060</v>
      </c>
      <c r="AJ9" s="100">
        <v>11</v>
      </c>
      <c r="AK9" s="100">
        <v>7722</v>
      </c>
      <c r="AL9" s="100">
        <v>15</v>
      </c>
      <c r="AM9" s="100">
        <v>10530</v>
      </c>
      <c r="AN9" s="100">
        <v>7</v>
      </c>
      <c r="AO9" s="100">
        <v>4914</v>
      </c>
      <c r="AP9" s="100">
        <v>10</v>
      </c>
      <c r="AQ9" s="100">
        <v>7020</v>
      </c>
      <c r="AR9" s="100">
        <v>17</v>
      </c>
      <c r="AS9" s="100">
        <v>11934</v>
      </c>
      <c r="AT9" s="100">
        <v>11</v>
      </c>
      <c r="AU9" s="100">
        <v>7722</v>
      </c>
      <c r="AV9" s="100">
        <v>12</v>
      </c>
      <c r="AW9" s="100">
        <v>8424</v>
      </c>
      <c r="AX9" s="100">
        <v>12</v>
      </c>
      <c r="AY9" s="100">
        <v>8424</v>
      </c>
      <c r="AZ9" s="100">
        <v>10</v>
      </c>
      <c r="BA9" s="100">
        <v>7020</v>
      </c>
      <c r="BB9" s="100">
        <v>12</v>
      </c>
      <c r="BC9" s="100">
        <v>8424</v>
      </c>
      <c r="BD9" s="100">
        <v>8</v>
      </c>
      <c r="BE9" s="100">
        <v>5616</v>
      </c>
      <c r="BF9" s="100">
        <v>13</v>
      </c>
      <c r="BG9" s="100">
        <v>9126</v>
      </c>
      <c r="BH9" s="100">
        <v>24</v>
      </c>
      <c r="BI9" s="100">
        <v>16848</v>
      </c>
      <c r="BJ9" s="100">
        <v>31</v>
      </c>
      <c r="BK9" s="100">
        <v>21762</v>
      </c>
      <c r="BL9" s="100">
        <v>40</v>
      </c>
      <c r="BM9" s="100">
        <v>28080</v>
      </c>
      <c r="BN9" s="100">
        <v>18</v>
      </c>
      <c r="BO9" s="100">
        <v>12636</v>
      </c>
      <c r="BP9" s="100">
        <v>24</v>
      </c>
      <c r="BQ9" s="100">
        <v>16848</v>
      </c>
      <c r="BR9" s="100">
        <v>23</v>
      </c>
      <c r="BS9" s="100">
        <v>16146</v>
      </c>
      <c r="BT9" s="100">
        <v>29</v>
      </c>
      <c r="BU9" s="100">
        <v>20358</v>
      </c>
      <c r="BV9" s="100">
        <v>21</v>
      </c>
      <c r="BW9" s="100">
        <v>14742</v>
      </c>
      <c r="BX9" s="100">
        <v>14</v>
      </c>
      <c r="BY9" s="100">
        <v>9828</v>
      </c>
      <c r="BZ9" s="100">
        <v>14</v>
      </c>
      <c r="CA9" s="100">
        <v>9828</v>
      </c>
      <c r="CB9" s="100">
        <v>15</v>
      </c>
      <c r="CC9" s="100">
        <v>10530</v>
      </c>
      <c r="CD9" s="100">
        <v>10</v>
      </c>
      <c r="CE9" s="100">
        <v>7020</v>
      </c>
      <c r="CF9" s="100">
        <v>8</v>
      </c>
      <c r="CG9" s="100">
        <v>5616</v>
      </c>
      <c r="CH9" s="100">
        <v>6</v>
      </c>
      <c r="CI9" s="100">
        <v>4212</v>
      </c>
      <c r="CJ9" s="100">
        <v>5</v>
      </c>
      <c r="CK9" s="100">
        <v>3510</v>
      </c>
      <c r="CL9" s="100">
        <v>6</v>
      </c>
      <c r="CM9" s="100">
        <v>4212</v>
      </c>
      <c r="CN9" s="100">
        <v>7</v>
      </c>
      <c r="CO9" s="100">
        <v>4914</v>
      </c>
      <c r="CP9" s="100">
        <v>7</v>
      </c>
      <c r="CQ9" s="100">
        <v>4914</v>
      </c>
      <c r="CR9" s="100">
        <v>9</v>
      </c>
      <c r="CS9" s="100">
        <v>6318</v>
      </c>
      <c r="CT9" s="100">
        <v>7</v>
      </c>
      <c r="CU9" s="100">
        <v>4914</v>
      </c>
    </row>
    <row r="10" spans="1:99">
      <c r="C10" s="99" t="s">
        <v>175</v>
      </c>
      <c r="D10" s="100">
        <v>4</v>
      </c>
      <c r="E10" s="100">
        <v>2179.1999999999998</v>
      </c>
      <c r="F10" s="100">
        <v>3</v>
      </c>
      <c r="G10" s="100">
        <v>1634.3999999999999</v>
      </c>
      <c r="H10" s="100">
        <v>5</v>
      </c>
      <c r="I10" s="100">
        <v>2724</v>
      </c>
      <c r="J10" s="100">
        <v>3</v>
      </c>
      <c r="K10" s="100">
        <v>1634.3999999999999</v>
      </c>
      <c r="L10" s="100">
        <v>4</v>
      </c>
      <c r="M10" s="100">
        <v>2179.1999999999998</v>
      </c>
      <c r="N10" s="100">
        <v>5</v>
      </c>
      <c r="O10" s="100">
        <v>2724</v>
      </c>
      <c r="P10" s="100">
        <v>5</v>
      </c>
      <c r="Q10" s="100">
        <v>2724</v>
      </c>
      <c r="R10" s="100">
        <v>4</v>
      </c>
      <c r="S10" s="100">
        <v>2179.1999999999998</v>
      </c>
      <c r="T10" s="100">
        <v>12</v>
      </c>
      <c r="U10" s="100">
        <v>6537.5999999999995</v>
      </c>
      <c r="V10" s="100">
        <v>14</v>
      </c>
      <c r="W10" s="100">
        <v>7627.1999999999989</v>
      </c>
      <c r="X10" s="100">
        <v>13</v>
      </c>
      <c r="Y10" s="100">
        <v>7082.4</v>
      </c>
      <c r="Z10" s="100">
        <v>16</v>
      </c>
      <c r="AA10" s="100">
        <v>8716.7999999999993</v>
      </c>
      <c r="AB10" s="100">
        <v>33</v>
      </c>
      <c r="AC10" s="100">
        <v>17978.399999999998</v>
      </c>
      <c r="AD10" s="100">
        <v>26</v>
      </c>
      <c r="AE10" s="100">
        <v>14164.8</v>
      </c>
      <c r="AF10" s="100">
        <v>24</v>
      </c>
      <c r="AG10" s="100">
        <v>13075.199999999999</v>
      </c>
      <c r="AH10" s="100">
        <v>30</v>
      </c>
      <c r="AI10" s="100">
        <v>16343.999999999998</v>
      </c>
      <c r="AJ10" s="100">
        <v>11</v>
      </c>
      <c r="AK10" s="100">
        <v>5992.7999999999993</v>
      </c>
      <c r="AL10" s="100">
        <v>16</v>
      </c>
      <c r="AM10" s="100">
        <v>8716.7999999999993</v>
      </c>
      <c r="AN10" s="100">
        <v>8</v>
      </c>
      <c r="AO10" s="100">
        <v>4358.3999999999996</v>
      </c>
      <c r="AP10" s="100">
        <v>11</v>
      </c>
      <c r="AQ10" s="100">
        <v>5992.7999999999993</v>
      </c>
      <c r="AR10" s="100">
        <v>15</v>
      </c>
      <c r="AS10" s="100">
        <v>8171.9999999999991</v>
      </c>
      <c r="AT10" s="100">
        <v>12</v>
      </c>
      <c r="AU10" s="100">
        <v>6537.5999999999995</v>
      </c>
      <c r="AV10" s="100">
        <v>13</v>
      </c>
      <c r="AW10" s="100">
        <v>7082.4</v>
      </c>
      <c r="AX10" s="100">
        <v>14</v>
      </c>
      <c r="AY10" s="100">
        <v>7627.1999999999989</v>
      </c>
      <c r="AZ10" s="100">
        <v>12</v>
      </c>
      <c r="BA10" s="100">
        <v>6537.5999999999995</v>
      </c>
      <c r="BB10" s="100">
        <v>13</v>
      </c>
      <c r="BC10" s="100">
        <v>7082.4</v>
      </c>
      <c r="BD10" s="100">
        <v>8</v>
      </c>
      <c r="BE10" s="100">
        <v>4358.3999999999996</v>
      </c>
      <c r="BF10" s="100">
        <v>13</v>
      </c>
      <c r="BG10" s="100">
        <v>7082.4</v>
      </c>
      <c r="BH10" s="100">
        <v>24</v>
      </c>
      <c r="BI10" s="100">
        <v>13075.199999999999</v>
      </c>
      <c r="BJ10" s="100">
        <v>33</v>
      </c>
      <c r="BK10" s="100">
        <v>17978.399999999998</v>
      </c>
      <c r="BL10" s="100">
        <v>37</v>
      </c>
      <c r="BM10" s="100">
        <v>20157.599999999999</v>
      </c>
      <c r="BN10" s="100">
        <v>21</v>
      </c>
      <c r="BO10" s="100">
        <v>11440.8</v>
      </c>
      <c r="BP10" s="100">
        <v>23</v>
      </c>
      <c r="BQ10" s="100">
        <v>12530.4</v>
      </c>
      <c r="BR10" s="100">
        <v>23</v>
      </c>
      <c r="BS10" s="100">
        <v>12530.4</v>
      </c>
      <c r="BT10" s="100">
        <v>30</v>
      </c>
      <c r="BU10" s="100">
        <v>16343.999999999998</v>
      </c>
      <c r="BV10" s="100">
        <v>22</v>
      </c>
      <c r="BW10" s="100">
        <v>11985.599999999999</v>
      </c>
      <c r="BX10" s="100">
        <v>14</v>
      </c>
      <c r="BY10" s="100">
        <v>7627.1999999999989</v>
      </c>
      <c r="BZ10" s="100">
        <v>16</v>
      </c>
      <c r="CA10" s="100">
        <v>8716.7999999999993</v>
      </c>
      <c r="CB10" s="100">
        <v>14</v>
      </c>
      <c r="CC10" s="100">
        <v>7627.1999999999989</v>
      </c>
      <c r="CD10" s="100">
        <v>9</v>
      </c>
      <c r="CE10" s="100">
        <v>4903.2</v>
      </c>
      <c r="CF10" s="100">
        <v>7</v>
      </c>
      <c r="CG10" s="100">
        <v>3813.5999999999995</v>
      </c>
      <c r="CH10" s="100">
        <v>6</v>
      </c>
      <c r="CI10" s="100">
        <v>3268.7999999999997</v>
      </c>
      <c r="CJ10" s="100">
        <v>5</v>
      </c>
      <c r="CK10" s="100">
        <v>2724</v>
      </c>
      <c r="CL10" s="100">
        <v>6</v>
      </c>
      <c r="CM10" s="100">
        <v>3268.7999999999997</v>
      </c>
      <c r="CN10" s="100">
        <v>7</v>
      </c>
      <c r="CO10" s="100">
        <v>3813.5999999999995</v>
      </c>
      <c r="CP10" s="100">
        <v>7</v>
      </c>
      <c r="CQ10" s="100">
        <v>3813.5999999999995</v>
      </c>
      <c r="CR10" s="100">
        <v>9</v>
      </c>
      <c r="CS10" s="100">
        <v>4903.2</v>
      </c>
      <c r="CT10" s="100">
        <v>8</v>
      </c>
      <c r="CU10" s="100">
        <v>4358.3999999999996</v>
      </c>
    </row>
    <row r="11" spans="1:99">
      <c r="C11" s="99" t="s">
        <v>176</v>
      </c>
      <c r="D11" s="100">
        <v>4</v>
      </c>
      <c r="E11" s="100">
        <v>2131.1999999999998</v>
      </c>
      <c r="F11" s="100">
        <v>3</v>
      </c>
      <c r="G11" s="100">
        <v>1598.3999999999999</v>
      </c>
      <c r="H11" s="100">
        <v>4</v>
      </c>
      <c r="I11" s="100">
        <v>2131.1999999999998</v>
      </c>
      <c r="J11" s="100">
        <v>3</v>
      </c>
      <c r="K11" s="100">
        <v>1598.3999999999999</v>
      </c>
      <c r="L11" s="100">
        <v>4</v>
      </c>
      <c r="M11" s="100">
        <v>2131.1999999999998</v>
      </c>
      <c r="N11" s="100">
        <v>5</v>
      </c>
      <c r="O11" s="100">
        <v>2664</v>
      </c>
      <c r="P11" s="100">
        <v>5</v>
      </c>
      <c r="Q11" s="100">
        <v>2664</v>
      </c>
      <c r="R11" s="100">
        <v>4</v>
      </c>
      <c r="S11" s="100">
        <v>2131.1999999999998</v>
      </c>
      <c r="T11" s="100">
        <v>12</v>
      </c>
      <c r="U11" s="100">
        <v>6393.5999999999995</v>
      </c>
      <c r="V11" s="100">
        <v>13</v>
      </c>
      <c r="W11" s="100">
        <v>6926.4</v>
      </c>
      <c r="X11" s="100">
        <v>15</v>
      </c>
      <c r="Y11" s="100">
        <v>7991.9999999999991</v>
      </c>
      <c r="Z11" s="100">
        <v>15</v>
      </c>
      <c r="AA11" s="100">
        <v>7991.9999999999991</v>
      </c>
      <c r="AB11" s="100">
        <v>33</v>
      </c>
      <c r="AC11" s="100">
        <v>17582.399999999998</v>
      </c>
      <c r="AD11" s="100">
        <v>26</v>
      </c>
      <c r="AE11" s="100">
        <v>13852.8</v>
      </c>
      <c r="AF11" s="100">
        <v>29</v>
      </c>
      <c r="AG11" s="100">
        <v>15451.199999999999</v>
      </c>
      <c r="AH11" s="100">
        <v>31</v>
      </c>
      <c r="AI11" s="100">
        <v>16516.8</v>
      </c>
      <c r="AJ11" s="100">
        <v>10</v>
      </c>
      <c r="AK11" s="100">
        <v>5328</v>
      </c>
      <c r="AL11" s="100">
        <v>15</v>
      </c>
      <c r="AM11" s="100">
        <v>7991.9999999999991</v>
      </c>
      <c r="AN11" s="100">
        <v>8</v>
      </c>
      <c r="AO11" s="100">
        <v>4262.3999999999996</v>
      </c>
      <c r="AP11" s="100">
        <v>11</v>
      </c>
      <c r="AQ11" s="100">
        <v>5860.7999999999993</v>
      </c>
      <c r="AR11" s="100">
        <v>16</v>
      </c>
      <c r="AS11" s="100">
        <v>8524.7999999999993</v>
      </c>
      <c r="AT11" s="100">
        <v>11</v>
      </c>
      <c r="AU11" s="100">
        <v>5860.7999999999993</v>
      </c>
      <c r="AV11" s="100">
        <v>13</v>
      </c>
      <c r="AW11" s="100">
        <v>6926.4</v>
      </c>
      <c r="AX11" s="100">
        <v>14</v>
      </c>
      <c r="AY11" s="100">
        <v>7459.1999999999989</v>
      </c>
      <c r="AZ11" s="100">
        <v>11</v>
      </c>
      <c r="BA11" s="100">
        <v>5860.7999999999993</v>
      </c>
      <c r="BB11" s="100">
        <v>13</v>
      </c>
      <c r="BC11" s="100">
        <v>6926.4</v>
      </c>
      <c r="BD11" s="100">
        <v>8</v>
      </c>
      <c r="BE11" s="100">
        <v>4262.3999999999996</v>
      </c>
      <c r="BF11" s="100">
        <v>15</v>
      </c>
      <c r="BG11" s="100">
        <v>7991.9999999999991</v>
      </c>
      <c r="BH11" s="100">
        <v>23</v>
      </c>
      <c r="BI11" s="100">
        <v>12254.4</v>
      </c>
      <c r="BJ11" s="100">
        <v>35</v>
      </c>
      <c r="BK11" s="100">
        <v>18648</v>
      </c>
      <c r="BL11" s="100">
        <v>36</v>
      </c>
      <c r="BM11" s="100">
        <v>19180.8</v>
      </c>
      <c r="BN11" s="100">
        <v>18</v>
      </c>
      <c r="BO11" s="100">
        <v>9590.4</v>
      </c>
      <c r="BP11" s="100">
        <v>23</v>
      </c>
      <c r="BQ11" s="100">
        <v>12254.4</v>
      </c>
      <c r="BR11" s="100">
        <v>26</v>
      </c>
      <c r="BS11" s="100">
        <v>13852.8</v>
      </c>
      <c r="BT11" s="100">
        <v>33</v>
      </c>
      <c r="BU11" s="100">
        <v>17582.399999999998</v>
      </c>
      <c r="BV11" s="100">
        <v>20</v>
      </c>
      <c r="BW11" s="100">
        <v>10656</v>
      </c>
      <c r="BX11" s="100">
        <v>16</v>
      </c>
      <c r="BY11" s="100">
        <v>8524.7999999999993</v>
      </c>
      <c r="BZ11" s="100">
        <v>15</v>
      </c>
      <c r="CA11" s="100">
        <v>7991.9999999999991</v>
      </c>
      <c r="CB11" s="100">
        <v>15</v>
      </c>
      <c r="CC11" s="100">
        <v>7991.9999999999991</v>
      </c>
      <c r="CD11" s="100">
        <v>10</v>
      </c>
      <c r="CE11" s="100">
        <v>5328</v>
      </c>
      <c r="CF11" s="100">
        <v>8</v>
      </c>
      <c r="CG11" s="100">
        <v>4262.3999999999996</v>
      </c>
      <c r="CH11" s="100">
        <v>5</v>
      </c>
      <c r="CI11" s="100">
        <v>2664</v>
      </c>
      <c r="CJ11" s="100">
        <v>6</v>
      </c>
      <c r="CK11" s="100">
        <v>3196.7999999999997</v>
      </c>
      <c r="CL11" s="100">
        <v>7</v>
      </c>
      <c r="CM11" s="100">
        <v>3729.5999999999995</v>
      </c>
      <c r="CN11" s="100">
        <v>7</v>
      </c>
      <c r="CO11" s="100">
        <v>3729.5999999999995</v>
      </c>
      <c r="CP11" s="100">
        <v>7</v>
      </c>
      <c r="CQ11" s="100">
        <v>3729.5999999999995</v>
      </c>
      <c r="CR11" s="100">
        <v>10</v>
      </c>
      <c r="CS11" s="100">
        <v>5328</v>
      </c>
      <c r="CT11" s="100">
        <v>8</v>
      </c>
      <c r="CU11" s="100">
        <v>4262.3999999999996</v>
      </c>
    </row>
    <row r="12" spans="1:99">
      <c r="C12" s="99" t="s">
        <v>177</v>
      </c>
      <c r="D12" s="100">
        <v>4</v>
      </c>
      <c r="E12" s="100">
        <v>2251.1999999999998</v>
      </c>
      <c r="F12" s="100">
        <v>3</v>
      </c>
      <c r="G12" s="100">
        <v>1688.3999999999999</v>
      </c>
      <c r="H12" s="100">
        <v>5</v>
      </c>
      <c r="I12" s="100">
        <v>2814</v>
      </c>
      <c r="J12" s="100">
        <v>4</v>
      </c>
      <c r="K12" s="100">
        <v>2251.1999999999998</v>
      </c>
      <c r="L12" s="100">
        <v>4</v>
      </c>
      <c r="M12" s="100">
        <v>2251.1999999999998</v>
      </c>
      <c r="N12" s="100">
        <v>5</v>
      </c>
      <c r="O12" s="100">
        <v>2814</v>
      </c>
      <c r="P12" s="100">
        <v>5</v>
      </c>
      <c r="Q12" s="100">
        <v>2814</v>
      </c>
      <c r="R12" s="100">
        <v>4</v>
      </c>
      <c r="S12" s="100">
        <v>2251.1999999999998</v>
      </c>
      <c r="T12" s="100">
        <v>12</v>
      </c>
      <c r="U12" s="100">
        <v>6753.5999999999995</v>
      </c>
      <c r="V12" s="100">
        <v>15</v>
      </c>
      <c r="W12" s="100">
        <v>8442</v>
      </c>
      <c r="X12" s="100">
        <v>14</v>
      </c>
      <c r="Y12" s="100">
        <v>7879.1999999999989</v>
      </c>
      <c r="Z12" s="100">
        <v>16</v>
      </c>
      <c r="AA12" s="100">
        <v>9004.7999999999993</v>
      </c>
      <c r="AB12" s="100">
        <v>34</v>
      </c>
      <c r="AC12" s="100">
        <v>19135.199999999997</v>
      </c>
      <c r="AD12" s="100">
        <v>24</v>
      </c>
      <c r="AE12" s="100">
        <v>13507.199999999999</v>
      </c>
      <c r="AF12" s="100">
        <v>28</v>
      </c>
      <c r="AG12" s="100">
        <v>15758.399999999998</v>
      </c>
      <c r="AH12" s="100">
        <v>28</v>
      </c>
      <c r="AI12" s="100">
        <v>15758.399999999998</v>
      </c>
      <c r="AJ12" s="100">
        <v>11</v>
      </c>
      <c r="AK12" s="100">
        <v>6190.7999999999993</v>
      </c>
      <c r="AL12" s="100">
        <v>14</v>
      </c>
      <c r="AM12" s="100">
        <v>7879.1999999999989</v>
      </c>
      <c r="AN12" s="100">
        <v>8</v>
      </c>
      <c r="AO12" s="100">
        <v>4502.3999999999996</v>
      </c>
      <c r="AP12" s="100">
        <v>11</v>
      </c>
      <c r="AQ12" s="100">
        <v>6190.7999999999993</v>
      </c>
      <c r="AR12" s="100">
        <v>17</v>
      </c>
      <c r="AS12" s="100">
        <v>9567.5999999999985</v>
      </c>
      <c r="AT12" s="100">
        <v>12</v>
      </c>
      <c r="AU12" s="100">
        <v>6753.5999999999995</v>
      </c>
      <c r="AV12" s="100">
        <v>13</v>
      </c>
      <c r="AW12" s="100">
        <v>7316.4</v>
      </c>
      <c r="AX12" s="100">
        <v>13</v>
      </c>
      <c r="AY12" s="100">
        <v>7316.4</v>
      </c>
      <c r="AZ12" s="100">
        <v>12</v>
      </c>
      <c r="BA12" s="100">
        <v>6753.5999999999995</v>
      </c>
      <c r="BB12" s="100">
        <v>13</v>
      </c>
      <c r="BC12" s="100">
        <v>7316.4</v>
      </c>
      <c r="BD12" s="100">
        <v>9</v>
      </c>
      <c r="BE12" s="100">
        <v>5065.2</v>
      </c>
      <c r="BF12" s="100">
        <v>15</v>
      </c>
      <c r="BG12" s="100">
        <v>8442</v>
      </c>
      <c r="BH12" s="100">
        <v>24</v>
      </c>
      <c r="BI12" s="100">
        <v>13507.199999999999</v>
      </c>
      <c r="BJ12" s="100">
        <v>33</v>
      </c>
      <c r="BK12" s="100">
        <v>18572.399999999998</v>
      </c>
      <c r="BL12" s="100">
        <v>36</v>
      </c>
      <c r="BM12" s="100">
        <v>20260.8</v>
      </c>
      <c r="BN12" s="100">
        <v>21</v>
      </c>
      <c r="BO12" s="100">
        <v>11818.8</v>
      </c>
      <c r="BP12" s="100">
        <v>26</v>
      </c>
      <c r="BQ12" s="100">
        <v>14632.8</v>
      </c>
      <c r="BR12" s="100">
        <v>28</v>
      </c>
      <c r="BS12" s="100">
        <v>15758.399999999998</v>
      </c>
      <c r="BT12" s="100">
        <v>32</v>
      </c>
      <c r="BU12" s="100">
        <v>18009.599999999999</v>
      </c>
      <c r="BV12" s="100">
        <v>21</v>
      </c>
      <c r="BW12" s="100">
        <v>11818.8</v>
      </c>
      <c r="BX12" s="100">
        <v>14</v>
      </c>
      <c r="BY12" s="100">
        <v>7879.1999999999989</v>
      </c>
      <c r="BZ12" s="100">
        <v>16</v>
      </c>
      <c r="CA12" s="100">
        <v>9004.7999999999993</v>
      </c>
      <c r="CB12" s="100">
        <v>16</v>
      </c>
      <c r="CC12" s="100">
        <v>9004.7999999999993</v>
      </c>
      <c r="CD12" s="100">
        <v>10</v>
      </c>
      <c r="CE12" s="100">
        <v>5628</v>
      </c>
      <c r="CF12" s="100">
        <v>7</v>
      </c>
      <c r="CG12" s="100">
        <v>3939.5999999999995</v>
      </c>
      <c r="CH12" s="100">
        <v>5</v>
      </c>
      <c r="CI12" s="100">
        <v>2814</v>
      </c>
      <c r="CJ12" s="100">
        <v>6</v>
      </c>
      <c r="CK12" s="100">
        <v>3376.7999999999997</v>
      </c>
      <c r="CL12" s="100">
        <v>7</v>
      </c>
      <c r="CM12" s="100">
        <v>3939.5999999999995</v>
      </c>
      <c r="CN12" s="100">
        <v>7</v>
      </c>
      <c r="CO12" s="100">
        <v>3939.5999999999995</v>
      </c>
      <c r="CP12" s="100">
        <v>8</v>
      </c>
      <c r="CQ12" s="100">
        <v>4502.3999999999996</v>
      </c>
      <c r="CR12" s="100">
        <v>10</v>
      </c>
      <c r="CS12" s="100">
        <v>5628</v>
      </c>
      <c r="CT12" s="100">
        <v>8</v>
      </c>
      <c r="CU12" s="100">
        <v>4502.3999999999996</v>
      </c>
    </row>
    <row r="13" spans="1:99">
      <c r="C13" s="99" t="s">
        <v>178</v>
      </c>
      <c r="D13" s="100">
        <v>4</v>
      </c>
      <c r="E13" s="100">
        <v>340.8</v>
      </c>
      <c r="F13" s="100">
        <v>3</v>
      </c>
      <c r="G13" s="100">
        <v>255.60000000000002</v>
      </c>
      <c r="H13" s="100">
        <v>5</v>
      </c>
      <c r="I13" s="100">
        <v>426</v>
      </c>
      <c r="J13" s="100">
        <v>3</v>
      </c>
      <c r="K13" s="100">
        <v>255.60000000000002</v>
      </c>
      <c r="L13" s="100">
        <v>4</v>
      </c>
      <c r="M13" s="100">
        <v>340.8</v>
      </c>
      <c r="N13" s="100">
        <v>5</v>
      </c>
      <c r="O13" s="100">
        <v>426</v>
      </c>
      <c r="P13" s="100">
        <v>6</v>
      </c>
      <c r="Q13" s="100">
        <v>511.20000000000005</v>
      </c>
      <c r="R13" s="100">
        <v>4</v>
      </c>
      <c r="S13" s="100">
        <v>340.8</v>
      </c>
      <c r="T13" s="100">
        <v>13</v>
      </c>
      <c r="U13" s="100">
        <v>1107.6000000000001</v>
      </c>
      <c r="V13" s="100">
        <v>16</v>
      </c>
      <c r="W13" s="100">
        <v>1363.2</v>
      </c>
      <c r="X13" s="100">
        <v>15</v>
      </c>
      <c r="Y13" s="100">
        <v>1278</v>
      </c>
      <c r="Z13" s="100">
        <v>16</v>
      </c>
      <c r="AA13" s="100">
        <v>1363.2</v>
      </c>
      <c r="AB13" s="100">
        <v>34</v>
      </c>
      <c r="AC13" s="100">
        <v>2896.8</v>
      </c>
      <c r="AD13" s="100">
        <v>25</v>
      </c>
      <c r="AE13" s="100">
        <v>2130</v>
      </c>
      <c r="AF13" s="100">
        <v>27</v>
      </c>
      <c r="AG13" s="100">
        <v>2300.4</v>
      </c>
      <c r="AH13" s="100">
        <v>32</v>
      </c>
      <c r="AI13" s="100">
        <v>2726.4</v>
      </c>
      <c r="AJ13" s="100">
        <v>11</v>
      </c>
      <c r="AK13" s="100">
        <v>937.2</v>
      </c>
      <c r="AL13" s="100">
        <v>14</v>
      </c>
      <c r="AM13" s="100">
        <v>1192.8</v>
      </c>
      <c r="AN13" s="100">
        <v>9</v>
      </c>
      <c r="AO13" s="100">
        <v>766.80000000000007</v>
      </c>
      <c r="AP13" s="100">
        <v>12</v>
      </c>
      <c r="AQ13" s="100">
        <v>1022.4000000000001</v>
      </c>
      <c r="AR13" s="100">
        <v>17</v>
      </c>
      <c r="AS13" s="100">
        <v>1448.4</v>
      </c>
      <c r="AT13" s="100">
        <v>11</v>
      </c>
      <c r="AU13" s="100">
        <v>937.2</v>
      </c>
      <c r="AV13" s="100">
        <v>15</v>
      </c>
      <c r="AW13" s="100">
        <v>1278</v>
      </c>
      <c r="AX13" s="100">
        <v>15</v>
      </c>
      <c r="AY13" s="100">
        <v>1278</v>
      </c>
      <c r="AZ13" s="100">
        <v>11</v>
      </c>
      <c r="BA13" s="100">
        <v>937.2</v>
      </c>
      <c r="BB13" s="100">
        <v>13</v>
      </c>
      <c r="BC13" s="100">
        <v>1107.6000000000001</v>
      </c>
      <c r="BD13" s="100">
        <v>9</v>
      </c>
      <c r="BE13" s="100">
        <v>766.80000000000007</v>
      </c>
      <c r="BF13" s="100">
        <v>15</v>
      </c>
      <c r="BG13" s="100">
        <v>1278</v>
      </c>
      <c r="BH13" s="100">
        <v>25</v>
      </c>
      <c r="BI13" s="100">
        <v>2130</v>
      </c>
      <c r="BJ13" s="100">
        <v>36</v>
      </c>
      <c r="BK13" s="100">
        <v>3067.2000000000003</v>
      </c>
      <c r="BL13" s="100">
        <v>38</v>
      </c>
      <c r="BM13" s="100">
        <v>3237.6</v>
      </c>
      <c r="BN13" s="100">
        <v>23</v>
      </c>
      <c r="BO13" s="100">
        <v>1959.6000000000001</v>
      </c>
      <c r="BP13" s="100">
        <v>24</v>
      </c>
      <c r="BQ13" s="100">
        <v>2044.8000000000002</v>
      </c>
      <c r="BR13" s="100">
        <v>27</v>
      </c>
      <c r="BS13" s="100">
        <v>2300.4</v>
      </c>
      <c r="BT13" s="100">
        <v>37</v>
      </c>
      <c r="BU13" s="100">
        <v>3152.4</v>
      </c>
      <c r="BV13" s="100">
        <v>23</v>
      </c>
      <c r="BW13" s="100">
        <v>1959.6000000000001</v>
      </c>
      <c r="BX13" s="100">
        <v>14</v>
      </c>
      <c r="BY13" s="100">
        <v>1192.8</v>
      </c>
      <c r="BZ13" s="100">
        <v>19</v>
      </c>
      <c r="CA13" s="100">
        <v>1618.8</v>
      </c>
      <c r="CB13" s="100">
        <v>17</v>
      </c>
      <c r="CC13" s="100">
        <v>1448.4</v>
      </c>
      <c r="CD13" s="100">
        <v>9</v>
      </c>
      <c r="CE13" s="100">
        <v>766.80000000000007</v>
      </c>
      <c r="CF13" s="100">
        <v>8</v>
      </c>
      <c r="CG13" s="100">
        <v>681.6</v>
      </c>
      <c r="CH13" s="100">
        <v>6</v>
      </c>
      <c r="CI13" s="100">
        <v>511.20000000000005</v>
      </c>
      <c r="CJ13" s="100">
        <v>5</v>
      </c>
      <c r="CK13" s="100">
        <v>426</v>
      </c>
      <c r="CL13" s="100">
        <v>7</v>
      </c>
      <c r="CM13" s="100">
        <v>596.4</v>
      </c>
      <c r="CN13" s="100">
        <v>6</v>
      </c>
      <c r="CO13" s="100">
        <v>511.20000000000005</v>
      </c>
      <c r="CP13" s="100">
        <v>8</v>
      </c>
      <c r="CQ13" s="100">
        <v>681.6</v>
      </c>
      <c r="CR13" s="100">
        <v>10</v>
      </c>
      <c r="CS13" s="100">
        <v>852</v>
      </c>
      <c r="CT13" s="100">
        <v>9</v>
      </c>
      <c r="CU13" s="100">
        <v>766.80000000000007</v>
      </c>
    </row>
    <row r="14" spans="1:99">
      <c r="C14" s="99" t="s">
        <v>179</v>
      </c>
      <c r="D14" s="100">
        <v>4</v>
      </c>
      <c r="E14" s="100">
        <v>1953.6</v>
      </c>
      <c r="F14" s="100">
        <v>3</v>
      </c>
      <c r="G14" s="100">
        <v>1465.1999999999998</v>
      </c>
      <c r="H14" s="100">
        <v>5</v>
      </c>
      <c r="I14" s="100">
        <v>2442</v>
      </c>
      <c r="J14" s="100">
        <v>3</v>
      </c>
      <c r="K14" s="100">
        <v>1465.1999999999998</v>
      </c>
      <c r="L14" s="100">
        <v>4</v>
      </c>
      <c r="M14" s="100">
        <v>1953.6</v>
      </c>
      <c r="N14" s="100">
        <v>5</v>
      </c>
      <c r="O14" s="100">
        <v>2442</v>
      </c>
      <c r="P14" s="100">
        <v>5</v>
      </c>
      <c r="Q14" s="100">
        <v>2442</v>
      </c>
      <c r="R14" s="100">
        <v>4</v>
      </c>
      <c r="S14" s="100">
        <v>1953.6</v>
      </c>
      <c r="T14" s="100">
        <v>14</v>
      </c>
      <c r="U14" s="100">
        <v>6837.5999999999995</v>
      </c>
      <c r="V14" s="100">
        <v>14</v>
      </c>
      <c r="W14" s="100">
        <v>6837.5999999999995</v>
      </c>
      <c r="X14" s="100">
        <v>15</v>
      </c>
      <c r="Y14" s="100">
        <v>7326</v>
      </c>
      <c r="Z14" s="100">
        <v>15</v>
      </c>
      <c r="AA14" s="100">
        <v>7326</v>
      </c>
      <c r="AB14" s="100">
        <v>36</v>
      </c>
      <c r="AC14" s="100">
        <v>17582.399999999998</v>
      </c>
      <c r="AD14" s="100">
        <v>26</v>
      </c>
      <c r="AE14" s="100">
        <v>12698.4</v>
      </c>
      <c r="AF14" s="100">
        <v>25</v>
      </c>
      <c r="AG14" s="100">
        <v>12210</v>
      </c>
      <c r="AH14" s="100">
        <v>28</v>
      </c>
      <c r="AI14" s="100">
        <v>13675.199999999999</v>
      </c>
      <c r="AJ14" s="100">
        <v>11</v>
      </c>
      <c r="AK14" s="100">
        <v>5372.4</v>
      </c>
      <c r="AL14" s="100">
        <v>15</v>
      </c>
      <c r="AM14" s="100">
        <v>7326</v>
      </c>
      <c r="AN14" s="100">
        <v>8</v>
      </c>
      <c r="AO14" s="100">
        <v>3907.2</v>
      </c>
      <c r="AP14" s="100">
        <v>11</v>
      </c>
      <c r="AQ14" s="100">
        <v>5372.4</v>
      </c>
      <c r="AR14" s="100">
        <v>16</v>
      </c>
      <c r="AS14" s="100">
        <v>7814.4</v>
      </c>
      <c r="AT14" s="100">
        <v>11</v>
      </c>
      <c r="AU14" s="100">
        <v>5372.4</v>
      </c>
      <c r="AV14" s="100">
        <v>14</v>
      </c>
      <c r="AW14" s="100">
        <v>6837.5999999999995</v>
      </c>
      <c r="AX14" s="100">
        <v>12</v>
      </c>
      <c r="AY14" s="100">
        <v>5860.7999999999993</v>
      </c>
      <c r="AZ14" s="100">
        <v>11</v>
      </c>
      <c r="BA14" s="100">
        <v>5372.4</v>
      </c>
      <c r="BB14" s="100">
        <v>13</v>
      </c>
      <c r="BC14" s="100">
        <v>6349.2</v>
      </c>
      <c r="BD14" s="100">
        <v>8</v>
      </c>
      <c r="BE14" s="100">
        <v>3907.2</v>
      </c>
      <c r="BF14" s="100">
        <v>15</v>
      </c>
      <c r="BG14" s="100">
        <v>7326</v>
      </c>
      <c r="BH14" s="100">
        <v>25</v>
      </c>
      <c r="BI14" s="100">
        <v>12210</v>
      </c>
      <c r="BJ14" s="100">
        <v>31</v>
      </c>
      <c r="BK14" s="100">
        <v>15140.4</v>
      </c>
      <c r="BL14" s="100">
        <v>39</v>
      </c>
      <c r="BM14" s="100">
        <v>19047.599999999999</v>
      </c>
      <c r="BN14" s="100">
        <v>21</v>
      </c>
      <c r="BO14" s="100">
        <v>10256.4</v>
      </c>
      <c r="BP14" s="100">
        <v>25</v>
      </c>
      <c r="BQ14" s="100">
        <v>12210</v>
      </c>
      <c r="BR14" s="100">
        <v>25</v>
      </c>
      <c r="BS14" s="100">
        <v>12210</v>
      </c>
      <c r="BT14" s="100">
        <v>33</v>
      </c>
      <c r="BU14" s="100">
        <v>16117.199999999999</v>
      </c>
      <c r="BV14" s="100">
        <v>20</v>
      </c>
      <c r="BW14" s="100">
        <v>9768</v>
      </c>
      <c r="BX14" s="100">
        <v>16</v>
      </c>
      <c r="BY14" s="100">
        <v>7814.4</v>
      </c>
      <c r="BZ14" s="100">
        <v>16</v>
      </c>
      <c r="CA14" s="100">
        <v>7814.4</v>
      </c>
      <c r="CB14" s="100">
        <v>14</v>
      </c>
      <c r="CC14" s="100">
        <v>6837.5999999999995</v>
      </c>
      <c r="CD14" s="100">
        <v>9</v>
      </c>
      <c r="CE14" s="100">
        <v>4395.5999999999995</v>
      </c>
      <c r="CF14" s="100">
        <v>7</v>
      </c>
      <c r="CG14" s="100">
        <v>3418.7999999999997</v>
      </c>
      <c r="CH14" s="100">
        <v>5</v>
      </c>
      <c r="CI14" s="100">
        <v>2442</v>
      </c>
      <c r="CJ14" s="100">
        <v>5</v>
      </c>
      <c r="CK14" s="100">
        <v>2442</v>
      </c>
      <c r="CL14" s="100">
        <v>6</v>
      </c>
      <c r="CM14" s="100">
        <v>2930.3999999999996</v>
      </c>
      <c r="CN14" s="100">
        <v>6</v>
      </c>
      <c r="CO14" s="100">
        <v>2930.3999999999996</v>
      </c>
      <c r="CP14" s="100">
        <v>8</v>
      </c>
      <c r="CQ14" s="100">
        <v>3907.2</v>
      </c>
      <c r="CR14" s="100">
        <v>9</v>
      </c>
      <c r="CS14" s="100">
        <v>4395.5999999999995</v>
      </c>
      <c r="CT14" s="100">
        <v>8</v>
      </c>
      <c r="CU14" s="100">
        <v>3907.2</v>
      </c>
    </row>
    <row r="15" spans="1:99">
      <c r="C15" s="99" t="s">
        <v>180</v>
      </c>
      <c r="D15" s="100">
        <v>4</v>
      </c>
      <c r="E15" s="100">
        <v>3052.7999999999997</v>
      </c>
      <c r="F15" s="100">
        <v>3</v>
      </c>
      <c r="G15" s="100">
        <v>2289.6</v>
      </c>
      <c r="H15" s="100">
        <v>5</v>
      </c>
      <c r="I15" s="100">
        <v>3815.9999999999995</v>
      </c>
      <c r="J15" s="100">
        <v>4</v>
      </c>
      <c r="K15" s="100">
        <v>3052.7999999999997</v>
      </c>
      <c r="L15" s="100">
        <v>4</v>
      </c>
      <c r="M15" s="100">
        <v>3052.7999999999997</v>
      </c>
      <c r="N15" s="100">
        <v>4</v>
      </c>
      <c r="O15" s="100">
        <v>3052.7999999999997</v>
      </c>
      <c r="P15" s="100">
        <v>6</v>
      </c>
      <c r="Q15" s="100">
        <v>4579.2</v>
      </c>
      <c r="R15" s="100">
        <v>4</v>
      </c>
      <c r="S15" s="100">
        <v>3052.7999999999997</v>
      </c>
      <c r="T15" s="100">
        <v>12</v>
      </c>
      <c r="U15" s="100">
        <v>9158.4</v>
      </c>
      <c r="V15" s="100">
        <v>15</v>
      </c>
      <c r="W15" s="100">
        <v>11447.999999999998</v>
      </c>
      <c r="X15" s="100">
        <v>13</v>
      </c>
      <c r="Y15" s="100">
        <v>9921.5999999999985</v>
      </c>
      <c r="Z15" s="100">
        <v>16</v>
      </c>
      <c r="AA15" s="100">
        <v>12211.199999999999</v>
      </c>
      <c r="AB15" s="100">
        <v>29</v>
      </c>
      <c r="AC15" s="100">
        <v>22132.799999999999</v>
      </c>
      <c r="AD15" s="100">
        <v>27</v>
      </c>
      <c r="AE15" s="100">
        <v>20606.399999999998</v>
      </c>
      <c r="AF15" s="100">
        <v>25</v>
      </c>
      <c r="AG15" s="100">
        <v>19080</v>
      </c>
      <c r="AH15" s="100">
        <v>27</v>
      </c>
      <c r="AI15" s="100">
        <v>20606.399999999998</v>
      </c>
      <c r="AJ15" s="100">
        <v>11</v>
      </c>
      <c r="AK15" s="100">
        <v>8395.1999999999989</v>
      </c>
      <c r="AL15" s="100">
        <v>13</v>
      </c>
      <c r="AM15" s="100">
        <v>9921.5999999999985</v>
      </c>
      <c r="AN15" s="100">
        <v>9</v>
      </c>
      <c r="AO15" s="100">
        <v>6868.7999999999993</v>
      </c>
      <c r="AP15" s="100">
        <v>10</v>
      </c>
      <c r="AQ15" s="100">
        <v>7631.9999999999991</v>
      </c>
      <c r="AR15" s="100">
        <v>15</v>
      </c>
      <c r="AS15" s="100">
        <v>11447.999999999998</v>
      </c>
      <c r="AT15" s="100">
        <v>11</v>
      </c>
      <c r="AU15" s="100">
        <v>8395.1999999999989</v>
      </c>
      <c r="AV15" s="100">
        <v>14</v>
      </c>
      <c r="AW15" s="100">
        <v>10684.8</v>
      </c>
      <c r="AX15" s="100">
        <v>13</v>
      </c>
      <c r="AY15" s="100">
        <v>9921.5999999999985</v>
      </c>
      <c r="AZ15" s="100">
        <v>11</v>
      </c>
      <c r="BA15" s="100">
        <v>8395.1999999999989</v>
      </c>
      <c r="BB15" s="100">
        <v>14</v>
      </c>
      <c r="BC15" s="100">
        <v>10684.8</v>
      </c>
      <c r="BD15" s="100">
        <v>8</v>
      </c>
      <c r="BE15" s="100">
        <v>6105.5999999999995</v>
      </c>
      <c r="BF15" s="100">
        <v>15</v>
      </c>
      <c r="BG15" s="100">
        <v>11447.999999999998</v>
      </c>
      <c r="BH15" s="100">
        <v>23</v>
      </c>
      <c r="BI15" s="100">
        <v>17553.599999999999</v>
      </c>
      <c r="BJ15" s="100">
        <v>30</v>
      </c>
      <c r="BK15" s="100">
        <v>22895.999999999996</v>
      </c>
      <c r="BL15" s="100">
        <v>35</v>
      </c>
      <c r="BM15" s="100">
        <v>26711.999999999996</v>
      </c>
      <c r="BN15" s="100">
        <v>18</v>
      </c>
      <c r="BO15" s="100">
        <v>13737.599999999999</v>
      </c>
      <c r="BP15" s="100">
        <v>22</v>
      </c>
      <c r="BQ15" s="100">
        <v>16790.399999999998</v>
      </c>
      <c r="BR15" s="100">
        <v>23</v>
      </c>
      <c r="BS15" s="100">
        <v>17553.599999999999</v>
      </c>
      <c r="BT15" s="100">
        <v>28</v>
      </c>
      <c r="BU15" s="100">
        <v>21369.599999999999</v>
      </c>
      <c r="BV15" s="100">
        <v>18</v>
      </c>
      <c r="BW15" s="100">
        <v>13737.599999999999</v>
      </c>
      <c r="BX15" s="100">
        <v>15</v>
      </c>
      <c r="BY15" s="100">
        <v>11447.999999999998</v>
      </c>
      <c r="BZ15" s="100">
        <v>17</v>
      </c>
      <c r="CA15" s="100">
        <v>12974.4</v>
      </c>
      <c r="CB15" s="100">
        <v>15</v>
      </c>
      <c r="CC15" s="100">
        <v>11447.999999999998</v>
      </c>
      <c r="CD15" s="100">
        <v>9</v>
      </c>
      <c r="CE15" s="100">
        <v>6868.7999999999993</v>
      </c>
      <c r="CF15" s="100">
        <v>7</v>
      </c>
      <c r="CG15" s="100">
        <v>5342.4</v>
      </c>
      <c r="CH15" s="100">
        <v>6</v>
      </c>
      <c r="CI15" s="100">
        <v>4579.2</v>
      </c>
      <c r="CJ15" s="100">
        <v>5</v>
      </c>
      <c r="CK15" s="100">
        <v>3815.9999999999995</v>
      </c>
      <c r="CL15" s="100">
        <v>7</v>
      </c>
      <c r="CM15" s="100">
        <v>5342.4</v>
      </c>
      <c r="CN15" s="100">
        <v>6</v>
      </c>
      <c r="CO15" s="100">
        <v>4579.2</v>
      </c>
      <c r="CP15" s="100">
        <v>8</v>
      </c>
      <c r="CQ15" s="100">
        <v>6105.5999999999995</v>
      </c>
      <c r="CR15" s="100">
        <v>10</v>
      </c>
      <c r="CS15" s="100">
        <v>7631.9999999999991</v>
      </c>
      <c r="CT15" s="100">
        <v>7</v>
      </c>
      <c r="CU15" s="100">
        <v>5342.4</v>
      </c>
    </row>
    <row r="16" spans="1:99">
      <c r="C16" s="99" t="s">
        <v>181</v>
      </c>
      <c r="D16" s="100">
        <v>4</v>
      </c>
      <c r="E16" s="100">
        <v>1363.2</v>
      </c>
      <c r="F16" s="100">
        <v>3</v>
      </c>
      <c r="G16" s="100">
        <v>1022.4000000000001</v>
      </c>
      <c r="H16" s="100">
        <v>4</v>
      </c>
      <c r="I16" s="100">
        <v>1363.2</v>
      </c>
      <c r="J16" s="100">
        <v>3</v>
      </c>
      <c r="K16" s="100">
        <v>1022.4000000000001</v>
      </c>
      <c r="L16" s="100">
        <v>4</v>
      </c>
      <c r="M16" s="100">
        <v>1363.2</v>
      </c>
      <c r="N16" s="100">
        <v>5</v>
      </c>
      <c r="O16" s="100">
        <v>1704</v>
      </c>
      <c r="P16" s="100">
        <v>5</v>
      </c>
      <c r="Q16" s="100">
        <v>1704</v>
      </c>
      <c r="R16" s="100">
        <v>4</v>
      </c>
      <c r="S16" s="100">
        <v>1363.2</v>
      </c>
      <c r="T16" s="100">
        <v>13</v>
      </c>
      <c r="U16" s="100">
        <v>4430.4000000000005</v>
      </c>
      <c r="V16" s="100">
        <v>16</v>
      </c>
      <c r="W16" s="100">
        <v>5452.8</v>
      </c>
      <c r="X16" s="100">
        <v>15</v>
      </c>
      <c r="Y16" s="100">
        <v>5112</v>
      </c>
      <c r="Z16" s="100">
        <v>15</v>
      </c>
      <c r="AA16" s="100">
        <v>5112</v>
      </c>
      <c r="AB16" s="100">
        <v>35</v>
      </c>
      <c r="AC16" s="100">
        <v>11928</v>
      </c>
      <c r="AD16" s="100">
        <v>27</v>
      </c>
      <c r="AE16" s="100">
        <v>9201.6</v>
      </c>
      <c r="AF16" s="100">
        <v>28</v>
      </c>
      <c r="AG16" s="100">
        <v>9542.4</v>
      </c>
      <c r="AH16" s="100">
        <v>31</v>
      </c>
      <c r="AI16" s="100">
        <v>10564.800000000001</v>
      </c>
      <c r="AJ16" s="100">
        <v>11</v>
      </c>
      <c r="AK16" s="100">
        <v>3748.8</v>
      </c>
      <c r="AL16" s="100">
        <v>14</v>
      </c>
      <c r="AM16" s="100">
        <v>4771.2</v>
      </c>
      <c r="AN16" s="100">
        <v>9</v>
      </c>
      <c r="AO16" s="100">
        <v>3067.2000000000003</v>
      </c>
      <c r="AP16" s="100">
        <v>11</v>
      </c>
      <c r="AQ16" s="100">
        <v>3748.8</v>
      </c>
      <c r="AR16" s="100">
        <v>15</v>
      </c>
      <c r="AS16" s="100">
        <v>5112</v>
      </c>
      <c r="AT16" s="100">
        <v>12</v>
      </c>
      <c r="AU16" s="100">
        <v>4089.6000000000004</v>
      </c>
      <c r="AV16" s="100">
        <v>12</v>
      </c>
      <c r="AW16" s="100">
        <v>4089.6000000000004</v>
      </c>
      <c r="AX16" s="100">
        <v>14</v>
      </c>
      <c r="AY16" s="100">
        <v>4771.2</v>
      </c>
      <c r="AZ16" s="100">
        <v>11</v>
      </c>
      <c r="BA16" s="100">
        <v>3748.8</v>
      </c>
      <c r="BB16" s="100">
        <v>13</v>
      </c>
      <c r="BC16" s="100">
        <v>4430.4000000000005</v>
      </c>
      <c r="BD16" s="100">
        <v>9</v>
      </c>
      <c r="BE16" s="100">
        <v>3067.2000000000003</v>
      </c>
      <c r="BF16" s="100">
        <v>15</v>
      </c>
      <c r="BG16" s="100">
        <v>5112</v>
      </c>
      <c r="BH16" s="100">
        <v>22</v>
      </c>
      <c r="BI16" s="100">
        <v>7497.6</v>
      </c>
      <c r="BJ16" s="100">
        <v>30</v>
      </c>
      <c r="BK16" s="100">
        <v>10224</v>
      </c>
      <c r="BL16" s="100">
        <v>35</v>
      </c>
      <c r="BM16" s="100">
        <v>11928</v>
      </c>
      <c r="BN16" s="100">
        <v>20</v>
      </c>
      <c r="BO16" s="100">
        <v>6816</v>
      </c>
      <c r="BP16" s="100">
        <v>23</v>
      </c>
      <c r="BQ16" s="100">
        <v>7838.4000000000005</v>
      </c>
      <c r="BR16" s="100">
        <v>28</v>
      </c>
      <c r="BS16" s="100">
        <v>9542.4</v>
      </c>
      <c r="BT16" s="100">
        <v>33</v>
      </c>
      <c r="BU16" s="100">
        <v>11246.4</v>
      </c>
      <c r="BV16" s="100">
        <v>20</v>
      </c>
      <c r="BW16" s="100">
        <v>6816</v>
      </c>
      <c r="BX16" s="100">
        <v>15</v>
      </c>
      <c r="BY16" s="100">
        <v>5112</v>
      </c>
      <c r="BZ16" s="100">
        <v>16</v>
      </c>
      <c r="CA16" s="100">
        <v>5452.8</v>
      </c>
      <c r="CB16" s="100">
        <v>14</v>
      </c>
      <c r="CC16" s="100">
        <v>4771.2</v>
      </c>
      <c r="CD16" s="100">
        <v>10</v>
      </c>
      <c r="CE16" s="100">
        <v>3408</v>
      </c>
      <c r="CF16" s="100">
        <v>8</v>
      </c>
      <c r="CG16" s="100">
        <v>2726.4</v>
      </c>
      <c r="CH16" s="100">
        <v>5</v>
      </c>
      <c r="CI16" s="100">
        <v>1704</v>
      </c>
      <c r="CJ16" s="100">
        <v>6</v>
      </c>
      <c r="CK16" s="100">
        <v>2044.8000000000002</v>
      </c>
      <c r="CL16" s="100">
        <v>7</v>
      </c>
      <c r="CM16" s="100">
        <v>2385.6</v>
      </c>
      <c r="CN16" s="100">
        <v>6</v>
      </c>
      <c r="CO16" s="100">
        <v>2044.8000000000002</v>
      </c>
      <c r="CP16" s="100">
        <v>8</v>
      </c>
      <c r="CQ16" s="100">
        <v>2726.4</v>
      </c>
      <c r="CR16" s="100">
        <v>9</v>
      </c>
      <c r="CS16" s="100">
        <v>3067.2000000000003</v>
      </c>
      <c r="CT16" s="100">
        <v>8</v>
      </c>
      <c r="CU16" s="100">
        <v>2726.4</v>
      </c>
    </row>
    <row r="17" spans="2:99">
      <c r="C17" s="99" t="s">
        <v>182</v>
      </c>
      <c r="D17" s="100">
        <v>4</v>
      </c>
      <c r="E17" s="100">
        <v>1689.6</v>
      </c>
      <c r="F17" s="100">
        <v>3</v>
      </c>
      <c r="G17" s="100">
        <v>1267.1999999999998</v>
      </c>
      <c r="H17" s="100">
        <v>5</v>
      </c>
      <c r="I17" s="100">
        <v>2112</v>
      </c>
      <c r="J17" s="100">
        <v>3</v>
      </c>
      <c r="K17" s="100">
        <v>1267.1999999999998</v>
      </c>
      <c r="L17" s="100">
        <v>4</v>
      </c>
      <c r="M17" s="100">
        <v>1689.6</v>
      </c>
      <c r="N17" s="100">
        <v>5</v>
      </c>
      <c r="O17" s="100">
        <v>2112</v>
      </c>
      <c r="P17" s="100">
        <v>5</v>
      </c>
      <c r="Q17" s="100">
        <v>2112</v>
      </c>
      <c r="R17" s="100">
        <v>4</v>
      </c>
      <c r="S17" s="100">
        <v>1689.6</v>
      </c>
      <c r="T17" s="100">
        <v>12</v>
      </c>
      <c r="U17" s="100">
        <v>5068.7999999999993</v>
      </c>
      <c r="V17" s="100">
        <v>16</v>
      </c>
      <c r="W17" s="100">
        <v>6758.4</v>
      </c>
      <c r="X17" s="100">
        <v>13</v>
      </c>
      <c r="Y17" s="100">
        <v>5491.2</v>
      </c>
      <c r="Z17" s="100">
        <v>15</v>
      </c>
      <c r="AA17" s="100">
        <v>6336</v>
      </c>
      <c r="AB17" s="100">
        <v>35</v>
      </c>
      <c r="AC17" s="100">
        <v>14784</v>
      </c>
      <c r="AD17" s="100">
        <v>26</v>
      </c>
      <c r="AE17" s="100">
        <v>10982.4</v>
      </c>
      <c r="AF17" s="100">
        <v>26</v>
      </c>
      <c r="AG17" s="100">
        <v>10982.4</v>
      </c>
      <c r="AH17" s="100">
        <v>31</v>
      </c>
      <c r="AI17" s="100">
        <v>13094.4</v>
      </c>
      <c r="AJ17" s="100">
        <v>11</v>
      </c>
      <c r="AK17" s="100">
        <v>4646.3999999999996</v>
      </c>
      <c r="AL17" s="100">
        <v>14</v>
      </c>
      <c r="AM17" s="100">
        <v>5913.5999999999995</v>
      </c>
      <c r="AN17" s="100">
        <v>8</v>
      </c>
      <c r="AO17" s="100">
        <v>3379.2</v>
      </c>
      <c r="AP17" s="100">
        <v>11</v>
      </c>
      <c r="AQ17" s="100">
        <v>4646.3999999999996</v>
      </c>
      <c r="AR17" s="100">
        <v>15</v>
      </c>
      <c r="AS17" s="100">
        <v>6336</v>
      </c>
      <c r="AT17" s="100">
        <v>11</v>
      </c>
      <c r="AU17" s="100">
        <v>4646.3999999999996</v>
      </c>
      <c r="AV17" s="100">
        <v>14</v>
      </c>
      <c r="AW17" s="100">
        <v>5913.5999999999995</v>
      </c>
      <c r="AX17" s="100">
        <v>12</v>
      </c>
      <c r="AY17" s="100">
        <v>5068.7999999999993</v>
      </c>
      <c r="AZ17" s="100">
        <v>10</v>
      </c>
      <c r="BA17" s="100">
        <v>4224</v>
      </c>
      <c r="BB17" s="100">
        <v>13</v>
      </c>
      <c r="BC17" s="100">
        <v>5491.2</v>
      </c>
      <c r="BD17" s="100">
        <v>8</v>
      </c>
      <c r="BE17" s="100">
        <v>3379.2</v>
      </c>
      <c r="BF17" s="100">
        <v>16</v>
      </c>
      <c r="BG17" s="100">
        <v>6758.4</v>
      </c>
      <c r="BH17" s="100">
        <v>23</v>
      </c>
      <c r="BI17" s="100">
        <v>9715.1999999999989</v>
      </c>
      <c r="BJ17" s="100">
        <v>32</v>
      </c>
      <c r="BK17" s="100">
        <v>13516.8</v>
      </c>
      <c r="BL17" s="100">
        <v>41</v>
      </c>
      <c r="BM17" s="100">
        <v>17318.399999999998</v>
      </c>
      <c r="BN17" s="100">
        <v>18</v>
      </c>
      <c r="BO17" s="100">
        <v>7603.2</v>
      </c>
      <c r="BP17" s="100">
        <v>27</v>
      </c>
      <c r="BQ17" s="100">
        <v>11404.8</v>
      </c>
      <c r="BR17" s="100">
        <v>27</v>
      </c>
      <c r="BS17" s="100">
        <v>11404.8</v>
      </c>
      <c r="BT17" s="100">
        <v>33</v>
      </c>
      <c r="BU17" s="100">
        <v>13939.199999999999</v>
      </c>
      <c r="BV17" s="100">
        <v>18</v>
      </c>
      <c r="BW17" s="100">
        <v>7603.2</v>
      </c>
      <c r="BX17" s="100">
        <v>13</v>
      </c>
      <c r="BY17" s="100">
        <v>5491.2</v>
      </c>
      <c r="BZ17" s="100">
        <v>17</v>
      </c>
      <c r="CA17" s="100">
        <v>7180.7999999999993</v>
      </c>
      <c r="CB17" s="100">
        <v>14</v>
      </c>
      <c r="CC17" s="100">
        <v>5913.5999999999995</v>
      </c>
      <c r="CD17" s="100">
        <v>10</v>
      </c>
      <c r="CE17" s="100">
        <v>4224</v>
      </c>
      <c r="CF17" s="100">
        <v>8</v>
      </c>
      <c r="CG17" s="100">
        <v>3379.2</v>
      </c>
      <c r="CH17" s="100">
        <v>6</v>
      </c>
      <c r="CI17" s="100">
        <v>2534.3999999999996</v>
      </c>
      <c r="CJ17" s="100">
        <v>5</v>
      </c>
      <c r="CK17" s="100">
        <v>2112</v>
      </c>
      <c r="CL17" s="100">
        <v>7</v>
      </c>
      <c r="CM17" s="100">
        <v>2956.7999999999997</v>
      </c>
      <c r="CN17" s="100">
        <v>7</v>
      </c>
      <c r="CO17" s="100">
        <v>2956.7999999999997</v>
      </c>
      <c r="CP17" s="100">
        <v>8</v>
      </c>
      <c r="CQ17" s="100">
        <v>3379.2</v>
      </c>
      <c r="CR17" s="100">
        <v>10</v>
      </c>
      <c r="CS17" s="100">
        <v>4224</v>
      </c>
      <c r="CT17" s="100">
        <v>8</v>
      </c>
      <c r="CU17" s="100">
        <v>3379.2</v>
      </c>
    </row>
    <row r="18" spans="2:99">
      <c r="C18" s="99" t="s">
        <v>183</v>
      </c>
      <c r="D18" s="100">
        <v>4</v>
      </c>
      <c r="E18" s="100">
        <v>2611.1999999999998</v>
      </c>
      <c r="F18" s="100">
        <v>3</v>
      </c>
      <c r="G18" s="100">
        <v>1958.3999999999999</v>
      </c>
      <c r="H18" s="100">
        <v>5</v>
      </c>
      <c r="I18" s="100">
        <v>3264</v>
      </c>
      <c r="J18" s="100">
        <v>3</v>
      </c>
      <c r="K18" s="100">
        <v>1958.3999999999999</v>
      </c>
      <c r="L18" s="100">
        <v>4</v>
      </c>
      <c r="M18" s="100">
        <v>2611.1999999999998</v>
      </c>
      <c r="N18" s="100">
        <v>5</v>
      </c>
      <c r="O18" s="100">
        <v>3264</v>
      </c>
      <c r="P18" s="100">
        <v>5</v>
      </c>
      <c r="Q18" s="100">
        <v>3264</v>
      </c>
      <c r="R18" s="100">
        <v>4</v>
      </c>
      <c r="S18" s="100">
        <v>2611.1999999999998</v>
      </c>
      <c r="T18" s="100">
        <v>14</v>
      </c>
      <c r="U18" s="100">
        <v>9139.1999999999989</v>
      </c>
      <c r="V18" s="100">
        <v>13</v>
      </c>
      <c r="W18" s="100">
        <v>8486.4</v>
      </c>
      <c r="X18" s="100">
        <v>15</v>
      </c>
      <c r="Y18" s="100">
        <v>9792</v>
      </c>
      <c r="Z18" s="100">
        <v>14</v>
      </c>
      <c r="AA18" s="100">
        <v>9139.1999999999989</v>
      </c>
      <c r="AB18" s="100">
        <v>34</v>
      </c>
      <c r="AC18" s="100">
        <v>22195.199999999997</v>
      </c>
      <c r="AD18" s="100">
        <v>24</v>
      </c>
      <c r="AE18" s="100">
        <v>15667.199999999999</v>
      </c>
      <c r="AF18" s="100">
        <v>29</v>
      </c>
      <c r="AG18" s="100">
        <v>18931.199999999997</v>
      </c>
      <c r="AH18" s="100">
        <v>29</v>
      </c>
      <c r="AI18" s="100">
        <v>18931.199999999997</v>
      </c>
      <c r="AJ18" s="100">
        <v>10</v>
      </c>
      <c r="AK18" s="100">
        <v>6528</v>
      </c>
      <c r="AL18" s="100">
        <v>15</v>
      </c>
      <c r="AM18" s="100">
        <v>9792</v>
      </c>
      <c r="AN18" s="100">
        <v>8</v>
      </c>
      <c r="AO18" s="100">
        <v>5222.3999999999996</v>
      </c>
      <c r="AP18" s="100">
        <v>11</v>
      </c>
      <c r="AQ18" s="100">
        <v>7180.7999999999993</v>
      </c>
      <c r="AR18" s="100">
        <v>17</v>
      </c>
      <c r="AS18" s="100">
        <v>11097.599999999999</v>
      </c>
      <c r="AT18" s="100">
        <v>11</v>
      </c>
      <c r="AU18" s="100">
        <v>7180.7999999999993</v>
      </c>
      <c r="AV18" s="100">
        <v>13</v>
      </c>
      <c r="AW18" s="100">
        <v>8486.4</v>
      </c>
      <c r="AX18" s="100">
        <v>13</v>
      </c>
      <c r="AY18" s="100">
        <v>8486.4</v>
      </c>
      <c r="AZ18" s="100">
        <v>12</v>
      </c>
      <c r="BA18" s="100">
        <v>7833.5999999999995</v>
      </c>
      <c r="BB18" s="100">
        <v>12</v>
      </c>
      <c r="BC18" s="100">
        <v>7833.5999999999995</v>
      </c>
      <c r="BD18" s="100">
        <v>9</v>
      </c>
      <c r="BE18" s="100">
        <v>5875.2</v>
      </c>
      <c r="BF18" s="100">
        <v>15</v>
      </c>
      <c r="BG18" s="100">
        <v>9792</v>
      </c>
      <c r="BH18" s="100">
        <v>23</v>
      </c>
      <c r="BI18" s="100">
        <v>15014.4</v>
      </c>
      <c r="BJ18" s="100">
        <v>29</v>
      </c>
      <c r="BK18" s="100">
        <v>18931.199999999997</v>
      </c>
      <c r="BL18" s="100">
        <v>37</v>
      </c>
      <c r="BM18" s="100">
        <v>24153.599999999999</v>
      </c>
      <c r="BN18" s="100">
        <v>21</v>
      </c>
      <c r="BO18" s="100">
        <v>13708.8</v>
      </c>
      <c r="BP18" s="100">
        <v>23</v>
      </c>
      <c r="BQ18" s="100">
        <v>15014.4</v>
      </c>
      <c r="BR18" s="100">
        <v>28</v>
      </c>
      <c r="BS18" s="100">
        <v>18278.399999999998</v>
      </c>
      <c r="BT18" s="100">
        <v>32</v>
      </c>
      <c r="BU18" s="100">
        <v>20889.599999999999</v>
      </c>
      <c r="BV18" s="100">
        <v>18</v>
      </c>
      <c r="BW18" s="100">
        <v>11750.4</v>
      </c>
      <c r="BX18" s="100">
        <v>14</v>
      </c>
      <c r="BY18" s="100">
        <v>9139.1999999999989</v>
      </c>
      <c r="BZ18" s="100">
        <v>15</v>
      </c>
      <c r="CA18" s="100">
        <v>9792</v>
      </c>
      <c r="CB18" s="100">
        <v>15</v>
      </c>
      <c r="CC18" s="100">
        <v>9792</v>
      </c>
      <c r="CD18" s="100">
        <v>9</v>
      </c>
      <c r="CE18" s="100">
        <v>5875.2</v>
      </c>
      <c r="CF18" s="100">
        <v>8</v>
      </c>
      <c r="CG18" s="100">
        <v>5222.3999999999996</v>
      </c>
      <c r="CH18" s="100">
        <v>5</v>
      </c>
      <c r="CI18" s="100">
        <v>3264</v>
      </c>
      <c r="CJ18" s="100">
        <v>6</v>
      </c>
      <c r="CK18" s="100">
        <v>3916.7999999999997</v>
      </c>
      <c r="CL18" s="100">
        <v>6</v>
      </c>
      <c r="CM18" s="100">
        <v>3916.7999999999997</v>
      </c>
      <c r="CN18" s="100">
        <v>7</v>
      </c>
      <c r="CO18" s="100">
        <v>4569.5999999999995</v>
      </c>
      <c r="CP18" s="100">
        <v>8</v>
      </c>
      <c r="CQ18" s="100">
        <v>5222.3999999999996</v>
      </c>
      <c r="CR18" s="100">
        <v>9</v>
      </c>
      <c r="CS18" s="100">
        <v>5875.2</v>
      </c>
      <c r="CT18" s="100">
        <v>8</v>
      </c>
      <c r="CU18" s="100">
        <v>5222.3999999999996</v>
      </c>
    </row>
    <row r="19" spans="2:99">
      <c r="C19" s="99" t="s">
        <v>184</v>
      </c>
      <c r="D19" s="100">
        <v>4</v>
      </c>
      <c r="E19" s="100">
        <v>1320</v>
      </c>
      <c r="F19" s="100">
        <v>3</v>
      </c>
      <c r="G19" s="100">
        <v>990</v>
      </c>
      <c r="H19" s="100">
        <v>5</v>
      </c>
      <c r="I19" s="100">
        <v>1650</v>
      </c>
      <c r="J19" s="100">
        <v>4</v>
      </c>
      <c r="K19" s="100">
        <v>1320</v>
      </c>
      <c r="L19" s="100">
        <v>4</v>
      </c>
      <c r="M19" s="100">
        <v>1320</v>
      </c>
      <c r="N19" s="100">
        <v>5</v>
      </c>
      <c r="O19" s="100">
        <v>1650</v>
      </c>
      <c r="P19" s="100">
        <v>5</v>
      </c>
      <c r="Q19" s="100">
        <v>1650</v>
      </c>
      <c r="R19" s="100">
        <v>4</v>
      </c>
      <c r="S19" s="100">
        <v>1320</v>
      </c>
      <c r="T19" s="100">
        <v>15</v>
      </c>
      <c r="U19" s="100">
        <v>4950</v>
      </c>
      <c r="V19" s="100">
        <v>14</v>
      </c>
      <c r="W19" s="100">
        <v>4620</v>
      </c>
      <c r="X19" s="100">
        <v>14</v>
      </c>
      <c r="Y19" s="100">
        <v>4620</v>
      </c>
      <c r="Z19" s="100">
        <v>16</v>
      </c>
      <c r="AA19" s="100">
        <v>5280</v>
      </c>
      <c r="AB19" s="100">
        <v>34</v>
      </c>
      <c r="AC19" s="100">
        <v>11220</v>
      </c>
      <c r="AD19" s="100">
        <v>25</v>
      </c>
      <c r="AE19" s="100">
        <v>8250</v>
      </c>
      <c r="AF19" s="100">
        <v>26</v>
      </c>
      <c r="AG19" s="100">
        <v>8580</v>
      </c>
      <c r="AH19" s="100">
        <v>29</v>
      </c>
      <c r="AI19" s="100">
        <v>9570</v>
      </c>
      <c r="AJ19" s="100">
        <v>12</v>
      </c>
      <c r="AK19" s="100">
        <v>3960</v>
      </c>
      <c r="AL19" s="100">
        <v>16</v>
      </c>
      <c r="AM19" s="100">
        <v>5280</v>
      </c>
      <c r="AN19" s="100">
        <v>9</v>
      </c>
      <c r="AO19" s="100">
        <v>2970</v>
      </c>
      <c r="AP19" s="100">
        <v>12</v>
      </c>
      <c r="AQ19" s="100">
        <v>3960</v>
      </c>
      <c r="AR19" s="100">
        <v>16</v>
      </c>
      <c r="AS19" s="100">
        <v>5280</v>
      </c>
      <c r="AT19" s="100">
        <v>11</v>
      </c>
      <c r="AU19" s="100">
        <v>3630</v>
      </c>
      <c r="AV19" s="100">
        <v>12</v>
      </c>
      <c r="AW19" s="100">
        <v>3960</v>
      </c>
      <c r="AX19" s="100">
        <v>13</v>
      </c>
      <c r="AY19" s="100">
        <v>4290</v>
      </c>
      <c r="AZ19" s="100">
        <v>11</v>
      </c>
      <c r="BA19" s="100">
        <v>3630</v>
      </c>
      <c r="BB19" s="100">
        <v>13</v>
      </c>
      <c r="BC19" s="100">
        <v>4290</v>
      </c>
      <c r="BD19" s="100">
        <v>9</v>
      </c>
      <c r="BE19" s="100">
        <v>2970</v>
      </c>
      <c r="BF19" s="100">
        <v>16</v>
      </c>
      <c r="BG19" s="100">
        <v>5280</v>
      </c>
      <c r="BH19" s="100">
        <v>25</v>
      </c>
      <c r="BI19" s="100">
        <v>8250</v>
      </c>
      <c r="BJ19" s="100">
        <v>33</v>
      </c>
      <c r="BK19" s="100">
        <v>10890</v>
      </c>
      <c r="BL19" s="100">
        <v>43</v>
      </c>
      <c r="BM19" s="100">
        <v>14190</v>
      </c>
      <c r="BN19" s="100">
        <v>21</v>
      </c>
      <c r="BO19" s="100">
        <v>6930</v>
      </c>
      <c r="BP19" s="100">
        <v>24</v>
      </c>
      <c r="BQ19" s="100">
        <v>7920</v>
      </c>
      <c r="BR19" s="100">
        <v>27</v>
      </c>
      <c r="BS19" s="100">
        <v>8910</v>
      </c>
      <c r="BT19" s="100">
        <v>35</v>
      </c>
      <c r="BU19" s="100">
        <v>11550</v>
      </c>
      <c r="BV19" s="100">
        <v>19</v>
      </c>
      <c r="BW19" s="100">
        <v>6270</v>
      </c>
      <c r="BX19" s="100">
        <v>15</v>
      </c>
      <c r="BY19" s="100">
        <v>4950</v>
      </c>
      <c r="BZ19" s="100">
        <v>16</v>
      </c>
      <c r="CA19" s="100">
        <v>5280</v>
      </c>
      <c r="CB19" s="100">
        <v>17</v>
      </c>
      <c r="CC19" s="100">
        <v>5610</v>
      </c>
      <c r="CD19" s="100">
        <v>9</v>
      </c>
      <c r="CE19" s="100">
        <v>2970</v>
      </c>
      <c r="CF19" s="100">
        <v>7</v>
      </c>
      <c r="CG19" s="100">
        <v>2310</v>
      </c>
      <c r="CH19" s="100">
        <v>5</v>
      </c>
      <c r="CI19" s="100">
        <v>1650</v>
      </c>
      <c r="CJ19" s="100">
        <v>5</v>
      </c>
      <c r="CK19" s="100">
        <v>1650</v>
      </c>
      <c r="CL19" s="100">
        <v>7</v>
      </c>
      <c r="CM19" s="100">
        <v>2310</v>
      </c>
      <c r="CN19" s="100">
        <v>7</v>
      </c>
      <c r="CO19" s="100">
        <v>2310</v>
      </c>
      <c r="CP19" s="100">
        <v>8</v>
      </c>
      <c r="CQ19" s="100">
        <v>2640</v>
      </c>
      <c r="CR19" s="100">
        <v>10</v>
      </c>
      <c r="CS19" s="100">
        <v>3300</v>
      </c>
      <c r="CT19" s="100">
        <v>7</v>
      </c>
      <c r="CU19" s="100">
        <v>2310</v>
      </c>
    </row>
    <row r="20" spans="2:99">
      <c r="B20" s="99" t="s">
        <v>127</v>
      </c>
      <c r="C20" s="99" t="s">
        <v>185</v>
      </c>
      <c r="D20" s="100">
        <v>12</v>
      </c>
      <c r="E20" s="100">
        <v>3441.6000000000004</v>
      </c>
      <c r="F20" s="100">
        <v>7</v>
      </c>
      <c r="G20" s="100">
        <v>2007.6000000000001</v>
      </c>
      <c r="H20" s="100">
        <v>9</v>
      </c>
      <c r="I20" s="100">
        <v>2581.2000000000003</v>
      </c>
      <c r="J20" s="100">
        <v>9</v>
      </c>
      <c r="K20" s="100">
        <v>2581.2000000000003</v>
      </c>
      <c r="L20" s="100">
        <v>11</v>
      </c>
      <c r="M20" s="100">
        <v>3154.8</v>
      </c>
      <c r="N20" s="100">
        <v>17</v>
      </c>
      <c r="O20" s="100">
        <v>4875.6000000000004</v>
      </c>
      <c r="P20" s="100">
        <v>14</v>
      </c>
      <c r="Q20" s="100">
        <v>4015.2000000000003</v>
      </c>
      <c r="R20" s="100">
        <v>11</v>
      </c>
      <c r="S20" s="100">
        <v>3154.8</v>
      </c>
      <c r="T20" s="100">
        <v>95</v>
      </c>
      <c r="U20" s="100">
        <v>27246</v>
      </c>
      <c r="V20" s="100">
        <v>123</v>
      </c>
      <c r="W20" s="100">
        <v>35276.400000000001</v>
      </c>
      <c r="X20" s="100">
        <v>90</v>
      </c>
      <c r="Y20" s="100">
        <v>25812</v>
      </c>
      <c r="Z20" s="100">
        <v>104</v>
      </c>
      <c r="AA20" s="100">
        <v>29827.200000000001</v>
      </c>
      <c r="AB20" s="100">
        <v>18</v>
      </c>
      <c r="AC20" s="100">
        <v>5162.4000000000005</v>
      </c>
      <c r="AD20" s="100">
        <v>14</v>
      </c>
      <c r="AE20" s="100">
        <v>4015.2000000000003</v>
      </c>
      <c r="AF20" s="100">
        <v>13</v>
      </c>
      <c r="AG20" s="100">
        <v>3728.4</v>
      </c>
      <c r="AH20" s="100">
        <v>10</v>
      </c>
      <c r="AI20" s="100">
        <v>2868</v>
      </c>
      <c r="AJ20" s="100">
        <v>13</v>
      </c>
      <c r="AK20" s="100">
        <v>3728.4</v>
      </c>
      <c r="AL20" s="100">
        <v>11</v>
      </c>
      <c r="AM20" s="100">
        <v>3154.8</v>
      </c>
      <c r="AN20" s="100">
        <v>15</v>
      </c>
      <c r="AO20" s="100">
        <v>4302</v>
      </c>
      <c r="AP20" s="100">
        <v>15</v>
      </c>
      <c r="AQ20" s="100">
        <v>4302</v>
      </c>
      <c r="AR20" s="100">
        <v>9</v>
      </c>
      <c r="AS20" s="100">
        <v>2581.2000000000003</v>
      </c>
      <c r="AT20" s="100">
        <v>7</v>
      </c>
      <c r="AU20" s="100">
        <v>2007.6000000000001</v>
      </c>
      <c r="AV20" s="100">
        <v>8</v>
      </c>
      <c r="AW20" s="100">
        <v>2294.4</v>
      </c>
      <c r="AX20" s="100">
        <v>10</v>
      </c>
      <c r="AY20" s="100">
        <v>2868</v>
      </c>
      <c r="AZ20" s="100">
        <v>12</v>
      </c>
      <c r="BA20" s="100">
        <v>3441.6000000000004</v>
      </c>
      <c r="BB20" s="100">
        <v>13</v>
      </c>
      <c r="BC20" s="100">
        <v>3728.4</v>
      </c>
      <c r="BD20" s="100">
        <v>10</v>
      </c>
      <c r="BE20" s="100">
        <v>2868</v>
      </c>
      <c r="BF20" s="100">
        <v>12</v>
      </c>
      <c r="BG20" s="100">
        <v>3441.6000000000004</v>
      </c>
      <c r="BH20" s="100">
        <v>8</v>
      </c>
      <c r="BI20" s="100">
        <v>2294.4</v>
      </c>
      <c r="BJ20" s="100">
        <v>7</v>
      </c>
      <c r="BK20" s="100">
        <v>2007.6000000000001</v>
      </c>
      <c r="BL20" s="100">
        <v>7</v>
      </c>
      <c r="BM20" s="100">
        <v>2007.6000000000001</v>
      </c>
      <c r="BN20" s="100">
        <v>7</v>
      </c>
      <c r="BO20" s="100">
        <v>2007.6000000000001</v>
      </c>
      <c r="BP20" s="100">
        <v>15</v>
      </c>
      <c r="BQ20" s="100">
        <v>4302</v>
      </c>
      <c r="BR20" s="100">
        <v>16</v>
      </c>
      <c r="BS20" s="100">
        <v>4588.8</v>
      </c>
      <c r="BT20" s="100">
        <v>11</v>
      </c>
      <c r="BU20" s="100">
        <v>3154.8</v>
      </c>
      <c r="BV20" s="100">
        <v>17</v>
      </c>
      <c r="BW20" s="100">
        <v>4875.6000000000004</v>
      </c>
      <c r="BX20" s="100">
        <v>110</v>
      </c>
      <c r="BY20" s="100">
        <v>31548</v>
      </c>
      <c r="BZ20" s="100">
        <v>143</v>
      </c>
      <c r="CA20" s="100">
        <v>41012.400000000001</v>
      </c>
      <c r="CB20" s="100">
        <v>133</v>
      </c>
      <c r="CC20" s="100">
        <v>38144.400000000001</v>
      </c>
      <c r="CD20" s="100">
        <v>75</v>
      </c>
      <c r="CE20" s="100">
        <v>21510</v>
      </c>
      <c r="CF20" s="100">
        <v>55</v>
      </c>
      <c r="CG20" s="100">
        <v>15774</v>
      </c>
      <c r="CH20" s="100">
        <v>90</v>
      </c>
      <c r="CI20" s="100">
        <v>25812</v>
      </c>
      <c r="CJ20" s="100">
        <v>72</v>
      </c>
      <c r="CK20" s="100">
        <v>20649.600000000002</v>
      </c>
      <c r="CL20" s="100">
        <v>76</v>
      </c>
      <c r="CM20" s="100">
        <v>21796.799999999999</v>
      </c>
      <c r="CN20" s="100">
        <v>11</v>
      </c>
      <c r="CO20" s="100">
        <v>3154.8</v>
      </c>
      <c r="CP20" s="100">
        <v>14</v>
      </c>
      <c r="CQ20" s="100">
        <v>4015.2000000000003</v>
      </c>
      <c r="CR20" s="100">
        <v>12</v>
      </c>
      <c r="CS20" s="100">
        <v>3441.6000000000004</v>
      </c>
      <c r="CT20" s="100">
        <v>9</v>
      </c>
      <c r="CU20" s="100">
        <v>2581.2000000000003</v>
      </c>
    </row>
    <row r="21" spans="2:99">
      <c r="C21" s="99" t="s">
        <v>186</v>
      </c>
      <c r="D21" s="100">
        <v>10</v>
      </c>
      <c r="E21" s="100">
        <v>624</v>
      </c>
      <c r="F21" s="100">
        <v>7</v>
      </c>
      <c r="G21" s="100">
        <v>436.8</v>
      </c>
      <c r="H21" s="100">
        <v>11</v>
      </c>
      <c r="I21" s="100">
        <v>686.4</v>
      </c>
      <c r="J21" s="100">
        <v>9</v>
      </c>
      <c r="K21" s="100">
        <v>561.6</v>
      </c>
      <c r="L21" s="100">
        <v>11</v>
      </c>
      <c r="M21" s="100">
        <v>686.4</v>
      </c>
      <c r="N21" s="100">
        <v>16</v>
      </c>
      <c r="O21" s="100">
        <v>998.4</v>
      </c>
      <c r="P21" s="100">
        <v>16</v>
      </c>
      <c r="Q21" s="100">
        <v>998.4</v>
      </c>
      <c r="R21" s="100">
        <v>10</v>
      </c>
      <c r="S21" s="100">
        <v>624</v>
      </c>
      <c r="T21" s="100">
        <v>103</v>
      </c>
      <c r="U21" s="100">
        <v>6427.2</v>
      </c>
      <c r="V21" s="100">
        <v>119</v>
      </c>
      <c r="W21" s="100">
        <v>7425.5999999999995</v>
      </c>
      <c r="X21" s="100">
        <v>90</v>
      </c>
      <c r="Y21" s="100">
        <v>5616</v>
      </c>
      <c r="Z21" s="100">
        <v>128</v>
      </c>
      <c r="AA21" s="100">
        <v>7987.2</v>
      </c>
      <c r="AB21" s="100">
        <v>16</v>
      </c>
      <c r="AC21" s="100">
        <v>998.4</v>
      </c>
      <c r="AD21" s="100">
        <v>16</v>
      </c>
      <c r="AE21" s="100">
        <v>998.4</v>
      </c>
      <c r="AF21" s="100">
        <v>16</v>
      </c>
      <c r="AG21" s="100">
        <v>998.4</v>
      </c>
      <c r="AH21" s="100">
        <v>9</v>
      </c>
      <c r="AI21" s="100">
        <v>561.6</v>
      </c>
      <c r="AJ21" s="100">
        <v>13</v>
      </c>
      <c r="AK21" s="100">
        <v>811.19999999999993</v>
      </c>
      <c r="AL21" s="100">
        <v>12</v>
      </c>
      <c r="AM21" s="100">
        <v>748.8</v>
      </c>
      <c r="AN21" s="100">
        <v>17</v>
      </c>
      <c r="AO21" s="100">
        <v>1060.8</v>
      </c>
      <c r="AP21" s="100">
        <v>15</v>
      </c>
      <c r="AQ21" s="100">
        <v>936</v>
      </c>
      <c r="AR21" s="100">
        <v>10</v>
      </c>
      <c r="AS21" s="100">
        <v>624</v>
      </c>
      <c r="AT21" s="100">
        <v>7</v>
      </c>
      <c r="AU21" s="100">
        <v>436.8</v>
      </c>
      <c r="AV21" s="100">
        <v>9</v>
      </c>
      <c r="AW21" s="100">
        <v>561.6</v>
      </c>
      <c r="AX21" s="100">
        <v>10</v>
      </c>
      <c r="AY21" s="100">
        <v>624</v>
      </c>
      <c r="AZ21" s="100">
        <v>13</v>
      </c>
      <c r="BA21" s="100">
        <v>811.19999999999993</v>
      </c>
      <c r="BB21" s="100">
        <v>11</v>
      </c>
      <c r="BC21" s="100">
        <v>686.4</v>
      </c>
      <c r="BD21" s="100">
        <v>9</v>
      </c>
      <c r="BE21" s="100">
        <v>561.6</v>
      </c>
      <c r="BF21" s="100">
        <v>12</v>
      </c>
      <c r="BG21" s="100">
        <v>748.8</v>
      </c>
      <c r="BH21" s="100">
        <v>9</v>
      </c>
      <c r="BI21" s="100">
        <v>561.6</v>
      </c>
      <c r="BJ21" s="100">
        <v>6</v>
      </c>
      <c r="BK21" s="100">
        <v>374.4</v>
      </c>
      <c r="BL21" s="100">
        <v>8</v>
      </c>
      <c r="BM21" s="100">
        <v>499.2</v>
      </c>
      <c r="BN21" s="100">
        <v>8</v>
      </c>
      <c r="BO21" s="100">
        <v>499.2</v>
      </c>
      <c r="BP21" s="100">
        <v>17</v>
      </c>
      <c r="BQ21" s="100">
        <v>1060.8</v>
      </c>
      <c r="BR21" s="100">
        <v>17</v>
      </c>
      <c r="BS21" s="100">
        <v>1060.8</v>
      </c>
      <c r="BT21" s="100">
        <v>11</v>
      </c>
      <c r="BU21" s="100">
        <v>686.4</v>
      </c>
      <c r="BV21" s="100">
        <v>19</v>
      </c>
      <c r="BW21" s="100">
        <v>1185.5999999999999</v>
      </c>
      <c r="BX21" s="100">
        <v>110</v>
      </c>
      <c r="BY21" s="100">
        <v>6864</v>
      </c>
      <c r="BZ21" s="100">
        <v>151</v>
      </c>
      <c r="CA21" s="100">
        <v>9422.4</v>
      </c>
      <c r="CB21" s="100">
        <v>145</v>
      </c>
      <c r="CC21" s="100">
        <v>9048</v>
      </c>
      <c r="CD21" s="100">
        <v>85</v>
      </c>
      <c r="CE21" s="100">
        <v>5304</v>
      </c>
      <c r="CF21" s="100">
        <v>58</v>
      </c>
      <c r="CG21" s="100">
        <v>3619.2</v>
      </c>
      <c r="CH21" s="100">
        <v>106</v>
      </c>
      <c r="CI21" s="100">
        <v>6614.4</v>
      </c>
      <c r="CJ21" s="100">
        <v>71</v>
      </c>
      <c r="CK21" s="100">
        <v>4430.3999999999996</v>
      </c>
      <c r="CL21" s="100">
        <v>86</v>
      </c>
      <c r="CM21" s="100">
        <v>5366.4</v>
      </c>
      <c r="CN21" s="100">
        <v>11</v>
      </c>
      <c r="CO21" s="100">
        <v>686.4</v>
      </c>
      <c r="CP21" s="100">
        <v>13</v>
      </c>
      <c r="CQ21" s="100">
        <v>811.19999999999993</v>
      </c>
      <c r="CR21" s="100">
        <v>12</v>
      </c>
      <c r="CS21" s="100">
        <v>748.8</v>
      </c>
      <c r="CT21" s="100">
        <v>8</v>
      </c>
      <c r="CU21" s="100">
        <v>499.2</v>
      </c>
    </row>
    <row r="22" spans="2:99">
      <c r="C22" s="99" t="s">
        <v>187</v>
      </c>
      <c r="D22" s="100">
        <v>12</v>
      </c>
      <c r="E22" s="100">
        <v>2246.3999999999996</v>
      </c>
      <c r="F22" s="100">
        <v>7</v>
      </c>
      <c r="G22" s="100">
        <v>1310.3999999999999</v>
      </c>
      <c r="H22" s="100">
        <v>9</v>
      </c>
      <c r="I22" s="100">
        <v>1684.8</v>
      </c>
      <c r="J22" s="100">
        <v>10</v>
      </c>
      <c r="K22" s="100">
        <v>1872</v>
      </c>
      <c r="L22" s="100">
        <v>11</v>
      </c>
      <c r="M22" s="100">
        <v>2059.1999999999998</v>
      </c>
      <c r="N22" s="100">
        <v>14</v>
      </c>
      <c r="O22" s="100">
        <v>2620.7999999999997</v>
      </c>
      <c r="P22" s="100">
        <v>15</v>
      </c>
      <c r="Q22" s="100">
        <v>2808</v>
      </c>
      <c r="R22" s="100">
        <v>11</v>
      </c>
      <c r="S22" s="100">
        <v>2059.1999999999998</v>
      </c>
      <c r="T22" s="100">
        <v>92</v>
      </c>
      <c r="U22" s="100">
        <v>17222.399999999998</v>
      </c>
      <c r="V22" s="100">
        <v>125</v>
      </c>
      <c r="W22" s="100">
        <v>23400</v>
      </c>
      <c r="X22" s="100">
        <v>98</v>
      </c>
      <c r="Y22" s="100">
        <v>18345.599999999999</v>
      </c>
      <c r="Z22" s="100">
        <v>118</v>
      </c>
      <c r="AA22" s="100">
        <v>22089.599999999999</v>
      </c>
      <c r="AB22" s="100">
        <v>18</v>
      </c>
      <c r="AC22" s="100">
        <v>3369.6</v>
      </c>
      <c r="AD22" s="100">
        <v>16</v>
      </c>
      <c r="AE22" s="100">
        <v>2995.2</v>
      </c>
      <c r="AF22" s="100">
        <v>13</v>
      </c>
      <c r="AG22" s="100">
        <v>2433.6</v>
      </c>
      <c r="AH22" s="100">
        <v>9</v>
      </c>
      <c r="AI22" s="100">
        <v>1684.8</v>
      </c>
      <c r="AJ22" s="100">
        <v>13</v>
      </c>
      <c r="AK22" s="100">
        <v>2433.6</v>
      </c>
      <c r="AL22" s="100">
        <v>12</v>
      </c>
      <c r="AM22" s="100">
        <v>2246.3999999999996</v>
      </c>
      <c r="AN22" s="100">
        <v>15</v>
      </c>
      <c r="AO22" s="100">
        <v>2808</v>
      </c>
      <c r="AP22" s="100">
        <v>15</v>
      </c>
      <c r="AQ22" s="100">
        <v>2808</v>
      </c>
      <c r="AR22" s="100">
        <v>9</v>
      </c>
      <c r="AS22" s="100">
        <v>1684.8</v>
      </c>
      <c r="AT22" s="100">
        <v>8</v>
      </c>
      <c r="AU22" s="100">
        <v>1497.6</v>
      </c>
      <c r="AV22" s="100">
        <v>9</v>
      </c>
      <c r="AW22" s="100">
        <v>1684.8</v>
      </c>
      <c r="AX22" s="100">
        <v>10</v>
      </c>
      <c r="AY22" s="100">
        <v>1872</v>
      </c>
      <c r="AZ22" s="100">
        <v>12</v>
      </c>
      <c r="BA22" s="100">
        <v>2246.3999999999996</v>
      </c>
      <c r="BB22" s="100">
        <v>12</v>
      </c>
      <c r="BC22" s="100">
        <v>2246.3999999999996</v>
      </c>
      <c r="BD22" s="100">
        <v>9</v>
      </c>
      <c r="BE22" s="100">
        <v>1684.8</v>
      </c>
      <c r="BF22" s="100">
        <v>12</v>
      </c>
      <c r="BG22" s="100">
        <v>2246.3999999999996</v>
      </c>
      <c r="BH22" s="100">
        <v>8</v>
      </c>
      <c r="BI22" s="100">
        <v>1497.6</v>
      </c>
      <c r="BJ22" s="100">
        <v>8</v>
      </c>
      <c r="BK22" s="100">
        <v>1497.6</v>
      </c>
      <c r="BL22" s="100">
        <v>7</v>
      </c>
      <c r="BM22" s="100">
        <v>1310.3999999999999</v>
      </c>
      <c r="BN22" s="100">
        <v>7</v>
      </c>
      <c r="BO22" s="100">
        <v>1310.3999999999999</v>
      </c>
      <c r="BP22" s="100">
        <v>16</v>
      </c>
      <c r="BQ22" s="100">
        <v>2995.2</v>
      </c>
      <c r="BR22" s="100">
        <v>17</v>
      </c>
      <c r="BS22" s="100">
        <v>3182.3999999999996</v>
      </c>
      <c r="BT22" s="100">
        <v>10</v>
      </c>
      <c r="BU22" s="100">
        <v>1872</v>
      </c>
      <c r="BV22" s="100">
        <v>17</v>
      </c>
      <c r="BW22" s="100">
        <v>3182.3999999999996</v>
      </c>
      <c r="BX22" s="100">
        <v>121</v>
      </c>
      <c r="BY22" s="100">
        <v>22651.199999999997</v>
      </c>
      <c r="BZ22" s="100">
        <v>141</v>
      </c>
      <c r="CA22" s="100">
        <v>26395.199999999997</v>
      </c>
      <c r="CB22" s="100">
        <v>142</v>
      </c>
      <c r="CC22" s="100">
        <v>26582.399999999998</v>
      </c>
      <c r="CD22" s="100">
        <v>87</v>
      </c>
      <c r="CE22" s="100">
        <v>16286.4</v>
      </c>
      <c r="CF22" s="100">
        <v>56</v>
      </c>
      <c r="CG22" s="100">
        <v>10483.199999999999</v>
      </c>
      <c r="CH22" s="100">
        <v>104</v>
      </c>
      <c r="CI22" s="100">
        <v>19468.8</v>
      </c>
      <c r="CJ22" s="100">
        <v>75</v>
      </c>
      <c r="CK22" s="100">
        <v>14040</v>
      </c>
      <c r="CL22" s="100">
        <v>85</v>
      </c>
      <c r="CM22" s="100">
        <v>15911.999999999998</v>
      </c>
      <c r="CN22" s="100">
        <v>10</v>
      </c>
      <c r="CO22" s="100">
        <v>1872</v>
      </c>
      <c r="CP22" s="100">
        <v>13</v>
      </c>
      <c r="CQ22" s="100">
        <v>2433.6</v>
      </c>
      <c r="CR22" s="100">
        <v>12</v>
      </c>
      <c r="CS22" s="100">
        <v>2246.3999999999996</v>
      </c>
      <c r="CT22" s="100">
        <v>9</v>
      </c>
      <c r="CU22" s="100">
        <v>1684.8</v>
      </c>
    </row>
    <row r="23" spans="2:99">
      <c r="C23" s="99" t="s">
        <v>188</v>
      </c>
      <c r="D23" s="100">
        <v>10</v>
      </c>
      <c r="E23" s="100">
        <v>2940</v>
      </c>
      <c r="F23" s="100">
        <v>8</v>
      </c>
      <c r="G23" s="100">
        <v>2352</v>
      </c>
      <c r="H23" s="100">
        <v>11</v>
      </c>
      <c r="I23" s="100">
        <v>3234</v>
      </c>
      <c r="J23" s="100">
        <v>9</v>
      </c>
      <c r="K23" s="100">
        <v>2646</v>
      </c>
      <c r="L23" s="100">
        <v>10</v>
      </c>
      <c r="M23" s="100">
        <v>2940</v>
      </c>
      <c r="N23" s="100">
        <v>16</v>
      </c>
      <c r="O23" s="100">
        <v>4704</v>
      </c>
      <c r="P23" s="100">
        <v>14</v>
      </c>
      <c r="Q23" s="100">
        <v>4116</v>
      </c>
      <c r="R23" s="100">
        <v>10</v>
      </c>
      <c r="S23" s="100">
        <v>2940</v>
      </c>
      <c r="T23" s="100">
        <v>82</v>
      </c>
      <c r="U23" s="100">
        <v>24108</v>
      </c>
      <c r="V23" s="100">
        <v>115</v>
      </c>
      <c r="W23" s="100">
        <v>33810</v>
      </c>
      <c r="X23" s="100">
        <v>87</v>
      </c>
      <c r="Y23" s="100">
        <v>25578</v>
      </c>
      <c r="Z23" s="100">
        <v>122</v>
      </c>
      <c r="AA23" s="100">
        <v>35868</v>
      </c>
      <c r="AB23" s="100">
        <v>16</v>
      </c>
      <c r="AC23" s="100">
        <v>4704</v>
      </c>
      <c r="AD23" s="100">
        <v>14</v>
      </c>
      <c r="AE23" s="100">
        <v>4116</v>
      </c>
      <c r="AF23" s="100">
        <v>14</v>
      </c>
      <c r="AG23" s="100">
        <v>4116</v>
      </c>
      <c r="AH23" s="100">
        <v>9</v>
      </c>
      <c r="AI23" s="100">
        <v>2646</v>
      </c>
      <c r="AJ23" s="100">
        <v>14</v>
      </c>
      <c r="AK23" s="100">
        <v>4116</v>
      </c>
      <c r="AL23" s="100">
        <v>13</v>
      </c>
      <c r="AM23" s="100">
        <v>3822</v>
      </c>
      <c r="AN23" s="100">
        <v>16</v>
      </c>
      <c r="AO23" s="100">
        <v>4704</v>
      </c>
      <c r="AP23" s="100">
        <v>15</v>
      </c>
      <c r="AQ23" s="100">
        <v>4410</v>
      </c>
      <c r="AR23" s="100">
        <v>9</v>
      </c>
      <c r="AS23" s="100">
        <v>2646</v>
      </c>
      <c r="AT23" s="100">
        <v>8</v>
      </c>
      <c r="AU23" s="100">
        <v>2352</v>
      </c>
      <c r="AV23" s="100">
        <v>8</v>
      </c>
      <c r="AW23" s="100">
        <v>2352</v>
      </c>
      <c r="AX23" s="100">
        <v>9</v>
      </c>
      <c r="AY23" s="100">
        <v>2646</v>
      </c>
      <c r="AZ23" s="100">
        <v>12</v>
      </c>
      <c r="BA23" s="100">
        <v>3528</v>
      </c>
      <c r="BB23" s="100">
        <v>11</v>
      </c>
      <c r="BC23" s="100">
        <v>3234</v>
      </c>
      <c r="BD23" s="100">
        <v>9</v>
      </c>
      <c r="BE23" s="100">
        <v>2646</v>
      </c>
      <c r="BF23" s="100">
        <v>11</v>
      </c>
      <c r="BG23" s="100">
        <v>3234</v>
      </c>
      <c r="BH23" s="100">
        <v>8</v>
      </c>
      <c r="BI23" s="100">
        <v>2352</v>
      </c>
      <c r="BJ23" s="100">
        <v>7</v>
      </c>
      <c r="BK23" s="100">
        <v>2058</v>
      </c>
      <c r="BL23" s="100">
        <v>6</v>
      </c>
      <c r="BM23" s="100">
        <v>1764</v>
      </c>
      <c r="BN23" s="100">
        <v>7</v>
      </c>
      <c r="BO23" s="100">
        <v>2058</v>
      </c>
      <c r="BP23" s="100">
        <v>16</v>
      </c>
      <c r="BQ23" s="100">
        <v>4704</v>
      </c>
      <c r="BR23" s="100">
        <v>17</v>
      </c>
      <c r="BS23" s="100">
        <v>4998</v>
      </c>
      <c r="BT23" s="100">
        <v>11</v>
      </c>
      <c r="BU23" s="100">
        <v>3234</v>
      </c>
      <c r="BV23" s="100">
        <v>19</v>
      </c>
      <c r="BW23" s="100">
        <v>5586</v>
      </c>
      <c r="BX23" s="100">
        <v>113</v>
      </c>
      <c r="BY23" s="100">
        <v>33222</v>
      </c>
      <c r="BZ23" s="100">
        <v>146</v>
      </c>
      <c r="CA23" s="100">
        <v>42924</v>
      </c>
      <c r="CB23" s="100">
        <v>138</v>
      </c>
      <c r="CC23" s="100">
        <v>40572</v>
      </c>
      <c r="CD23" s="100">
        <v>80</v>
      </c>
      <c r="CE23" s="100">
        <v>23520</v>
      </c>
      <c r="CF23" s="100">
        <v>61</v>
      </c>
      <c r="CG23" s="100">
        <v>17934</v>
      </c>
      <c r="CH23" s="100">
        <v>93</v>
      </c>
      <c r="CI23" s="100">
        <v>27342</v>
      </c>
      <c r="CJ23" s="100">
        <v>76</v>
      </c>
      <c r="CK23" s="100">
        <v>22344</v>
      </c>
      <c r="CL23" s="100">
        <v>79</v>
      </c>
      <c r="CM23" s="100">
        <v>23226</v>
      </c>
      <c r="CN23" s="100">
        <v>11</v>
      </c>
      <c r="CO23" s="100">
        <v>3234</v>
      </c>
      <c r="CP23" s="100">
        <v>13</v>
      </c>
      <c r="CQ23" s="100">
        <v>3822</v>
      </c>
      <c r="CR23" s="100">
        <v>12</v>
      </c>
      <c r="CS23" s="100">
        <v>3528</v>
      </c>
      <c r="CT23" s="100">
        <v>9</v>
      </c>
      <c r="CU23" s="100">
        <v>2646</v>
      </c>
    </row>
    <row r="24" spans="2:99">
      <c r="C24" s="99" t="s">
        <v>189</v>
      </c>
      <c r="D24" s="100">
        <v>11</v>
      </c>
      <c r="E24" s="100">
        <v>4039.2</v>
      </c>
      <c r="F24" s="100">
        <v>7</v>
      </c>
      <c r="G24" s="100">
        <v>2570.4</v>
      </c>
      <c r="H24" s="100">
        <v>9</v>
      </c>
      <c r="I24" s="100">
        <v>3304.7999999999997</v>
      </c>
      <c r="J24" s="100">
        <v>10</v>
      </c>
      <c r="K24" s="100">
        <v>3672</v>
      </c>
      <c r="L24" s="100">
        <v>11</v>
      </c>
      <c r="M24" s="100">
        <v>4039.2</v>
      </c>
      <c r="N24" s="100">
        <v>17</v>
      </c>
      <c r="O24" s="100">
        <v>6242.4</v>
      </c>
      <c r="P24" s="100">
        <v>14</v>
      </c>
      <c r="Q24" s="100">
        <v>5140.8</v>
      </c>
      <c r="R24" s="100">
        <v>11</v>
      </c>
      <c r="S24" s="100">
        <v>4039.2</v>
      </c>
      <c r="T24" s="100">
        <v>90</v>
      </c>
      <c r="U24" s="100">
        <v>33048</v>
      </c>
      <c r="V24" s="100">
        <v>110</v>
      </c>
      <c r="W24" s="100">
        <v>40392</v>
      </c>
      <c r="X24" s="100">
        <v>85</v>
      </c>
      <c r="Y24" s="100">
        <v>31212</v>
      </c>
      <c r="Z24" s="100">
        <v>117</v>
      </c>
      <c r="AA24" s="100">
        <v>42962.400000000001</v>
      </c>
      <c r="AB24" s="100">
        <v>18</v>
      </c>
      <c r="AC24" s="100">
        <v>6609.5999999999995</v>
      </c>
      <c r="AD24" s="100">
        <v>16</v>
      </c>
      <c r="AE24" s="100">
        <v>5875.2</v>
      </c>
      <c r="AF24" s="100">
        <v>14</v>
      </c>
      <c r="AG24" s="100">
        <v>5140.8</v>
      </c>
      <c r="AH24" s="100">
        <v>10</v>
      </c>
      <c r="AI24" s="100">
        <v>3672</v>
      </c>
      <c r="AJ24" s="100">
        <v>12</v>
      </c>
      <c r="AK24" s="100">
        <v>4406.3999999999996</v>
      </c>
      <c r="AL24" s="100">
        <v>12</v>
      </c>
      <c r="AM24" s="100">
        <v>4406.3999999999996</v>
      </c>
      <c r="AN24" s="100">
        <v>14</v>
      </c>
      <c r="AO24" s="100">
        <v>5140.8</v>
      </c>
      <c r="AP24" s="100">
        <v>16</v>
      </c>
      <c r="AQ24" s="100">
        <v>5875.2</v>
      </c>
      <c r="AR24" s="100">
        <v>9</v>
      </c>
      <c r="AS24" s="100">
        <v>3304.7999999999997</v>
      </c>
      <c r="AT24" s="100">
        <v>8</v>
      </c>
      <c r="AU24" s="100">
        <v>2937.6</v>
      </c>
      <c r="AV24" s="100">
        <v>8</v>
      </c>
      <c r="AW24" s="100">
        <v>2937.6</v>
      </c>
      <c r="AX24" s="100">
        <v>9</v>
      </c>
      <c r="AY24" s="100">
        <v>3304.7999999999997</v>
      </c>
      <c r="AZ24" s="100">
        <v>11</v>
      </c>
      <c r="BA24" s="100">
        <v>4039.2</v>
      </c>
      <c r="BB24" s="100">
        <v>11</v>
      </c>
      <c r="BC24" s="100">
        <v>4039.2</v>
      </c>
      <c r="BD24" s="100">
        <v>9</v>
      </c>
      <c r="BE24" s="100">
        <v>3304.7999999999997</v>
      </c>
      <c r="BF24" s="100">
        <v>11</v>
      </c>
      <c r="BG24" s="100">
        <v>4039.2</v>
      </c>
      <c r="BH24" s="100">
        <v>7</v>
      </c>
      <c r="BI24" s="100">
        <v>2570.4</v>
      </c>
      <c r="BJ24" s="100">
        <v>6</v>
      </c>
      <c r="BK24" s="100">
        <v>2203.1999999999998</v>
      </c>
      <c r="BL24" s="100">
        <v>7</v>
      </c>
      <c r="BM24" s="100">
        <v>2570.4</v>
      </c>
      <c r="BN24" s="100">
        <v>8</v>
      </c>
      <c r="BO24" s="100">
        <v>2937.6</v>
      </c>
      <c r="BP24" s="100">
        <v>16</v>
      </c>
      <c r="BQ24" s="100">
        <v>5875.2</v>
      </c>
      <c r="BR24" s="100">
        <v>17</v>
      </c>
      <c r="BS24" s="100">
        <v>6242.4</v>
      </c>
      <c r="BT24" s="100">
        <v>12</v>
      </c>
      <c r="BU24" s="100">
        <v>4406.3999999999996</v>
      </c>
      <c r="BV24" s="100">
        <v>18</v>
      </c>
      <c r="BW24" s="100">
        <v>6609.5999999999995</v>
      </c>
      <c r="BX24" s="100">
        <v>97</v>
      </c>
      <c r="BY24" s="100">
        <v>35618.400000000001</v>
      </c>
      <c r="BZ24" s="100">
        <v>131</v>
      </c>
      <c r="CA24" s="100">
        <v>48103.199999999997</v>
      </c>
      <c r="CB24" s="100">
        <v>137</v>
      </c>
      <c r="CC24" s="100">
        <v>50306.400000000001</v>
      </c>
      <c r="CD24" s="100">
        <v>83</v>
      </c>
      <c r="CE24" s="100">
        <v>30477.599999999999</v>
      </c>
      <c r="CF24" s="100">
        <v>60</v>
      </c>
      <c r="CG24" s="100">
        <v>22032</v>
      </c>
      <c r="CH24" s="100">
        <v>91</v>
      </c>
      <c r="CI24" s="100">
        <v>33415.199999999997</v>
      </c>
      <c r="CJ24" s="100">
        <v>68</v>
      </c>
      <c r="CK24" s="100">
        <v>24969.599999999999</v>
      </c>
      <c r="CL24" s="100">
        <v>76</v>
      </c>
      <c r="CM24" s="100">
        <v>27907.200000000001</v>
      </c>
      <c r="CN24" s="100">
        <v>10</v>
      </c>
      <c r="CO24" s="100">
        <v>3672</v>
      </c>
      <c r="CP24" s="100">
        <v>13</v>
      </c>
      <c r="CQ24" s="100">
        <v>4773.5999999999995</v>
      </c>
      <c r="CR24" s="100">
        <v>13</v>
      </c>
      <c r="CS24" s="100">
        <v>4773.5999999999995</v>
      </c>
      <c r="CT24" s="100">
        <v>8</v>
      </c>
      <c r="CU24" s="100">
        <v>2937.6</v>
      </c>
    </row>
    <row r="25" spans="2:99">
      <c r="C25" s="99" t="s">
        <v>190</v>
      </c>
      <c r="D25" s="100">
        <v>11</v>
      </c>
      <c r="E25" s="100">
        <v>5834.4</v>
      </c>
      <c r="F25" s="100">
        <v>8</v>
      </c>
      <c r="G25" s="100">
        <v>4243.2</v>
      </c>
      <c r="H25" s="100">
        <v>9</v>
      </c>
      <c r="I25" s="100">
        <v>4773.5999999999995</v>
      </c>
      <c r="J25" s="100">
        <v>9</v>
      </c>
      <c r="K25" s="100">
        <v>4773.5999999999995</v>
      </c>
      <c r="L25" s="100">
        <v>10</v>
      </c>
      <c r="M25" s="100">
        <v>5304</v>
      </c>
      <c r="N25" s="100">
        <v>13</v>
      </c>
      <c r="O25" s="100">
        <v>6895.2</v>
      </c>
      <c r="P25" s="100">
        <v>13</v>
      </c>
      <c r="Q25" s="100">
        <v>6895.2</v>
      </c>
      <c r="R25" s="100">
        <v>9</v>
      </c>
      <c r="S25" s="100">
        <v>4773.5999999999995</v>
      </c>
      <c r="T25" s="100">
        <v>82</v>
      </c>
      <c r="U25" s="100">
        <v>43492.799999999996</v>
      </c>
      <c r="V25" s="100">
        <v>115</v>
      </c>
      <c r="W25" s="100">
        <v>60996</v>
      </c>
      <c r="X25" s="100">
        <v>84</v>
      </c>
      <c r="Y25" s="100">
        <v>44553.599999999999</v>
      </c>
      <c r="Z25" s="100">
        <v>104</v>
      </c>
      <c r="AA25" s="100">
        <v>55161.599999999999</v>
      </c>
      <c r="AB25" s="100">
        <v>17</v>
      </c>
      <c r="AC25" s="100">
        <v>9016.7999999999993</v>
      </c>
      <c r="AD25" s="100">
        <v>16</v>
      </c>
      <c r="AE25" s="100">
        <v>8486.4</v>
      </c>
      <c r="AF25" s="100">
        <v>13</v>
      </c>
      <c r="AG25" s="100">
        <v>6895.2</v>
      </c>
      <c r="AH25" s="100">
        <v>9</v>
      </c>
      <c r="AI25" s="100">
        <v>4773.5999999999995</v>
      </c>
      <c r="AJ25" s="100">
        <v>12</v>
      </c>
      <c r="AK25" s="100">
        <v>6364.7999999999993</v>
      </c>
      <c r="AL25" s="100">
        <v>11</v>
      </c>
      <c r="AM25" s="100">
        <v>5834.4</v>
      </c>
      <c r="AN25" s="100">
        <v>14</v>
      </c>
      <c r="AO25" s="100">
        <v>7425.5999999999995</v>
      </c>
      <c r="AP25" s="100">
        <v>15</v>
      </c>
      <c r="AQ25" s="100">
        <v>7956</v>
      </c>
      <c r="AR25" s="100">
        <v>9</v>
      </c>
      <c r="AS25" s="100">
        <v>4773.5999999999995</v>
      </c>
      <c r="AT25" s="100">
        <v>8</v>
      </c>
      <c r="AU25" s="100">
        <v>4243.2</v>
      </c>
      <c r="AV25" s="100">
        <v>8</v>
      </c>
      <c r="AW25" s="100">
        <v>4243.2</v>
      </c>
      <c r="AX25" s="100">
        <v>9</v>
      </c>
      <c r="AY25" s="100">
        <v>4773.5999999999995</v>
      </c>
      <c r="AZ25" s="100">
        <v>12</v>
      </c>
      <c r="BA25" s="100">
        <v>6364.7999999999993</v>
      </c>
      <c r="BB25" s="100">
        <v>12</v>
      </c>
      <c r="BC25" s="100">
        <v>6364.7999999999993</v>
      </c>
      <c r="BD25" s="100">
        <v>9</v>
      </c>
      <c r="BE25" s="100">
        <v>4773.5999999999995</v>
      </c>
      <c r="BF25" s="100">
        <v>11</v>
      </c>
      <c r="BG25" s="100">
        <v>5834.4</v>
      </c>
      <c r="BH25" s="100">
        <v>8</v>
      </c>
      <c r="BI25" s="100">
        <v>4243.2</v>
      </c>
      <c r="BJ25" s="100">
        <v>7</v>
      </c>
      <c r="BK25" s="100">
        <v>3712.7999999999997</v>
      </c>
      <c r="BL25" s="100">
        <v>7</v>
      </c>
      <c r="BM25" s="100">
        <v>3712.7999999999997</v>
      </c>
      <c r="BN25" s="100">
        <v>7</v>
      </c>
      <c r="BO25" s="100">
        <v>3712.7999999999997</v>
      </c>
      <c r="BP25" s="100">
        <v>13</v>
      </c>
      <c r="BQ25" s="100">
        <v>6895.2</v>
      </c>
      <c r="BR25" s="100">
        <v>15</v>
      </c>
      <c r="BS25" s="100">
        <v>7956</v>
      </c>
      <c r="BT25" s="100">
        <v>11</v>
      </c>
      <c r="BU25" s="100">
        <v>5834.4</v>
      </c>
      <c r="BV25" s="100">
        <v>18</v>
      </c>
      <c r="BW25" s="100">
        <v>9547.1999999999989</v>
      </c>
      <c r="BX25" s="100">
        <v>97</v>
      </c>
      <c r="BY25" s="100">
        <v>51448.799999999996</v>
      </c>
      <c r="BZ25" s="100">
        <v>125</v>
      </c>
      <c r="CA25" s="100">
        <v>66300</v>
      </c>
      <c r="CB25" s="100">
        <v>137</v>
      </c>
      <c r="CC25" s="100">
        <v>72664.800000000003</v>
      </c>
      <c r="CD25" s="100">
        <v>73</v>
      </c>
      <c r="CE25" s="100">
        <v>38719.199999999997</v>
      </c>
      <c r="CF25" s="100">
        <v>57</v>
      </c>
      <c r="CG25" s="100">
        <v>30232.799999999999</v>
      </c>
      <c r="CH25" s="100">
        <v>97</v>
      </c>
      <c r="CI25" s="100">
        <v>51448.799999999996</v>
      </c>
      <c r="CJ25" s="100">
        <v>72</v>
      </c>
      <c r="CK25" s="100">
        <v>38188.799999999996</v>
      </c>
      <c r="CL25" s="100">
        <v>77</v>
      </c>
      <c r="CM25" s="100">
        <v>40840.799999999996</v>
      </c>
      <c r="CN25" s="100">
        <v>10</v>
      </c>
      <c r="CO25" s="100">
        <v>5304</v>
      </c>
      <c r="CP25" s="100">
        <v>14</v>
      </c>
      <c r="CQ25" s="100">
        <v>7425.5999999999995</v>
      </c>
      <c r="CR25" s="100">
        <v>13</v>
      </c>
      <c r="CS25" s="100">
        <v>6895.2</v>
      </c>
      <c r="CT25" s="100">
        <v>9</v>
      </c>
      <c r="CU25" s="100">
        <v>4773.5999999999995</v>
      </c>
    </row>
    <row r="26" spans="2:99">
      <c r="C26" s="99" t="s">
        <v>191</v>
      </c>
      <c r="D26" s="100">
        <v>10</v>
      </c>
      <c r="E26" s="100">
        <v>4860</v>
      </c>
      <c r="F26" s="100">
        <v>7</v>
      </c>
      <c r="G26" s="100">
        <v>3402</v>
      </c>
      <c r="H26" s="100">
        <v>10</v>
      </c>
      <c r="I26" s="100">
        <v>4860</v>
      </c>
      <c r="J26" s="100">
        <v>8</v>
      </c>
      <c r="K26" s="100">
        <v>3888</v>
      </c>
      <c r="L26" s="100">
        <v>11</v>
      </c>
      <c r="M26" s="100">
        <v>5346</v>
      </c>
      <c r="N26" s="100">
        <v>16</v>
      </c>
      <c r="O26" s="100">
        <v>7776</v>
      </c>
      <c r="P26" s="100">
        <v>15</v>
      </c>
      <c r="Q26" s="100">
        <v>7290</v>
      </c>
      <c r="R26" s="100">
        <v>10</v>
      </c>
      <c r="S26" s="100">
        <v>4860</v>
      </c>
      <c r="T26" s="100">
        <v>82</v>
      </c>
      <c r="U26" s="100">
        <v>39852</v>
      </c>
      <c r="V26" s="100">
        <v>114</v>
      </c>
      <c r="W26" s="100">
        <v>55404</v>
      </c>
      <c r="X26" s="100">
        <v>87</v>
      </c>
      <c r="Y26" s="100">
        <v>42282</v>
      </c>
      <c r="Z26" s="100">
        <v>109</v>
      </c>
      <c r="AA26" s="100">
        <v>52974</v>
      </c>
      <c r="AB26" s="100">
        <v>16</v>
      </c>
      <c r="AC26" s="100">
        <v>7776</v>
      </c>
      <c r="AD26" s="100">
        <v>15</v>
      </c>
      <c r="AE26" s="100">
        <v>7290</v>
      </c>
      <c r="AF26" s="100">
        <v>13</v>
      </c>
      <c r="AG26" s="100">
        <v>6318</v>
      </c>
      <c r="AH26" s="100">
        <v>10</v>
      </c>
      <c r="AI26" s="100">
        <v>4860</v>
      </c>
      <c r="AJ26" s="100">
        <v>12</v>
      </c>
      <c r="AK26" s="100">
        <v>5832</v>
      </c>
      <c r="AL26" s="100">
        <v>11</v>
      </c>
      <c r="AM26" s="100">
        <v>5346</v>
      </c>
      <c r="AN26" s="100">
        <v>16</v>
      </c>
      <c r="AO26" s="100">
        <v>7776</v>
      </c>
      <c r="AP26" s="100">
        <v>15</v>
      </c>
      <c r="AQ26" s="100">
        <v>7290</v>
      </c>
      <c r="AR26" s="100">
        <v>9</v>
      </c>
      <c r="AS26" s="100">
        <v>4374</v>
      </c>
      <c r="AT26" s="100">
        <v>8</v>
      </c>
      <c r="AU26" s="100">
        <v>3888</v>
      </c>
      <c r="AV26" s="100">
        <v>8</v>
      </c>
      <c r="AW26" s="100">
        <v>3888</v>
      </c>
      <c r="AX26" s="100">
        <v>10</v>
      </c>
      <c r="AY26" s="100">
        <v>4860</v>
      </c>
      <c r="AZ26" s="100">
        <v>11</v>
      </c>
      <c r="BA26" s="100">
        <v>5346</v>
      </c>
      <c r="BB26" s="100">
        <v>12</v>
      </c>
      <c r="BC26" s="100">
        <v>5832</v>
      </c>
      <c r="BD26" s="100">
        <v>8</v>
      </c>
      <c r="BE26" s="100">
        <v>3888</v>
      </c>
      <c r="BF26" s="100">
        <v>12</v>
      </c>
      <c r="BG26" s="100">
        <v>5832</v>
      </c>
      <c r="BH26" s="100">
        <v>9</v>
      </c>
      <c r="BI26" s="100">
        <v>4374</v>
      </c>
      <c r="BJ26" s="100">
        <v>7</v>
      </c>
      <c r="BK26" s="100">
        <v>3402</v>
      </c>
      <c r="BL26" s="100">
        <v>7</v>
      </c>
      <c r="BM26" s="100">
        <v>3402</v>
      </c>
      <c r="BN26" s="100">
        <v>7</v>
      </c>
      <c r="BO26" s="100">
        <v>3402</v>
      </c>
      <c r="BP26" s="100">
        <v>14</v>
      </c>
      <c r="BQ26" s="100">
        <v>6804</v>
      </c>
      <c r="BR26" s="100">
        <v>14</v>
      </c>
      <c r="BS26" s="100">
        <v>6804</v>
      </c>
      <c r="BT26" s="100">
        <v>11</v>
      </c>
      <c r="BU26" s="100">
        <v>5346</v>
      </c>
      <c r="BV26" s="100">
        <v>16</v>
      </c>
      <c r="BW26" s="100">
        <v>7776</v>
      </c>
      <c r="BX26" s="100">
        <v>97</v>
      </c>
      <c r="BY26" s="100">
        <v>47142</v>
      </c>
      <c r="BZ26" s="100">
        <v>120</v>
      </c>
      <c r="CA26" s="100">
        <v>58320</v>
      </c>
      <c r="CB26" s="100">
        <v>122</v>
      </c>
      <c r="CC26" s="100">
        <v>59292</v>
      </c>
      <c r="CD26" s="100">
        <v>74</v>
      </c>
      <c r="CE26" s="100">
        <v>35964</v>
      </c>
      <c r="CF26" s="100">
        <v>58</v>
      </c>
      <c r="CG26" s="100">
        <v>28188</v>
      </c>
      <c r="CH26" s="100">
        <v>89</v>
      </c>
      <c r="CI26" s="100">
        <v>43254</v>
      </c>
      <c r="CJ26" s="100">
        <v>65</v>
      </c>
      <c r="CK26" s="100">
        <v>31590</v>
      </c>
      <c r="CL26" s="100">
        <v>71</v>
      </c>
      <c r="CM26" s="100">
        <v>34506</v>
      </c>
      <c r="CN26" s="100">
        <v>10</v>
      </c>
      <c r="CO26" s="100">
        <v>4860</v>
      </c>
      <c r="CP26" s="100">
        <v>13</v>
      </c>
      <c r="CQ26" s="100">
        <v>6318</v>
      </c>
      <c r="CR26" s="100">
        <v>13</v>
      </c>
      <c r="CS26" s="100">
        <v>6318</v>
      </c>
      <c r="CT26" s="100">
        <v>9</v>
      </c>
      <c r="CU26" s="100">
        <v>4374</v>
      </c>
    </row>
    <row r="27" spans="2:99">
      <c r="C27" s="99" t="s">
        <v>192</v>
      </c>
      <c r="D27" s="100">
        <v>11</v>
      </c>
      <c r="E27" s="100">
        <v>4699.2</v>
      </c>
      <c r="F27" s="100">
        <v>7</v>
      </c>
      <c r="G27" s="100">
        <v>2990.4</v>
      </c>
      <c r="H27" s="100">
        <v>9</v>
      </c>
      <c r="I27" s="100">
        <v>3844.7999999999997</v>
      </c>
      <c r="J27" s="100">
        <v>9</v>
      </c>
      <c r="K27" s="100">
        <v>3844.7999999999997</v>
      </c>
      <c r="L27" s="100">
        <v>11</v>
      </c>
      <c r="M27" s="100">
        <v>4699.2</v>
      </c>
      <c r="N27" s="100">
        <v>14</v>
      </c>
      <c r="O27" s="100">
        <v>5980.8</v>
      </c>
      <c r="P27" s="100">
        <v>13</v>
      </c>
      <c r="Q27" s="100">
        <v>5553.5999999999995</v>
      </c>
      <c r="R27" s="100">
        <v>11</v>
      </c>
      <c r="S27" s="100">
        <v>4699.2</v>
      </c>
      <c r="T27" s="100">
        <v>90</v>
      </c>
      <c r="U27" s="100">
        <v>38448</v>
      </c>
      <c r="V27" s="100">
        <v>119</v>
      </c>
      <c r="W27" s="100">
        <v>50836.799999999996</v>
      </c>
      <c r="X27" s="100">
        <v>94</v>
      </c>
      <c r="Y27" s="100">
        <v>40156.799999999996</v>
      </c>
      <c r="Z27" s="100">
        <v>117</v>
      </c>
      <c r="AA27" s="100">
        <v>49982.400000000001</v>
      </c>
      <c r="AB27" s="100">
        <v>15</v>
      </c>
      <c r="AC27" s="100">
        <v>6408</v>
      </c>
      <c r="AD27" s="100">
        <v>14</v>
      </c>
      <c r="AE27" s="100">
        <v>5980.8</v>
      </c>
      <c r="AF27" s="100">
        <v>14</v>
      </c>
      <c r="AG27" s="100">
        <v>5980.8</v>
      </c>
      <c r="AH27" s="100">
        <v>10</v>
      </c>
      <c r="AI27" s="100">
        <v>4272</v>
      </c>
      <c r="AJ27" s="100">
        <v>12</v>
      </c>
      <c r="AK27" s="100">
        <v>5126.3999999999996</v>
      </c>
      <c r="AL27" s="100">
        <v>11</v>
      </c>
      <c r="AM27" s="100">
        <v>4699.2</v>
      </c>
      <c r="AN27" s="100">
        <v>15</v>
      </c>
      <c r="AO27" s="100">
        <v>6408</v>
      </c>
      <c r="AP27" s="100">
        <v>16</v>
      </c>
      <c r="AQ27" s="100">
        <v>6835.2</v>
      </c>
      <c r="AR27" s="100">
        <v>10</v>
      </c>
      <c r="AS27" s="100">
        <v>4272</v>
      </c>
      <c r="AT27" s="100">
        <v>8</v>
      </c>
      <c r="AU27" s="100">
        <v>3417.6</v>
      </c>
      <c r="AV27" s="100">
        <v>8</v>
      </c>
      <c r="AW27" s="100">
        <v>3417.6</v>
      </c>
      <c r="AX27" s="100">
        <v>9</v>
      </c>
      <c r="AY27" s="100">
        <v>3844.7999999999997</v>
      </c>
      <c r="AZ27" s="100">
        <v>11</v>
      </c>
      <c r="BA27" s="100">
        <v>4699.2</v>
      </c>
      <c r="BB27" s="100">
        <v>12</v>
      </c>
      <c r="BC27" s="100">
        <v>5126.3999999999996</v>
      </c>
      <c r="BD27" s="100">
        <v>9</v>
      </c>
      <c r="BE27" s="100">
        <v>3844.7999999999997</v>
      </c>
      <c r="BF27" s="100">
        <v>11</v>
      </c>
      <c r="BG27" s="100">
        <v>4699.2</v>
      </c>
      <c r="BH27" s="100">
        <v>9</v>
      </c>
      <c r="BI27" s="100">
        <v>3844.7999999999997</v>
      </c>
      <c r="BJ27" s="100">
        <v>6</v>
      </c>
      <c r="BK27" s="100">
        <v>2563.1999999999998</v>
      </c>
      <c r="BL27" s="100">
        <v>8</v>
      </c>
      <c r="BM27" s="100">
        <v>3417.6</v>
      </c>
      <c r="BN27" s="100">
        <v>7</v>
      </c>
      <c r="BO27" s="100">
        <v>2990.4</v>
      </c>
      <c r="BP27" s="100">
        <v>16</v>
      </c>
      <c r="BQ27" s="100">
        <v>6835.2</v>
      </c>
      <c r="BR27" s="100">
        <v>14</v>
      </c>
      <c r="BS27" s="100">
        <v>5980.8</v>
      </c>
      <c r="BT27" s="100">
        <v>12</v>
      </c>
      <c r="BU27" s="100">
        <v>5126.3999999999996</v>
      </c>
      <c r="BV27" s="100">
        <v>17</v>
      </c>
      <c r="BW27" s="100">
        <v>7262.4</v>
      </c>
      <c r="BX27" s="100">
        <v>104</v>
      </c>
      <c r="BY27" s="100">
        <v>44428.799999999996</v>
      </c>
      <c r="BZ27" s="100">
        <v>127</v>
      </c>
      <c r="CA27" s="100">
        <v>54254.400000000001</v>
      </c>
      <c r="CB27" s="100">
        <v>130</v>
      </c>
      <c r="CC27" s="100">
        <v>55536</v>
      </c>
      <c r="CD27" s="100">
        <v>72</v>
      </c>
      <c r="CE27" s="100">
        <v>30758.399999999998</v>
      </c>
      <c r="CF27" s="100">
        <v>51</v>
      </c>
      <c r="CG27" s="100">
        <v>21787.200000000001</v>
      </c>
      <c r="CH27" s="100">
        <v>86</v>
      </c>
      <c r="CI27" s="100">
        <v>36739.199999999997</v>
      </c>
      <c r="CJ27" s="100">
        <v>73</v>
      </c>
      <c r="CK27" s="100">
        <v>31185.599999999999</v>
      </c>
      <c r="CL27" s="100">
        <v>77</v>
      </c>
      <c r="CM27" s="100">
        <v>32894.400000000001</v>
      </c>
      <c r="CN27" s="100">
        <v>11</v>
      </c>
      <c r="CO27" s="100">
        <v>4699.2</v>
      </c>
      <c r="CP27" s="100">
        <v>14</v>
      </c>
      <c r="CQ27" s="100">
        <v>5980.8</v>
      </c>
      <c r="CR27" s="100">
        <v>12</v>
      </c>
      <c r="CS27" s="100">
        <v>5126.3999999999996</v>
      </c>
      <c r="CT27" s="100">
        <v>8</v>
      </c>
      <c r="CU27" s="100">
        <v>3417.6</v>
      </c>
    </row>
    <row r="28" spans="2:99">
      <c r="C28" s="99" t="s">
        <v>193</v>
      </c>
      <c r="D28" s="100">
        <v>10</v>
      </c>
      <c r="E28" s="100">
        <v>7380</v>
      </c>
      <c r="F28" s="100">
        <v>7</v>
      </c>
      <c r="G28" s="100">
        <v>5166</v>
      </c>
      <c r="H28" s="100">
        <v>9</v>
      </c>
      <c r="I28" s="100">
        <v>6642</v>
      </c>
      <c r="J28" s="100">
        <v>8</v>
      </c>
      <c r="K28" s="100">
        <v>5904</v>
      </c>
      <c r="L28" s="100">
        <v>11</v>
      </c>
      <c r="M28" s="100">
        <v>8118</v>
      </c>
      <c r="N28" s="100">
        <v>14</v>
      </c>
      <c r="O28" s="100">
        <v>10332</v>
      </c>
      <c r="P28" s="100">
        <v>14</v>
      </c>
      <c r="Q28" s="100">
        <v>10332</v>
      </c>
      <c r="R28" s="100">
        <v>9</v>
      </c>
      <c r="S28" s="100">
        <v>6642</v>
      </c>
      <c r="T28" s="100">
        <v>80</v>
      </c>
      <c r="U28" s="100">
        <v>59040</v>
      </c>
      <c r="V28" s="100">
        <v>96</v>
      </c>
      <c r="W28" s="100">
        <v>70848</v>
      </c>
      <c r="X28" s="100">
        <v>77</v>
      </c>
      <c r="Y28" s="100">
        <v>56826</v>
      </c>
      <c r="Z28" s="100">
        <v>96</v>
      </c>
      <c r="AA28" s="100">
        <v>70848</v>
      </c>
      <c r="AB28" s="100">
        <v>17</v>
      </c>
      <c r="AC28" s="100">
        <v>12546</v>
      </c>
      <c r="AD28" s="100">
        <v>14</v>
      </c>
      <c r="AE28" s="100">
        <v>10332</v>
      </c>
      <c r="AF28" s="100">
        <v>12</v>
      </c>
      <c r="AG28" s="100">
        <v>8856</v>
      </c>
      <c r="AH28" s="100">
        <v>9</v>
      </c>
      <c r="AI28" s="100">
        <v>6642</v>
      </c>
      <c r="AJ28" s="100">
        <v>14</v>
      </c>
      <c r="AK28" s="100">
        <v>10332</v>
      </c>
      <c r="AL28" s="100">
        <v>12</v>
      </c>
      <c r="AM28" s="100">
        <v>8856</v>
      </c>
      <c r="AN28" s="100">
        <v>16</v>
      </c>
      <c r="AO28" s="100">
        <v>11808</v>
      </c>
      <c r="AP28" s="100">
        <v>16</v>
      </c>
      <c r="AQ28" s="100">
        <v>11808</v>
      </c>
      <c r="AR28" s="100">
        <v>8</v>
      </c>
      <c r="AS28" s="100">
        <v>5904</v>
      </c>
      <c r="AT28" s="100">
        <v>8</v>
      </c>
      <c r="AU28" s="100">
        <v>5904</v>
      </c>
      <c r="AV28" s="100">
        <v>8</v>
      </c>
      <c r="AW28" s="100">
        <v>5904</v>
      </c>
      <c r="AX28" s="100">
        <v>9</v>
      </c>
      <c r="AY28" s="100">
        <v>6642</v>
      </c>
      <c r="AZ28" s="100">
        <v>11</v>
      </c>
      <c r="BA28" s="100">
        <v>8118</v>
      </c>
      <c r="BB28" s="100">
        <v>11</v>
      </c>
      <c r="BC28" s="100">
        <v>8118</v>
      </c>
      <c r="BD28" s="100">
        <v>9</v>
      </c>
      <c r="BE28" s="100">
        <v>6642</v>
      </c>
      <c r="BF28" s="100">
        <v>10</v>
      </c>
      <c r="BG28" s="100">
        <v>7380</v>
      </c>
      <c r="BH28" s="100">
        <v>8</v>
      </c>
      <c r="BI28" s="100">
        <v>5904</v>
      </c>
      <c r="BJ28" s="100">
        <v>7</v>
      </c>
      <c r="BK28" s="100">
        <v>5166</v>
      </c>
      <c r="BL28" s="100">
        <v>7</v>
      </c>
      <c r="BM28" s="100">
        <v>5166</v>
      </c>
      <c r="BN28" s="100">
        <v>7</v>
      </c>
      <c r="BO28" s="100">
        <v>5166</v>
      </c>
      <c r="BP28" s="100">
        <v>13</v>
      </c>
      <c r="BQ28" s="100">
        <v>9594</v>
      </c>
      <c r="BR28" s="100">
        <v>14</v>
      </c>
      <c r="BS28" s="100">
        <v>10332</v>
      </c>
      <c r="BT28" s="100">
        <v>11</v>
      </c>
      <c r="BU28" s="100">
        <v>8118</v>
      </c>
      <c r="BV28" s="100">
        <v>17</v>
      </c>
      <c r="BW28" s="100">
        <v>12546</v>
      </c>
      <c r="BX28" s="100">
        <v>106</v>
      </c>
      <c r="BY28" s="100">
        <v>78228</v>
      </c>
      <c r="BZ28" s="100">
        <v>123</v>
      </c>
      <c r="CA28" s="100">
        <v>90774</v>
      </c>
      <c r="CB28" s="100">
        <v>129</v>
      </c>
      <c r="CC28" s="100">
        <v>95202</v>
      </c>
      <c r="CD28" s="100">
        <v>64</v>
      </c>
      <c r="CE28" s="100">
        <v>47232</v>
      </c>
      <c r="CF28" s="100">
        <v>50</v>
      </c>
      <c r="CG28" s="100">
        <v>36900</v>
      </c>
      <c r="CH28" s="100">
        <v>82</v>
      </c>
      <c r="CI28" s="100">
        <v>60516</v>
      </c>
      <c r="CJ28" s="100">
        <v>70</v>
      </c>
      <c r="CK28" s="100">
        <v>51660</v>
      </c>
      <c r="CL28" s="100">
        <v>69</v>
      </c>
      <c r="CM28" s="100">
        <v>50922</v>
      </c>
      <c r="CN28" s="100">
        <v>11</v>
      </c>
      <c r="CO28" s="100">
        <v>8118</v>
      </c>
      <c r="CP28" s="100">
        <v>13</v>
      </c>
      <c r="CQ28" s="100">
        <v>9594</v>
      </c>
      <c r="CR28" s="100">
        <v>12</v>
      </c>
      <c r="CS28" s="100">
        <v>8856</v>
      </c>
      <c r="CT28" s="100">
        <v>9</v>
      </c>
      <c r="CU28" s="100">
        <v>6642</v>
      </c>
    </row>
    <row r="29" spans="2:99">
      <c r="C29" s="99" t="s">
        <v>194</v>
      </c>
      <c r="D29" s="100">
        <v>10</v>
      </c>
      <c r="E29" s="100">
        <v>3384</v>
      </c>
      <c r="F29" s="100">
        <v>7</v>
      </c>
      <c r="G29" s="100">
        <v>2368.7999999999997</v>
      </c>
      <c r="H29" s="100">
        <v>9</v>
      </c>
      <c r="I29" s="100">
        <v>3045.6</v>
      </c>
      <c r="J29" s="100">
        <v>8</v>
      </c>
      <c r="K29" s="100">
        <v>2707.2</v>
      </c>
      <c r="L29" s="100">
        <v>11</v>
      </c>
      <c r="M29" s="100">
        <v>3722.3999999999996</v>
      </c>
      <c r="N29" s="100">
        <v>15</v>
      </c>
      <c r="O29" s="100">
        <v>5076</v>
      </c>
      <c r="P29" s="100">
        <v>14</v>
      </c>
      <c r="Q29" s="100">
        <v>4737.5999999999995</v>
      </c>
      <c r="R29" s="100">
        <v>11</v>
      </c>
      <c r="S29" s="100">
        <v>3722.3999999999996</v>
      </c>
      <c r="T29" s="100">
        <v>87</v>
      </c>
      <c r="U29" s="100">
        <v>29440.799999999999</v>
      </c>
      <c r="V29" s="100">
        <v>118</v>
      </c>
      <c r="W29" s="100">
        <v>39931.199999999997</v>
      </c>
      <c r="X29" s="100">
        <v>90</v>
      </c>
      <c r="Y29" s="100">
        <v>30455.999999999996</v>
      </c>
      <c r="Z29" s="100">
        <v>118</v>
      </c>
      <c r="AA29" s="100">
        <v>39931.199999999997</v>
      </c>
      <c r="AB29" s="100">
        <v>16</v>
      </c>
      <c r="AC29" s="100">
        <v>5414.4</v>
      </c>
      <c r="AD29" s="100">
        <v>14</v>
      </c>
      <c r="AE29" s="100">
        <v>4737.5999999999995</v>
      </c>
      <c r="AF29" s="100">
        <v>15</v>
      </c>
      <c r="AG29" s="100">
        <v>5076</v>
      </c>
      <c r="AH29" s="100">
        <v>9</v>
      </c>
      <c r="AI29" s="100">
        <v>3045.6</v>
      </c>
      <c r="AJ29" s="100">
        <v>12</v>
      </c>
      <c r="AK29" s="100">
        <v>4060.7999999999997</v>
      </c>
      <c r="AL29" s="100">
        <v>12</v>
      </c>
      <c r="AM29" s="100">
        <v>4060.7999999999997</v>
      </c>
      <c r="AN29" s="100">
        <v>16</v>
      </c>
      <c r="AO29" s="100">
        <v>5414.4</v>
      </c>
      <c r="AP29" s="100">
        <v>16</v>
      </c>
      <c r="AQ29" s="100">
        <v>5414.4</v>
      </c>
      <c r="AR29" s="100">
        <v>9</v>
      </c>
      <c r="AS29" s="100">
        <v>3045.6</v>
      </c>
      <c r="AT29" s="100">
        <v>7</v>
      </c>
      <c r="AU29" s="100">
        <v>2368.7999999999997</v>
      </c>
      <c r="AV29" s="100">
        <v>8</v>
      </c>
      <c r="AW29" s="100">
        <v>2707.2</v>
      </c>
      <c r="AX29" s="100">
        <v>9</v>
      </c>
      <c r="AY29" s="100">
        <v>3045.6</v>
      </c>
      <c r="AZ29" s="100">
        <v>11</v>
      </c>
      <c r="BA29" s="100">
        <v>3722.3999999999996</v>
      </c>
      <c r="BB29" s="100">
        <v>11</v>
      </c>
      <c r="BC29" s="100">
        <v>3722.3999999999996</v>
      </c>
      <c r="BD29" s="100">
        <v>9</v>
      </c>
      <c r="BE29" s="100">
        <v>3045.6</v>
      </c>
      <c r="BF29" s="100">
        <v>11</v>
      </c>
      <c r="BG29" s="100">
        <v>3722.3999999999996</v>
      </c>
      <c r="BH29" s="100">
        <v>8</v>
      </c>
      <c r="BI29" s="100">
        <v>2707.2</v>
      </c>
      <c r="BJ29" s="100">
        <v>8</v>
      </c>
      <c r="BK29" s="100">
        <v>2707.2</v>
      </c>
      <c r="BL29" s="100">
        <v>7</v>
      </c>
      <c r="BM29" s="100">
        <v>2368.7999999999997</v>
      </c>
      <c r="BN29" s="100">
        <v>8</v>
      </c>
      <c r="BO29" s="100">
        <v>2707.2</v>
      </c>
      <c r="BP29" s="100">
        <v>15</v>
      </c>
      <c r="BQ29" s="100">
        <v>5076</v>
      </c>
      <c r="BR29" s="100">
        <v>16</v>
      </c>
      <c r="BS29" s="100">
        <v>5414.4</v>
      </c>
      <c r="BT29" s="100">
        <v>11</v>
      </c>
      <c r="BU29" s="100">
        <v>3722.3999999999996</v>
      </c>
      <c r="BV29" s="100">
        <v>17</v>
      </c>
      <c r="BW29" s="100">
        <v>5752.7999999999993</v>
      </c>
      <c r="BX29" s="100">
        <v>116</v>
      </c>
      <c r="BY29" s="100">
        <v>39254.399999999994</v>
      </c>
      <c r="BZ29" s="100">
        <v>125</v>
      </c>
      <c r="CA29" s="100">
        <v>42300</v>
      </c>
      <c r="CB29" s="100">
        <v>129</v>
      </c>
      <c r="CC29" s="100">
        <v>43653.599999999999</v>
      </c>
      <c r="CD29" s="100">
        <v>81</v>
      </c>
      <c r="CE29" s="100">
        <v>27410.399999999998</v>
      </c>
      <c r="CF29" s="100">
        <v>56</v>
      </c>
      <c r="CG29" s="100">
        <v>18950.399999999998</v>
      </c>
      <c r="CH29" s="100">
        <v>93</v>
      </c>
      <c r="CI29" s="100">
        <v>31471.199999999997</v>
      </c>
      <c r="CJ29" s="100">
        <v>65</v>
      </c>
      <c r="CK29" s="100">
        <v>21996</v>
      </c>
      <c r="CL29" s="100">
        <v>68</v>
      </c>
      <c r="CM29" s="100">
        <v>23011.199999999997</v>
      </c>
      <c r="CN29" s="100">
        <v>11</v>
      </c>
      <c r="CO29" s="100">
        <v>3722.3999999999996</v>
      </c>
      <c r="CP29" s="100">
        <v>14</v>
      </c>
      <c r="CQ29" s="100">
        <v>4737.5999999999995</v>
      </c>
      <c r="CR29" s="100">
        <v>13</v>
      </c>
      <c r="CS29" s="100">
        <v>4399.2</v>
      </c>
      <c r="CT29" s="100">
        <v>8</v>
      </c>
      <c r="CU29" s="100">
        <v>2707.2</v>
      </c>
    </row>
    <row r="30" spans="2:99">
      <c r="C30" s="99" t="s">
        <v>195</v>
      </c>
      <c r="D30" s="100">
        <v>11</v>
      </c>
      <c r="E30" s="100">
        <v>1531.1999999999998</v>
      </c>
      <c r="F30" s="100">
        <v>7</v>
      </c>
      <c r="G30" s="100">
        <v>974.39999999999986</v>
      </c>
      <c r="H30" s="100">
        <v>9</v>
      </c>
      <c r="I30" s="100">
        <v>1252.8</v>
      </c>
      <c r="J30" s="100">
        <v>8</v>
      </c>
      <c r="K30" s="100">
        <v>1113.5999999999999</v>
      </c>
      <c r="L30" s="100">
        <v>11</v>
      </c>
      <c r="M30" s="100">
        <v>1531.1999999999998</v>
      </c>
      <c r="N30" s="100">
        <v>16</v>
      </c>
      <c r="O30" s="100">
        <v>2227.1999999999998</v>
      </c>
      <c r="P30" s="100">
        <v>15</v>
      </c>
      <c r="Q30" s="100">
        <v>2088</v>
      </c>
      <c r="R30" s="100">
        <v>11</v>
      </c>
      <c r="S30" s="100">
        <v>1531.1999999999998</v>
      </c>
      <c r="T30" s="100">
        <v>87</v>
      </c>
      <c r="U30" s="100">
        <v>12110.4</v>
      </c>
      <c r="V30" s="100">
        <v>121</v>
      </c>
      <c r="W30" s="100">
        <v>16843.199999999997</v>
      </c>
      <c r="X30" s="100">
        <v>101</v>
      </c>
      <c r="Y30" s="100">
        <v>14059.199999999999</v>
      </c>
      <c r="Z30" s="100">
        <v>115</v>
      </c>
      <c r="AA30" s="100">
        <v>16007.999999999998</v>
      </c>
      <c r="AB30" s="100">
        <v>18</v>
      </c>
      <c r="AC30" s="100">
        <v>2505.6</v>
      </c>
      <c r="AD30" s="100">
        <v>16</v>
      </c>
      <c r="AE30" s="100">
        <v>2227.1999999999998</v>
      </c>
      <c r="AF30" s="100">
        <v>16</v>
      </c>
      <c r="AG30" s="100">
        <v>2227.1999999999998</v>
      </c>
      <c r="AH30" s="100">
        <v>10</v>
      </c>
      <c r="AI30" s="100">
        <v>1392</v>
      </c>
      <c r="AJ30" s="100">
        <v>14</v>
      </c>
      <c r="AK30" s="100">
        <v>1948.7999999999997</v>
      </c>
      <c r="AL30" s="100">
        <v>11</v>
      </c>
      <c r="AM30" s="100">
        <v>1531.1999999999998</v>
      </c>
      <c r="AN30" s="100">
        <v>15</v>
      </c>
      <c r="AO30" s="100">
        <v>2088</v>
      </c>
      <c r="AP30" s="100">
        <v>17</v>
      </c>
      <c r="AQ30" s="100">
        <v>2366.3999999999996</v>
      </c>
      <c r="AR30" s="100">
        <v>9</v>
      </c>
      <c r="AS30" s="100">
        <v>1252.8</v>
      </c>
      <c r="AT30" s="100">
        <v>8</v>
      </c>
      <c r="AU30" s="100">
        <v>1113.5999999999999</v>
      </c>
      <c r="AV30" s="100">
        <v>8</v>
      </c>
      <c r="AW30" s="100">
        <v>1113.5999999999999</v>
      </c>
      <c r="AX30" s="100">
        <v>9</v>
      </c>
      <c r="AY30" s="100">
        <v>1252.8</v>
      </c>
      <c r="AZ30" s="100">
        <v>13</v>
      </c>
      <c r="BA30" s="100">
        <v>1809.6</v>
      </c>
      <c r="BB30" s="100">
        <v>12</v>
      </c>
      <c r="BC30" s="100">
        <v>1670.3999999999999</v>
      </c>
      <c r="BD30" s="100">
        <v>10</v>
      </c>
      <c r="BE30" s="100">
        <v>1392</v>
      </c>
      <c r="BF30" s="100">
        <v>12</v>
      </c>
      <c r="BG30" s="100">
        <v>1670.3999999999999</v>
      </c>
      <c r="BH30" s="100">
        <v>8</v>
      </c>
      <c r="BI30" s="100">
        <v>1113.5999999999999</v>
      </c>
      <c r="BJ30" s="100">
        <v>7</v>
      </c>
      <c r="BK30" s="100">
        <v>974.39999999999986</v>
      </c>
      <c r="BL30" s="100">
        <v>7</v>
      </c>
      <c r="BM30" s="100">
        <v>974.39999999999986</v>
      </c>
      <c r="BN30" s="100">
        <v>7</v>
      </c>
      <c r="BO30" s="100">
        <v>974.39999999999986</v>
      </c>
      <c r="BP30" s="100">
        <v>14</v>
      </c>
      <c r="BQ30" s="100">
        <v>1948.7999999999997</v>
      </c>
      <c r="BR30" s="100">
        <v>17</v>
      </c>
      <c r="BS30" s="100">
        <v>2366.3999999999996</v>
      </c>
      <c r="BT30" s="100">
        <v>11</v>
      </c>
      <c r="BU30" s="100">
        <v>1531.1999999999998</v>
      </c>
      <c r="BV30" s="100">
        <v>20</v>
      </c>
      <c r="BW30" s="100">
        <v>2784</v>
      </c>
      <c r="BX30" s="100">
        <v>107</v>
      </c>
      <c r="BY30" s="100">
        <v>14894.4</v>
      </c>
      <c r="BZ30" s="100">
        <v>149</v>
      </c>
      <c r="CA30" s="100">
        <v>20740.8</v>
      </c>
      <c r="CB30" s="100">
        <v>146</v>
      </c>
      <c r="CC30" s="100">
        <v>20323.199999999997</v>
      </c>
      <c r="CD30" s="100">
        <v>85</v>
      </c>
      <c r="CE30" s="100">
        <v>11831.999999999998</v>
      </c>
      <c r="CF30" s="100">
        <v>63</v>
      </c>
      <c r="CG30" s="100">
        <v>8769.5999999999985</v>
      </c>
      <c r="CH30" s="100">
        <v>95</v>
      </c>
      <c r="CI30" s="100">
        <v>13223.999999999998</v>
      </c>
      <c r="CJ30" s="100">
        <v>73</v>
      </c>
      <c r="CK30" s="100">
        <v>10161.599999999999</v>
      </c>
      <c r="CL30" s="100">
        <v>75</v>
      </c>
      <c r="CM30" s="100">
        <v>10440</v>
      </c>
      <c r="CN30" s="100">
        <v>11</v>
      </c>
      <c r="CO30" s="100">
        <v>1531.1999999999998</v>
      </c>
      <c r="CP30" s="100">
        <v>13</v>
      </c>
      <c r="CQ30" s="100">
        <v>1809.6</v>
      </c>
      <c r="CR30" s="100">
        <v>13</v>
      </c>
      <c r="CS30" s="100">
        <v>1809.6</v>
      </c>
      <c r="CT30" s="100">
        <v>9</v>
      </c>
      <c r="CU30" s="100">
        <v>1252.8</v>
      </c>
    </row>
    <row r="31" spans="2:99">
      <c r="C31" s="99" t="s">
        <v>196</v>
      </c>
      <c r="D31" s="100">
        <v>11</v>
      </c>
      <c r="E31" s="100">
        <v>3748.8</v>
      </c>
      <c r="F31" s="100">
        <v>7</v>
      </c>
      <c r="G31" s="100">
        <v>2385.6</v>
      </c>
      <c r="H31" s="100">
        <v>9</v>
      </c>
      <c r="I31" s="100">
        <v>3067.2000000000003</v>
      </c>
      <c r="J31" s="100">
        <v>9</v>
      </c>
      <c r="K31" s="100">
        <v>3067.2000000000003</v>
      </c>
      <c r="L31" s="100">
        <v>11</v>
      </c>
      <c r="M31" s="100">
        <v>3748.8</v>
      </c>
      <c r="N31" s="100">
        <v>14</v>
      </c>
      <c r="O31" s="100">
        <v>4771.2</v>
      </c>
      <c r="P31" s="100">
        <v>15</v>
      </c>
      <c r="Q31" s="100">
        <v>5112</v>
      </c>
      <c r="R31" s="100">
        <v>11</v>
      </c>
      <c r="S31" s="100">
        <v>3748.8</v>
      </c>
      <c r="T31" s="100">
        <v>95</v>
      </c>
      <c r="U31" s="100">
        <v>32376</v>
      </c>
      <c r="V31" s="100">
        <v>121</v>
      </c>
      <c r="W31" s="100">
        <v>41236.800000000003</v>
      </c>
      <c r="X31" s="100">
        <v>92</v>
      </c>
      <c r="Y31" s="100">
        <v>31353.600000000002</v>
      </c>
      <c r="Z31" s="100">
        <v>113</v>
      </c>
      <c r="AA31" s="100">
        <v>38510.400000000001</v>
      </c>
      <c r="AB31" s="100">
        <v>16</v>
      </c>
      <c r="AC31" s="100">
        <v>5452.8</v>
      </c>
      <c r="AD31" s="100">
        <v>16</v>
      </c>
      <c r="AE31" s="100">
        <v>5452.8</v>
      </c>
      <c r="AF31" s="100">
        <v>14</v>
      </c>
      <c r="AG31" s="100">
        <v>4771.2</v>
      </c>
      <c r="AH31" s="100">
        <v>10</v>
      </c>
      <c r="AI31" s="100">
        <v>3408</v>
      </c>
      <c r="AJ31" s="100">
        <v>12</v>
      </c>
      <c r="AK31" s="100">
        <v>4089.6000000000004</v>
      </c>
      <c r="AL31" s="100">
        <v>12</v>
      </c>
      <c r="AM31" s="100">
        <v>4089.6000000000004</v>
      </c>
      <c r="AN31" s="100">
        <v>15</v>
      </c>
      <c r="AO31" s="100">
        <v>5112</v>
      </c>
      <c r="AP31" s="100">
        <v>17</v>
      </c>
      <c r="AQ31" s="100">
        <v>5793.6</v>
      </c>
      <c r="AR31" s="100">
        <v>10</v>
      </c>
      <c r="AS31" s="100">
        <v>3408</v>
      </c>
      <c r="AT31" s="100">
        <v>8</v>
      </c>
      <c r="AU31" s="100">
        <v>2726.4</v>
      </c>
      <c r="AV31" s="100">
        <v>8</v>
      </c>
      <c r="AW31" s="100">
        <v>2726.4</v>
      </c>
      <c r="AX31" s="100">
        <v>9</v>
      </c>
      <c r="AY31" s="100">
        <v>3067.2000000000003</v>
      </c>
      <c r="AZ31" s="100">
        <v>12</v>
      </c>
      <c r="BA31" s="100">
        <v>4089.6000000000004</v>
      </c>
      <c r="BB31" s="100">
        <v>11</v>
      </c>
      <c r="BC31" s="100">
        <v>3748.8</v>
      </c>
      <c r="BD31" s="100">
        <v>9</v>
      </c>
      <c r="BE31" s="100">
        <v>3067.2000000000003</v>
      </c>
      <c r="BF31" s="100">
        <v>13</v>
      </c>
      <c r="BG31" s="100">
        <v>4430.4000000000005</v>
      </c>
      <c r="BH31" s="100">
        <v>8</v>
      </c>
      <c r="BI31" s="100">
        <v>2726.4</v>
      </c>
      <c r="BJ31" s="100">
        <v>7</v>
      </c>
      <c r="BK31" s="100">
        <v>2385.6</v>
      </c>
      <c r="BL31" s="100">
        <v>8</v>
      </c>
      <c r="BM31" s="100">
        <v>2726.4</v>
      </c>
      <c r="BN31" s="100">
        <v>7</v>
      </c>
      <c r="BO31" s="100">
        <v>2385.6</v>
      </c>
      <c r="BP31" s="100">
        <v>16</v>
      </c>
      <c r="BQ31" s="100">
        <v>5452.8</v>
      </c>
      <c r="BR31" s="100">
        <v>16</v>
      </c>
      <c r="BS31" s="100">
        <v>5452.8</v>
      </c>
      <c r="BT31" s="100">
        <v>12</v>
      </c>
      <c r="BU31" s="100">
        <v>4089.6000000000004</v>
      </c>
      <c r="BV31" s="100">
        <v>18</v>
      </c>
      <c r="BW31" s="100">
        <v>6134.4000000000005</v>
      </c>
      <c r="BX31" s="100">
        <v>103</v>
      </c>
      <c r="BY31" s="100">
        <v>35102.400000000001</v>
      </c>
      <c r="BZ31" s="100">
        <v>145</v>
      </c>
      <c r="CA31" s="100">
        <v>49416</v>
      </c>
      <c r="CB31" s="100">
        <v>147</v>
      </c>
      <c r="CC31" s="100">
        <v>50097.599999999999</v>
      </c>
      <c r="CD31" s="100">
        <v>76</v>
      </c>
      <c r="CE31" s="100">
        <v>25900.799999999999</v>
      </c>
      <c r="CF31" s="100">
        <v>52</v>
      </c>
      <c r="CG31" s="100">
        <v>17721.600000000002</v>
      </c>
      <c r="CH31" s="100">
        <v>97</v>
      </c>
      <c r="CI31" s="100">
        <v>33057.599999999999</v>
      </c>
      <c r="CJ31" s="100">
        <v>72</v>
      </c>
      <c r="CK31" s="100">
        <v>24537.600000000002</v>
      </c>
      <c r="CL31" s="100">
        <v>71</v>
      </c>
      <c r="CM31" s="100">
        <v>24196.799999999999</v>
      </c>
      <c r="CN31" s="100">
        <v>11</v>
      </c>
      <c r="CO31" s="100">
        <v>3748.8</v>
      </c>
      <c r="CP31" s="100">
        <v>13</v>
      </c>
      <c r="CQ31" s="100">
        <v>4430.4000000000005</v>
      </c>
      <c r="CR31" s="100">
        <v>12</v>
      </c>
      <c r="CS31" s="100">
        <v>4089.6000000000004</v>
      </c>
      <c r="CT31" s="100">
        <v>8</v>
      </c>
      <c r="CU31" s="100">
        <v>2726.4</v>
      </c>
    </row>
    <row r="32" spans="2:99">
      <c r="C32" s="99" t="s">
        <v>197</v>
      </c>
      <c r="D32" s="100">
        <v>10</v>
      </c>
      <c r="E32" s="100">
        <v>8400</v>
      </c>
      <c r="F32" s="100">
        <v>7</v>
      </c>
      <c r="G32" s="100">
        <v>5880</v>
      </c>
      <c r="H32" s="100">
        <v>9</v>
      </c>
      <c r="I32" s="100">
        <v>7560</v>
      </c>
      <c r="J32" s="100">
        <v>8</v>
      </c>
      <c r="K32" s="100">
        <v>6720</v>
      </c>
      <c r="L32" s="100">
        <v>11</v>
      </c>
      <c r="M32" s="100">
        <v>9240</v>
      </c>
      <c r="N32" s="100">
        <v>13</v>
      </c>
      <c r="O32" s="100">
        <v>10920</v>
      </c>
      <c r="P32" s="100">
        <v>14</v>
      </c>
      <c r="Q32" s="100">
        <v>11760</v>
      </c>
      <c r="R32" s="100">
        <v>10</v>
      </c>
      <c r="S32" s="100">
        <v>8400</v>
      </c>
      <c r="T32" s="100">
        <v>74</v>
      </c>
      <c r="U32" s="100">
        <v>62160</v>
      </c>
      <c r="V32" s="100">
        <v>108</v>
      </c>
      <c r="W32" s="100">
        <v>90720</v>
      </c>
      <c r="X32" s="100">
        <v>87</v>
      </c>
      <c r="Y32" s="100">
        <v>73080</v>
      </c>
      <c r="Z32" s="100">
        <v>92</v>
      </c>
      <c r="AA32" s="100">
        <v>77280</v>
      </c>
      <c r="AB32" s="100">
        <v>15</v>
      </c>
      <c r="AC32" s="100">
        <v>12600</v>
      </c>
      <c r="AD32" s="100">
        <v>14</v>
      </c>
      <c r="AE32" s="100">
        <v>11760</v>
      </c>
      <c r="AF32" s="100">
        <v>12</v>
      </c>
      <c r="AG32" s="100">
        <v>10080</v>
      </c>
      <c r="AH32" s="100">
        <v>9</v>
      </c>
      <c r="AI32" s="100">
        <v>7560</v>
      </c>
      <c r="AJ32" s="100">
        <v>12</v>
      </c>
      <c r="AK32" s="100">
        <v>10080</v>
      </c>
      <c r="AL32" s="100">
        <v>10</v>
      </c>
      <c r="AM32" s="100">
        <v>8400</v>
      </c>
      <c r="AN32" s="100">
        <v>13</v>
      </c>
      <c r="AO32" s="100">
        <v>10920</v>
      </c>
      <c r="AP32" s="100">
        <v>14</v>
      </c>
      <c r="AQ32" s="100">
        <v>11760</v>
      </c>
      <c r="AR32" s="100">
        <v>10</v>
      </c>
      <c r="AS32" s="100">
        <v>8400</v>
      </c>
      <c r="AT32" s="100">
        <v>7</v>
      </c>
      <c r="AU32" s="100">
        <v>5880</v>
      </c>
      <c r="AV32" s="100">
        <v>8</v>
      </c>
      <c r="AW32" s="100">
        <v>6720</v>
      </c>
      <c r="AX32" s="100">
        <v>9</v>
      </c>
      <c r="AY32" s="100">
        <v>7560</v>
      </c>
      <c r="AZ32" s="100">
        <v>12</v>
      </c>
      <c r="BA32" s="100">
        <v>10080</v>
      </c>
      <c r="BB32" s="100">
        <v>13</v>
      </c>
      <c r="BC32" s="100">
        <v>10920</v>
      </c>
      <c r="BD32" s="100">
        <v>8</v>
      </c>
      <c r="BE32" s="100">
        <v>6720</v>
      </c>
      <c r="BF32" s="100">
        <v>12</v>
      </c>
      <c r="BG32" s="100">
        <v>10080</v>
      </c>
      <c r="BH32" s="100">
        <v>8</v>
      </c>
      <c r="BI32" s="100">
        <v>6720</v>
      </c>
      <c r="BJ32" s="100">
        <v>7</v>
      </c>
      <c r="BK32" s="100">
        <v>5880</v>
      </c>
      <c r="BL32" s="100">
        <v>6</v>
      </c>
      <c r="BM32" s="100">
        <v>5040</v>
      </c>
      <c r="BN32" s="100">
        <v>7</v>
      </c>
      <c r="BO32" s="100">
        <v>5880</v>
      </c>
      <c r="BP32" s="100">
        <v>14</v>
      </c>
      <c r="BQ32" s="100">
        <v>11760</v>
      </c>
      <c r="BR32" s="100">
        <v>13</v>
      </c>
      <c r="BS32" s="100">
        <v>10920</v>
      </c>
      <c r="BT32" s="100">
        <v>10</v>
      </c>
      <c r="BU32" s="100">
        <v>8400</v>
      </c>
      <c r="BV32" s="100">
        <v>16</v>
      </c>
      <c r="BW32" s="100">
        <v>13440</v>
      </c>
      <c r="BX32" s="100">
        <v>95</v>
      </c>
      <c r="BY32" s="100">
        <v>79800</v>
      </c>
      <c r="BZ32" s="100">
        <v>128</v>
      </c>
      <c r="CA32" s="100">
        <v>107520</v>
      </c>
      <c r="CB32" s="100">
        <v>111</v>
      </c>
      <c r="CC32" s="100">
        <v>93240</v>
      </c>
      <c r="CD32" s="100">
        <v>67</v>
      </c>
      <c r="CE32" s="100">
        <v>56280</v>
      </c>
      <c r="CF32" s="100">
        <v>52</v>
      </c>
      <c r="CG32" s="100">
        <v>43680</v>
      </c>
      <c r="CH32" s="100">
        <v>82</v>
      </c>
      <c r="CI32" s="100">
        <v>68880</v>
      </c>
      <c r="CJ32" s="100">
        <v>66</v>
      </c>
      <c r="CK32" s="100">
        <v>55440</v>
      </c>
      <c r="CL32" s="100">
        <v>62</v>
      </c>
      <c r="CM32" s="100">
        <v>52080</v>
      </c>
      <c r="CN32" s="100">
        <v>10</v>
      </c>
      <c r="CO32" s="100">
        <v>8400</v>
      </c>
      <c r="CP32" s="100">
        <v>14</v>
      </c>
      <c r="CQ32" s="100">
        <v>11760</v>
      </c>
      <c r="CR32" s="100">
        <v>13</v>
      </c>
      <c r="CS32" s="100">
        <v>10920</v>
      </c>
      <c r="CT32" s="100">
        <v>8</v>
      </c>
      <c r="CU32" s="100">
        <v>6720</v>
      </c>
    </row>
    <row r="33" spans="2:99">
      <c r="C33" s="99" t="s">
        <v>198</v>
      </c>
      <c r="D33" s="100">
        <v>10</v>
      </c>
      <c r="E33" s="100">
        <v>4740</v>
      </c>
      <c r="F33" s="100">
        <v>8</v>
      </c>
      <c r="G33" s="100">
        <v>3792</v>
      </c>
      <c r="H33" s="100">
        <v>10</v>
      </c>
      <c r="I33" s="100">
        <v>4740</v>
      </c>
      <c r="J33" s="100">
        <v>9</v>
      </c>
      <c r="K33" s="100">
        <v>4266</v>
      </c>
      <c r="L33" s="100">
        <v>10</v>
      </c>
      <c r="M33" s="100">
        <v>4740</v>
      </c>
      <c r="N33" s="100">
        <v>15</v>
      </c>
      <c r="O33" s="100">
        <v>7110</v>
      </c>
      <c r="P33" s="100">
        <v>15</v>
      </c>
      <c r="Q33" s="100">
        <v>7110</v>
      </c>
      <c r="R33" s="100">
        <v>10</v>
      </c>
      <c r="S33" s="100">
        <v>4740</v>
      </c>
      <c r="T33" s="100">
        <v>85</v>
      </c>
      <c r="U33" s="100">
        <v>40290</v>
      </c>
      <c r="V33" s="100">
        <v>115</v>
      </c>
      <c r="W33" s="100">
        <v>54510</v>
      </c>
      <c r="X33" s="100">
        <v>85</v>
      </c>
      <c r="Y33" s="100">
        <v>40290</v>
      </c>
      <c r="Z33" s="100">
        <v>99</v>
      </c>
      <c r="AA33" s="100">
        <v>46926</v>
      </c>
      <c r="AB33" s="100">
        <v>17</v>
      </c>
      <c r="AC33" s="100">
        <v>8058</v>
      </c>
      <c r="AD33" s="100">
        <v>13</v>
      </c>
      <c r="AE33" s="100">
        <v>6162</v>
      </c>
      <c r="AF33" s="100">
        <v>14</v>
      </c>
      <c r="AG33" s="100">
        <v>6636</v>
      </c>
      <c r="AH33" s="100">
        <v>11</v>
      </c>
      <c r="AI33" s="100">
        <v>5214</v>
      </c>
      <c r="AJ33" s="100">
        <v>13</v>
      </c>
      <c r="AK33" s="100">
        <v>6162</v>
      </c>
      <c r="AL33" s="100">
        <v>11</v>
      </c>
      <c r="AM33" s="100">
        <v>5214</v>
      </c>
      <c r="AN33" s="100">
        <v>15</v>
      </c>
      <c r="AO33" s="100">
        <v>7110</v>
      </c>
      <c r="AP33" s="100">
        <v>15</v>
      </c>
      <c r="AQ33" s="100">
        <v>7110</v>
      </c>
      <c r="AR33" s="100">
        <v>9</v>
      </c>
      <c r="AS33" s="100">
        <v>4266</v>
      </c>
      <c r="AT33" s="100">
        <v>7</v>
      </c>
      <c r="AU33" s="100">
        <v>3318</v>
      </c>
      <c r="AV33" s="100">
        <v>9</v>
      </c>
      <c r="AW33" s="100">
        <v>4266</v>
      </c>
      <c r="AX33" s="100">
        <v>9</v>
      </c>
      <c r="AY33" s="100">
        <v>4266</v>
      </c>
      <c r="AZ33" s="100">
        <v>11</v>
      </c>
      <c r="BA33" s="100">
        <v>5214</v>
      </c>
      <c r="BB33" s="100">
        <v>13</v>
      </c>
      <c r="BC33" s="100">
        <v>6162</v>
      </c>
      <c r="BD33" s="100">
        <v>9</v>
      </c>
      <c r="BE33" s="100">
        <v>4266</v>
      </c>
      <c r="BF33" s="100">
        <v>12</v>
      </c>
      <c r="BG33" s="100">
        <v>5688</v>
      </c>
      <c r="BH33" s="100">
        <v>8</v>
      </c>
      <c r="BI33" s="100">
        <v>3792</v>
      </c>
      <c r="BJ33" s="100">
        <v>7</v>
      </c>
      <c r="BK33" s="100">
        <v>3318</v>
      </c>
      <c r="BL33" s="100">
        <v>6</v>
      </c>
      <c r="BM33" s="100">
        <v>2844</v>
      </c>
      <c r="BN33" s="100">
        <v>7</v>
      </c>
      <c r="BO33" s="100">
        <v>3318</v>
      </c>
      <c r="BP33" s="100">
        <v>16</v>
      </c>
      <c r="BQ33" s="100">
        <v>7584</v>
      </c>
      <c r="BR33" s="100">
        <v>17</v>
      </c>
      <c r="BS33" s="100">
        <v>8058</v>
      </c>
      <c r="BT33" s="100">
        <v>11</v>
      </c>
      <c r="BU33" s="100">
        <v>5214</v>
      </c>
      <c r="BV33" s="100">
        <v>19</v>
      </c>
      <c r="BW33" s="100">
        <v>9006</v>
      </c>
      <c r="BX33" s="100">
        <v>99</v>
      </c>
      <c r="BY33" s="100">
        <v>46926</v>
      </c>
      <c r="BZ33" s="100">
        <v>127</v>
      </c>
      <c r="CA33" s="100">
        <v>60198</v>
      </c>
      <c r="CB33" s="100">
        <v>131</v>
      </c>
      <c r="CC33" s="100">
        <v>62094</v>
      </c>
      <c r="CD33" s="100">
        <v>78</v>
      </c>
      <c r="CE33" s="100">
        <v>36972</v>
      </c>
      <c r="CF33" s="100">
        <v>60</v>
      </c>
      <c r="CG33" s="100">
        <v>28440</v>
      </c>
      <c r="CH33" s="100">
        <v>96</v>
      </c>
      <c r="CI33" s="100">
        <v>45504</v>
      </c>
      <c r="CJ33" s="100">
        <v>75</v>
      </c>
      <c r="CK33" s="100">
        <v>35550</v>
      </c>
      <c r="CL33" s="100">
        <v>66</v>
      </c>
      <c r="CM33" s="100">
        <v>31284</v>
      </c>
      <c r="CN33" s="100">
        <v>10</v>
      </c>
      <c r="CO33" s="100">
        <v>4740</v>
      </c>
      <c r="CP33" s="100">
        <v>12</v>
      </c>
      <c r="CQ33" s="100">
        <v>5688</v>
      </c>
      <c r="CR33" s="100">
        <v>13</v>
      </c>
      <c r="CS33" s="100">
        <v>6162</v>
      </c>
      <c r="CT33" s="100">
        <v>10</v>
      </c>
      <c r="CU33" s="100">
        <v>4740</v>
      </c>
    </row>
    <row r="34" spans="2:99">
      <c r="C34" s="99" t="s">
        <v>199</v>
      </c>
      <c r="D34" s="100">
        <v>11</v>
      </c>
      <c r="E34" s="100">
        <v>6032.4</v>
      </c>
      <c r="F34" s="100">
        <v>7</v>
      </c>
      <c r="G34" s="100">
        <v>3838.7999999999997</v>
      </c>
      <c r="H34" s="100">
        <v>10</v>
      </c>
      <c r="I34" s="100">
        <v>5484</v>
      </c>
      <c r="J34" s="100">
        <v>9</v>
      </c>
      <c r="K34" s="100">
        <v>4935.5999999999995</v>
      </c>
      <c r="L34" s="100">
        <v>10</v>
      </c>
      <c r="M34" s="100">
        <v>5484</v>
      </c>
      <c r="N34" s="100">
        <v>14</v>
      </c>
      <c r="O34" s="100">
        <v>7677.5999999999995</v>
      </c>
      <c r="P34" s="100">
        <v>13</v>
      </c>
      <c r="Q34" s="100">
        <v>7129.2</v>
      </c>
      <c r="R34" s="100">
        <v>10</v>
      </c>
      <c r="S34" s="100">
        <v>5484</v>
      </c>
      <c r="T34" s="100">
        <v>87</v>
      </c>
      <c r="U34" s="100">
        <v>47710.799999999996</v>
      </c>
      <c r="V34" s="100">
        <v>113</v>
      </c>
      <c r="W34" s="100">
        <v>61969.2</v>
      </c>
      <c r="X34" s="100">
        <v>80</v>
      </c>
      <c r="Y34" s="100">
        <v>43872</v>
      </c>
      <c r="Z34" s="100">
        <v>114</v>
      </c>
      <c r="AA34" s="100">
        <v>62517.599999999999</v>
      </c>
      <c r="AB34" s="100">
        <v>17</v>
      </c>
      <c r="AC34" s="100">
        <v>9322.7999999999993</v>
      </c>
      <c r="AD34" s="100">
        <v>15</v>
      </c>
      <c r="AE34" s="100">
        <v>8226</v>
      </c>
      <c r="AF34" s="100">
        <v>15</v>
      </c>
      <c r="AG34" s="100">
        <v>8226</v>
      </c>
      <c r="AH34" s="100">
        <v>9</v>
      </c>
      <c r="AI34" s="100">
        <v>4935.5999999999995</v>
      </c>
      <c r="AJ34" s="100">
        <v>12</v>
      </c>
      <c r="AK34" s="100">
        <v>6580.7999999999993</v>
      </c>
      <c r="AL34" s="100">
        <v>11</v>
      </c>
      <c r="AM34" s="100">
        <v>6032.4</v>
      </c>
      <c r="AN34" s="100">
        <v>15</v>
      </c>
      <c r="AO34" s="100">
        <v>8226</v>
      </c>
      <c r="AP34" s="100">
        <v>15</v>
      </c>
      <c r="AQ34" s="100">
        <v>8226</v>
      </c>
      <c r="AR34" s="100">
        <v>9</v>
      </c>
      <c r="AS34" s="100">
        <v>4935.5999999999995</v>
      </c>
      <c r="AT34" s="100">
        <v>8</v>
      </c>
      <c r="AU34" s="100">
        <v>4387.2</v>
      </c>
      <c r="AV34" s="100">
        <v>8</v>
      </c>
      <c r="AW34" s="100">
        <v>4387.2</v>
      </c>
      <c r="AX34" s="100">
        <v>10</v>
      </c>
      <c r="AY34" s="100">
        <v>5484</v>
      </c>
      <c r="AZ34" s="100">
        <v>11</v>
      </c>
      <c r="BA34" s="100">
        <v>6032.4</v>
      </c>
      <c r="BB34" s="100">
        <v>12</v>
      </c>
      <c r="BC34" s="100">
        <v>6580.7999999999993</v>
      </c>
      <c r="BD34" s="100">
        <v>9</v>
      </c>
      <c r="BE34" s="100">
        <v>4935.5999999999995</v>
      </c>
      <c r="BF34" s="100">
        <v>10</v>
      </c>
      <c r="BG34" s="100">
        <v>5484</v>
      </c>
      <c r="BH34" s="100">
        <v>8</v>
      </c>
      <c r="BI34" s="100">
        <v>4387.2</v>
      </c>
      <c r="BJ34" s="100">
        <v>7</v>
      </c>
      <c r="BK34" s="100">
        <v>3838.7999999999997</v>
      </c>
      <c r="BL34" s="100">
        <v>6</v>
      </c>
      <c r="BM34" s="100">
        <v>3290.3999999999996</v>
      </c>
      <c r="BN34" s="100">
        <v>8</v>
      </c>
      <c r="BO34" s="100">
        <v>4387.2</v>
      </c>
      <c r="BP34" s="100">
        <v>14</v>
      </c>
      <c r="BQ34" s="100">
        <v>7677.5999999999995</v>
      </c>
      <c r="BR34" s="100">
        <v>16</v>
      </c>
      <c r="BS34" s="100">
        <v>8774.4</v>
      </c>
      <c r="BT34" s="100">
        <v>12</v>
      </c>
      <c r="BU34" s="100">
        <v>6580.7999999999993</v>
      </c>
      <c r="BV34" s="100">
        <v>17</v>
      </c>
      <c r="BW34" s="100">
        <v>9322.7999999999993</v>
      </c>
      <c r="BX34" s="100">
        <v>102</v>
      </c>
      <c r="BY34" s="100">
        <v>55936.799999999996</v>
      </c>
      <c r="BZ34" s="100">
        <v>132</v>
      </c>
      <c r="CA34" s="100">
        <v>72388.800000000003</v>
      </c>
      <c r="CB34" s="100">
        <v>130</v>
      </c>
      <c r="CC34" s="100">
        <v>71292</v>
      </c>
      <c r="CD34" s="100">
        <v>78</v>
      </c>
      <c r="CE34" s="100">
        <v>42775.199999999997</v>
      </c>
      <c r="CF34" s="100">
        <v>55</v>
      </c>
      <c r="CG34" s="100">
        <v>30162</v>
      </c>
      <c r="CH34" s="100">
        <v>86</v>
      </c>
      <c r="CI34" s="100">
        <v>47162.400000000001</v>
      </c>
      <c r="CJ34" s="100">
        <v>71</v>
      </c>
      <c r="CK34" s="100">
        <v>38936.400000000001</v>
      </c>
      <c r="CL34" s="100">
        <v>71</v>
      </c>
      <c r="CM34" s="100">
        <v>38936.400000000001</v>
      </c>
      <c r="CN34" s="100">
        <v>10</v>
      </c>
      <c r="CO34" s="100">
        <v>5484</v>
      </c>
      <c r="CP34" s="100">
        <v>14</v>
      </c>
      <c r="CQ34" s="100">
        <v>7677.5999999999995</v>
      </c>
      <c r="CR34" s="100">
        <v>11</v>
      </c>
      <c r="CS34" s="100">
        <v>6032.4</v>
      </c>
      <c r="CT34" s="100">
        <v>9</v>
      </c>
      <c r="CU34" s="100">
        <v>4935.5999999999995</v>
      </c>
    </row>
    <row r="35" spans="2:99">
      <c r="C35" s="99" t="s">
        <v>200</v>
      </c>
      <c r="D35" s="100">
        <v>11</v>
      </c>
      <c r="E35" s="100">
        <v>5530.7999999999993</v>
      </c>
      <c r="F35" s="100">
        <v>7</v>
      </c>
      <c r="G35" s="100">
        <v>3519.5999999999995</v>
      </c>
      <c r="H35" s="100">
        <v>10</v>
      </c>
      <c r="I35" s="100">
        <v>5027.9999999999991</v>
      </c>
      <c r="J35" s="100">
        <v>8</v>
      </c>
      <c r="K35" s="100">
        <v>4022.3999999999992</v>
      </c>
      <c r="L35" s="100">
        <v>11</v>
      </c>
      <c r="M35" s="100">
        <v>5530.7999999999993</v>
      </c>
      <c r="N35" s="100">
        <v>15</v>
      </c>
      <c r="O35" s="100">
        <v>7541.9999999999982</v>
      </c>
      <c r="P35" s="100">
        <v>14</v>
      </c>
      <c r="Q35" s="100">
        <v>7039.1999999999989</v>
      </c>
      <c r="R35" s="100">
        <v>9</v>
      </c>
      <c r="S35" s="100">
        <v>4525.1999999999989</v>
      </c>
      <c r="T35" s="100">
        <v>87</v>
      </c>
      <c r="U35" s="100">
        <v>43743.599999999991</v>
      </c>
      <c r="V35" s="100">
        <v>108</v>
      </c>
      <c r="W35" s="100">
        <v>54302.399999999987</v>
      </c>
      <c r="X35" s="100">
        <v>90</v>
      </c>
      <c r="Y35" s="100">
        <v>45251.999999999993</v>
      </c>
      <c r="Z35" s="100">
        <v>119</v>
      </c>
      <c r="AA35" s="100">
        <v>59833.19999999999</v>
      </c>
      <c r="AB35" s="100">
        <v>17</v>
      </c>
      <c r="AC35" s="100">
        <v>8547.5999999999985</v>
      </c>
      <c r="AD35" s="100">
        <v>15</v>
      </c>
      <c r="AE35" s="100">
        <v>7541.9999999999982</v>
      </c>
      <c r="AF35" s="100">
        <v>14</v>
      </c>
      <c r="AG35" s="100">
        <v>7039.1999999999989</v>
      </c>
      <c r="AH35" s="100">
        <v>9</v>
      </c>
      <c r="AI35" s="100">
        <v>4525.1999999999989</v>
      </c>
      <c r="AJ35" s="100">
        <v>13</v>
      </c>
      <c r="AK35" s="100">
        <v>6536.3999999999987</v>
      </c>
      <c r="AL35" s="100">
        <v>11</v>
      </c>
      <c r="AM35" s="100">
        <v>5530.7999999999993</v>
      </c>
      <c r="AN35" s="100">
        <v>15</v>
      </c>
      <c r="AO35" s="100">
        <v>7541.9999999999982</v>
      </c>
      <c r="AP35" s="100">
        <v>14</v>
      </c>
      <c r="AQ35" s="100">
        <v>7039.1999999999989</v>
      </c>
      <c r="AR35" s="100">
        <v>9</v>
      </c>
      <c r="AS35" s="100">
        <v>4525.1999999999989</v>
      </c>
      <c r="AT35" s="100">
        <v>7</v>
      </c>
      <c r="AU35" s="100">
        <v>3519.5999999999995</v>
      </c>
      <c r="AV35" s="100">
        <v>8</v>
      </c>
      <c r="AW35" s="100">
        <v>4022.3999999999992</v>
      </c>
      <c r="AX35" s="100">
        <v>8</v>
      </c>
      <c r="AY35" s="100">
        <v>4022.3999999999992</v>
      </c>
      <c r="AZ35" s="100">
        <v>12</v>
      </c>
      <c r="BA35" s="100">
        <v>6033.5999999999985</v>
      </c>
      <c r="BB35" s="100">
        <v>12</v>
      </c>
      <c r="BC35" s="100">
        <v>6033.5999999999985</v>
      </c>
      <c r="BD35" s="100">
        <v>8</v>
      </c>
      <c r="BE35" s="100">
        <v>4022.3999999999992</v>
      </c>
      <c r="BF35" s="100">
        <v>11</v>
      </c>
      <c r="BG35" s="100">
        <v>5530.7999999999993</v>
      </c>
      <c r="BH35" s="100">
        <v>8</v>
      </c>
      <c r="BI35" s="100">
        <v>4022.3999999999992</v>
      </c>
      <c r="BJ35" s="100">
        <v>7</v>
      </c>
      <c r="BK35" s="100">
        <v>3519.5999999999995</v>
      </c>
      <c r="BL35" s="100">
        <v>7</v>
      </c>
      <c r="BM35" s="100">
        <v>3519.5999999999995</v>
      </c>
      <c r="BN35" s="100">
        <v>7</v>
      </c>
      <c r="BO35" s="100">
        <v>3519.5999999999995</v>
      </c>
      <c r="BP35" s="100">
        <v>14</v>
      </c>
      <c r="BQ35" s="100">
        <v>7039.1999999999989</v>
      </c>
      <c r="BR35" s="100">
        <v>15</v>
      </c>
      <c r="BS35" s="100">
        <v>7541.9999999999982</v>
      </c>
      <c r="BT35" s="100">
        <v>10</v>
      </c>
      <c r="BU35" s="100">
        <v>5027.9999999999991</v>
      </c>
      <c r="BV35" s="100">
        <v>19</v>
      </c>
      <c r="BW35" s="100">
        <v>9553.1999999999989</v>
      </c>
      <c r="BX35" s="100">
        <v>97</v>
      </c>
      <c r="BY35" s="100">
        <v>48771.599999999991</v>
      </c>
      <c r="BZ35" s="100">
        <v>118</v>
      </c>
      <c r="CA35" s="100">
        <v>59330.399999999987</v>
      </c>
      <c r="CB35" s="100">
        <v>124</v>
      </c>
      <c r="CC35" s="100">
        <v>62347.19999999999</v>
      </c>
      <c r="CD35" s="100">
        <v>70</v>
      </c>
      <c r="CE35" s="100">
        <v>35195.999999999993</v>
      </c>
      <c r="CF35" s="100">
        <v>58</v>
      </c>
      <c r="CG35" s="100">
        <v>29162.399999999994</v>
      </c>
      <c r="CH35" s="100">
        <v>101</v>
      </c>
      <c r="CI35" s="100">
        <v>50782.799999999988</v>
      </c>
      <c r="CJ35" s="100">
        <v>71</v>
      </c>
      <c r="CK35" s="100">
        <v>35698.799999999996</v>
      </c>
      <c r="CL35" s="100">
        <v>67</v>
      </c>
      <c r="CM35" s="100">
        <v>33687.599999999991</v>
      </c>
      <c r="CN35" s="100">
        <v>10</v>
      </c>
      <c r="CO35" s="100">
        <v>5027.9999999999991</v>
      </c>
      <c r="CP35" s="100">
        <v>13</v>
      </c>
      <c r="CQ35" s="100">
        <v>6536.3999999999987</v>
      </c>
      <c r="CR35" s="100">
        <v>11</v>
      </c>
      <c r="CS35" s="100">
        <v>5530.7999999999993</v>
      </c>
      <c r="CT35" s="100">
        <v>10</v>
      </c>
      <c r="CU35" s="100">
        <v>5027.9999999999991</v>
      </c>
    </row>
    <row r="36" spans="2:99">
      <c r="C36" s="99" t="s">
        <v>201</v>
      </c>
      <c r="D36" s="100">
        <v>11</v>
      </c>
      <c r="E36" s="100">
        <v>8368.7999999999993</v>
      </c>
      <c r="F36" s="100">
        <v>7</v>
      </c>
      <c r="G36" s="100">
        <v>5325.5999999999995</v>
      </c>
      <c r="H36" s="100">
        <v>9</v>
      </c>
      <c r="I36" s="100">
        <v>6847.2</v>
      </c>
      <c r="J36" s="100">
        <v>9</v>
      </c>
      <c r="K36" s="100">
        <v>6847.2</v>
      </c>
      <c r="L36" s="100">
        <v>9</v>
      </c>
      <c r="M36" s="100">
        <v>6847.2</v>
      </c>
      <c r="N36" s="100">
        <v>15</v>
      </c>
      <c r="O36" s="100">
        <v>11412</v>
      </c>
      <c r="P36" s="100">
        <v>14</v>
      </c>
      <c r="Q36" s="100">
        <v>10651.199999999999</v>
      </c>
      <c r="R36" s="100">
        <v>10</v>
      </c>
      <c r="S36" s="100">
        <v>7608</v>
      </c>
      <c r="T36" s="100">
        <v>85</v>
      </c>
      <c r="U36" s="100">
        <v>64667.999999999993</v>
      </c>
      <c r="V36" s="100">
        <v>108</v>
      </c>
      <c r="W36" s="100">
        <v>82166.399999999994</v>
      </c>
      <c r="X36" s="100">
        <v>83</v>
      </c>
      <c r="Y36" s="100">
        <v>63146.399999999994</v>
      </c>
      <c r="Z36" s="100">
        <v>93</v>
      </c>
      <c r="AA36" s="100">
        <v>70754.399999999994</v>
      </c>
      <c r="AB36" s="100">
        <v>17</v>
      </c>
      <c r="AC36" s="100">
        <v>12933.599999999999</v>
      </c>
      <c r="AD36" s="100">
        <v>16</v>
      </c>
      <c r="AE36" s="100">
        <v>12172.8</v>
      </c>
      <c r="AF36" s="100">
        <v>14</v>
      </c>
      <c r="AG36" s="100">
        <v>10651.199999999999</v>
      </c>
      <c r="AH36" s="100">
        <v>10</v>
      </c>
      <c r="AI36" s="100">
        <v>7608</v>
      </c>
      <c r="AJ36" s="100">
        <v>12</v>
      </c>
      <c r="AK36" s="100">
        <v>9129.5999999999985</v>
      </c>
      <c r="AL36" s="100">
        <v>12</v>
      </c>
      <c r="AM36" s="100">
        <v>9129.5999999999985</v>
      </c>
      <c r="AN36" s="100">
        <v>16</v>
      </c>
      <c r="AO36" s="100">
        <v>12172.8</v>
      </c>
      <c r="AP36" s="100">
        <v>16</v>
      </c>
      <c r="AQ36" s="100">
        <v>12172.8</v>
      </c>
      <c r="AR36" s="100">
        <v>9</v>
      </c>
      <c r="AS36" s="100">
        <v>6847.2</v>
      </c>
      <c r="AT36" s="100">
        <v>8</v>
      </c>
      <c r="AU36" s="100">
        <v>6086.4</v>
      </c>
      <c r="AV36" s="100">
        <v>8</v>
      </c>
      <c r="AW36" s="100">
        <v>6086.4</v>
      </c>
      <c r="AX36" s="100">
        <v>9</v>
      </c>
      <c r="AY36" s="100">
        <v>6847.2</v>
      </c>
      <c r="AZ36" s="100">
        <v>11</v>
      </c>
      <c r="BA36" s="100">
        <v>8368.7999999999993</v>
      </c>
      <c r="BB36" s="100">
        <v>11</v>
      </c>
      <c r="BC36" s="100">
        <v>8368.7999999999993</v>
      </c>
      <c r="BD36" s="100">
        <v>8</v>
      </c>
      <c r="BE36" s="100">
        <v>6086.4</v>
      </c>
      <c r="BF36" s="100">
        <v>11</v>
      </c>
      <c r="BG36" s="100">
        <v>8368.7999999999993</v>
      </c>
      <c r="BH36" s="100">
        <v>8</v>
      </c>
      <c r="BI36" s="100">
        <v>6086.4</v>
      </c>
      <c r="BJ36" s="100">
        <v>7</v>
      </c>
      <c r="BK36" s="100">
        <v>5325.5999999999995</v>
      </c>
      <c r="BL36" s="100">
        <v>6</v>
      </c>
      <c r="BM36" s="100">
        <v>4564.7999999999993</v>
      </c>
      <c r="BN36" s="100">
        <v>7</v>
      </c>
      <c r="BO36" s="100">
        <v>5325.5999999999995</v>
      </c>
      <c r="BP36" s="100">
        <v>14</v>
      </c>
      <c r="BQ36" s="100">
        <v>10651.199999999999</v>
      </c>
      <c r="BR36" s="100">
        <v>15</v>
      </c>
      <c r="BS36" s="100">
        <v>11412</v>
      </c>
      <c r="BT36" s="100">
        <v>11</v>
      </c>
      <c r="BU36" s="100">
        <v>8368.7999999999993</v>
      </c>
      <c r="BV36" s="100">
        <v>16</v>
      </c>
      <c r="BW36" s="100">
        <v>12172.8</v>
      </c>
      <c r="BX36" s="100">
        <v>97</v>
      </c>
      <c r="BY36" s="100">
        <v>73797.599999999991</v>
      </c>
      <c r="BZ36" s="100">
        <v>128</v>
      </c>
      <c r="CA36" s="100">
        <v>97382.399999999994</v>
      </c>
      <c r="CB36" s="100">
        <v>126</v>
      </c>
      <c r="CC36" s="100">
        <v>95860.799999999988</v>
      </c>
      <c r="CD36" s="100">
        <v>64</v>
      </c>
      <c r="CE36" s="100">
        <v>48691.199999999997</v>
      </c>
      <c r="CF36" s="100">
        <v>51</v>
      </c>
      <c r="CG36" s="100">
        <v>38800.799999999996</v>
      </c>
      <c r="CH36" s="100">
        <v>97</v>
      </c>
      <c r="CI36" s="100">
        <v>73797.599999999991</v>
      </c>
      <c r="CJ36" s="100">
        <v>71</v>
      </c>
      <c r="CK36" s="100">
        <v>54016.799999999996</v>
      </c>
      <c r="CL36" s="100">
        <v>67</v>
      </c>
      <c r="CM36" s="100">
        <v>50973.599999999999</v>
      </c>
      <c r="CN36" s="100">
        <v>10</v>
      </c>
      <c r="CO36" s="100">
        <v>7608</v>
      </c>
      <c r="CP36" s="100">
        <v>12</v>
      </c>
      <c r="CQ36" s="100">
        <v>9129.5999999999985</v>
      </c>
      <c r="CR36" s="100">
        <v>13</v>
      </c>
      <c r="CS36" s="100">
        <v>9890.4</v>
      </c>
      <c r="CT36" s="100">
        <v>9</v>
      </c>
      <c r="CU36" s="100">
        <v>6847.2</v>
      </c>
    </row>
    <row r="37" spans="2:99">
      <c r="B37" s="99" t="s">
        <v>128</v>
      </c>
      <c r="C37" s="99" t="s">
        <v>202</v>
      </c>
      <c r="D37" s="100">
        <v>8</v>
      </c>
      <c r="E37" s="100">
        <v>6883.2</v>
      </c>
      <c r="F37" s="100">
        <v>5</v>
      </c>
      <c r="G37" s="100">
        <v>4302</v>
      </c>
      <c r="H37" s="100">
        <v>6</v>
      </c>
      <c r="I37" s="100">
        <v>5162.3999999999996</v>
      </c>
      <c r="J37" s="100">
        <v>6</v>
      </c>
      <c r="K37" s="100">
        <v>5162.3999999999996</v>
      </c>
      <c r="L37" s="100">
        <v>16</v>
      </c>
      <c r="M37" s="100">
        <v>13766.4</v>
      </c>
      <c r="N37" s="100">
        <v>20</v>
      </c>
      <c r="O37" s="100">
        <v>17208</v>
      </c>
      <c r="P37" s="100">
        <v>17</v>
      </c>
      <c r="Q37" s="100">
        <v>14626.8</v>
      </c>
      <c r="R37" s="100">
        <v>20</v>
      </c>
      <c r="S37" s="100">
        <v>17208</v>
      </c>
      <c r="T37" s="100">
        <v>16</v>
      </c>
      <c r="U37" s="100">
        <v>13766.4</v>
      </c>
      <c r="V37" s="100">
        <v>21</v>
      </c>
      <c r="W37" s="100">
        <v>18068.399999999998</v>
      </c>
      <c r="X37" s="100">
        <v>24</v>
      </c>
      <c r="Y37" s="100">
        <v>20649.599999999999</v>
      </c>
      <c r="Z37" s="100">
        <v>26</v>
      </c>
      <c r="AA37" s="100">
        <v>22370.399999999998</v>
      </c>
      <c r="AB37" s="100">
        <v>32</v>
      </c>
      <c r="AC37" s="100">
        <v>27532.799999999999</v>
      </c>
      <c r="AD37" s="100">
        <v>22</v>
      </c>
      <c r="AE37" s="100">
        <v>18928.8</v>
      </c>
      <c r="AF37" s="100">
        <v>21</v>
      </c>
      <c r="AG37" s="100">
        <v>18068.399999999998</v>
      </c>
      <c r="AH37" s="100">
        <v>22</v>
      </c>
      <c r="AI37" s="100">
        <v>18928.8</v>
      </c>
      <c r="AJ37" s="100">
        <v>7</v>
      </c>
      <c r="AK37" s="100">
        <v>6022.8</v>
      </c>
      <c r="AL37" s="100">
        <v>11</v>
      </c>
      <c r="AM37" s="100">
        <v>9464.4</v>
      </c>
      <c r="AN37" s="100">
        <v>7</v>
      </c>
      <c r="AO37" s="100">
        <v>6022.8</v>
      </c>
      <c r="AP37" s="100">
        <v>12</v>
      </c>
      <c r="AQ37" s="100">
        <v>10324.799999999999</v>
      </c>
      <c r="AR37" s="100">
        <v>53</v>
      </c>
      <c r="AS37" s="100">
        <v>45601.2</v>
      </c>
      <c r="AT37" s="100">
        <v>34</v>
      </c>
      <c r="AU37" s="100">
        <v>29253.599999999999</v>
      </c>
      <c r="AV37" s="100">
        <v>52</v>
      </c>
      <c r="AW37" s="100">
        <v>44740.799999999996</v>
      </c>
      <c r="AX37" s="100">
        <v>53</v>
      </c>
      <c r="AY37" s="100">
        <v>45601.2</v>
      </c>
      <c r="AZ37" s="100">
        <v>8</v>
      </c>
      <c r="BA37" s="100">
        <v>6883.2</v>
      </c>
      <c r="BB37" s="100">
        <v>8</v>
      </c>
      <c r="BC37" s="100">
        <v>6883.2</v>
      </c>
      <c r="BD37" s="100">
        <v>11</v>
      </c>
      <c r="BE37" s="100">
        <v>9464.4</v>
      </c>
      <c r="BF37" s="100">
        <v>14</v>
      </c>
      <c r="BG37" s="100">
        <v>12045.6</v>
      </c>
      <c r="BH37" s="100">
        <v>14</v>
      </c>
      <c r="BI37" s="100">
        <v>12045.6</v>
      </c>
      <c r="BJ37" s="100">
        <v>20</v>
      </c>
      <c r="BK37" s="100">
        <v>17208</v>
      </c>
      <c r="BL37" s="100">
        <v>12</v>
      </c>
      <c r="BM37" s="100">
        <v>10324.799999999999</v>
      </c>
      <c r="BN37" s="100">
        <v>20</v>
      </c>
      <c r="BO37" s="100">
        <v>17208</v>
      </c>
      <c r="BP37" s="100">
        <v>12</v>
      </c>
      <c r="BQ37" s="100">
        <v>10324.799999999999</v>
      </c>
      <c r="BR37" s="100">
        <v>15</v>
      </c>
      <c r="BS37" s="100">
        <v>12906</v>
      </c>
      <c r="BT37" s="100">
        <v>8</v>
      </c>
      <c r="BU37" s="100">
        <v>6883.2</v>
      </c>
      <c r="BV37" s="100">
        <v>8</v>
      </c>
      <c r="BW37" s="100">
        <v>6883.2</v>
      </c>
      <c r="BX37" s="100">
        <v>5</v>
      </c>
      <c r="BY37" s="100">
        <v>4302</v>
      </c>
      <c r="BZ37" s="100">
        <v>6</v>
      </c>
      <c r="CA37" s="100">
        <v>5162.3999999999996</v>
      </c>
      <c r="CB37" s="100">
        <v>5</v>
      </c>
      <c r="CC37" s="100">
        <v>4302</v>
      </c>
      <c r="CD37" s="100">
        <v>6</v>
      </c>
      <c r="CE37" s="100">
        <v>5162.3999999999996</v>
      </c>
      <c r="CF37" s="100">
        <v>23</v>
      </c>
      <c r="CG37" s="100">
        <v>19789.2</v>
      </c>
      <c r="CH37" s="100">
        <v>34</v>
      </c>
      <c r="CI37" s="100">
        <v>29253.599999999999</v>
      </c>
      <c r="CJ37" s="100">
        <v>25</v>
      </c>
      <c r="CK37" s="100">
        <v>21510</v>
      </c>
      <c r="CL37" s="100">
        <v>31</v>
      </c>
      <c r="CM37" s="100">
        <v>26672.399999999998</v>
      </c>
      <c r="CN37" s="100">
        <v>19</v>
      </c>
      <c r="CO37" s="100">
        <v>16347.6</v>
      </c>
      <c r="CP37" s="100">
        <v>16</v>
      </c>
      <c r="CQ37" s="100">
        <v>13766.4</v>
      </c>
      <c r="CR37" s="100">
        <v>20</v>
      </c>
      <c r="CS37" s="100">
        <v>17208</v>
      </c>
      <c r="CT37" s="100">
        <v>22</v>
      </c>
      <c r="CU37" s="100">
        <v>18928.8</v>
      </c>
    </row>
    <row r="38" spans="2:99">
      <c r="C38" s="99" t="s">
        <v>203</v>
      </c>
      <c r="D38" s="100">
        <v>7</v>
      </c>
      <c r="E38" s="100">
        <v>8694</v>
      </c>
      <c r="F38" s="100">
        <v>5</v>
      </c>
      <c r="G38" s="100">
        <v>6210</v>
      </c>
      <c r="H38" s="100">
        <v>6</v>
      </c>
      <c r="I38" s="100">
        <v>7452</v>
      </c>
      <c r="J38" s="100">
        <v>6</v>
      </c>
      <c r="K38" s="100">
        <v>7452</v>
      </c>
      <c r="L38" s="100">
        <v>14</v>
      </c>
      <c r="M38" s="100">
        <v>17388</v>
      </c>
      <c r="N38" s="100">
        <v>18</v>
      </c>
      <c r="O38" s="100">
        <v>22356</v>
      </c>
      <c r="P38" s="100">
        <v>17</v>
      </c>
      <c r="Q38" s="100">
        <v>21114</v>
      </c>
      <c r="R38" s="100">
        <v>17</v>
      </c>
      <c r="S38" s="100">
        <v>21114</v>
      </c>
      <c r="T38" s="100">
        <v>14</v>
      </c>
      <c r="U38" s="100">
        <v>17388</v>
      </c>
      <c r="V38" s="100">
        <v>21</v>
      </c>
      <c r="W38" s="100">
        <v>26082</v>
      </c>
      <c r="X38" s="100">
        <v>24</v>
      </c>
      <c r="Y38" s="100">
        <v>29808</v>
      </c>
      <c r="Z38" s="100">
        <v>21</v>
      </c>
      <c r="AA38" s="100">
        <v>26082</v>
      </c>
      <c r="AB38" s="100">
        <v>30</v>
      </c>
      <c r="AC38" s="100">
        <v>37260</v>
      </c>
      <c r="AD38" s="100">
        <v>22</v>
      </c>
      <c r="AE38" s="100">
        <v>27324</v>
      </c>
      <c r="AF38" s="100">
        <v>18</v>
      </c>
      <c r="AG38" s="100">
        <v>22356</v>
      </c>
      <c r="AH38" s="100">
        <v>21</v>
      </c>
      <c r="AI38" s="100">
        <v>26082</v>
      </c>
      <c r="AJ38" s="100">
        <v>8</v>
      </c>
      <c r="AK38" s="100">
        <v>9936</v>
      </c>
      <c r="AL38" s="100">
        <v>11</v>
      </c>
      <c r="AM38" s="100">
        <v>13662</v>
      </c>
      <c r="AN38" s="100">
        <v>7</v>
      </c>
      <c r="AO38" s="100">
        <v>8694</v>
      </c>
      <c r="AP38" s="100">
        <v>12</v>
      </c>
      <c r="AQ38" s="100">
        <v>14904</v>
      </c>
      <c r="AR38" s="100">
        <v>50</v>
      </c>
      <c r="AS38" s="100">
        <v>62100</v>
      </c>
      <c r="AT38" s="100">
        <v>36</v>
      </c>
      <c r="AU38" s="100">
        <v>44712</v>
      </c>
      <c r="AV38" s="100">
        <v>46</v>
      </c>
      <c r="AW38" s="100">
        <v>57132</v>
      </c>
      <c r="AX38" s="100">
        <v>44</v>
      </c>
      <c r="AY38" s="100">
        <v>54648</v>
      </c>
      <c r="AZ38" s="100">
        <v>9</v>
      </c>
      <c r="BA38" s="100">
        <v>11178</v>
      </c>
      <c r="BB38" s="100">
        <v>8</v>
      </c>
      <c r="BC38" s="100">
        <v>9936</v>
      </c>
      <c r="BD38" s="100">
        <v>10</v>
      </c>
      <c r="BE38" s="100">
        <v>12420</v>
      </c>
      <c r="BF38" s="100">
        <v>13</v>
      </c>
      <c r="BG38" s="100">
        <v>16146</v>
      </c>
      <c r="BH38" s="100">
        <v>16</v>
      </c>
      <c r="BI38" s="100">
        <v>19872</v>
      </c>
      <c r="BJ38" s="100">
        <v>16</v>
      </c>
      <c r="BK38" s="100">
        <v>19872</v>
      </c>
      <c r="BL38" s="100">
        <v>11</v>
      </c>
      <c r="BM38" s="100">
        <v>13662</v>
      </c>
      <c r="BN38" s="100">
        <v>20</v>
      </c>
      <c r="BO38" s="100">
        <v>24840</v>
      </c>
      <c r="BP38" s="100">
        <v>11</v>
      </c>
      <c r="BQ38" s="100">
        <v>13662</v>
      </c>
      <c r="BR38" s="100">
        <v>14</v>
      </c>
      <c r="BS38" s="100">
        <v>17388</v>
      </c>
      <c r="BT38" s="100">
        <v>8</v>
      </c>
      <c r="BU38" s="100">
        <v>9936</v>
      </c>
      <c r="BV38" s="100">
        <v>7</v>
      </c>
      <c r="BW38" s="100">
        <v>8694</v>
      </c>
      <c r="BX38" s="100">
        <v>6</v>
      </c>
      <c r="BY38" s="100">
        <v>7452</v>
      </c>
      <c r="BZ38" s="100">
        <v>7</v>
      </c>
      <c r="CA38" s="100">
        <v>8694</v>
      </c>
      <c r="CB38" s="100">
        <v>6</v>
      </c>
      <c r="CC38" s="100">
        <v>7452</v>
      </c>
      <c r="CD38" s="100">
        <v>6</v>
      </c>
      <c r="CE38" s="100">
        <v>7452</v>
      </c>
      <c r="CF38" s="100">
        <v>26</v>
      </c>
      <c r="CG38" s="100">
        <v>32292</v>
      </c>
      <c r="CH38" s="100">
        <v>28</v>
      </c>
      <c r="CI38" s="100">
        <v>34776</v>
      </c>
      <c r="CJ38" s="100">
        <v>24</v>
      </c>
      <c r="CK38" s="100">
        <v>29808</v>
      </c>
      <c r="CL38" s="100">
        <v>34</v>
      </c>
      <c r="CM38" s="100">
        <v>42228</v>
      </c>
      <c r="CN38" s="100">
        <v>18</v>
      </c>
      <c r="CO38" s="100">
        <v>22356</v>
      </c>
      <c r="CP38" s="100">
        <v>18</v>
      </c>
      <c r="CQ38" s="100">
        <v>22356</v>
      </c>
      <c r="CR38" s="100">
        <v>18</v>
      </c>
      <c r="CS38" s="100">
        <v>22356</v>
      </c>
      <c r="CT38" s="100">
        <v>22</v>
      </c>
      <c r="CU38" s="100">
        <v>27324</v>
      </c>
    </row>
    <row r="39" spans="2:99">
      <c r="C39" s="99" t="s">
        <v>204</v>
      </c>
      <c r="D39" s="100">
        <v>8</v>
      </c>
      <c r="E39" s="100">
        <v>11385.6</v>
      </c>
      <c r="F39" s="100">
        <v>5</v>
      </c>
      <c r="G39" s="100">
        <v>7116</v>
      </c>
      <c r="H39" s="100">
        <v>5</v>
      </c>
      <c r="I39" s="100">
        <v>7116</v>
      </c>
      <c r="J39" s="100">
        <v>5</v>
      </c>
      <c r="K39" s="100">
        <v>7116</v>
      </c>
      <c r="L39" s="100">
        <v>13</v>
      </c>
      <c r="M39" s="100">
        <v>18501.600000000002</v>
      </c>
      <c r="N39" s="100">
        <v>17</v>
      </c>
      <c r="O39" s="100">
        <v>24194.400000000001</v>
      </c>
      <c r="P39" s="100">
        <v>16</v>
      </c>
      <c r="Q39" s="100">
        <v>22771.200000000001</v>
      </c>
      <c r="R39" s="100">
        <v>16</v>
      </c>
      <c r="S39" s="100">
        <v>22771.200000000001</v>
      </c>
      <c r="T39" s="100">
        <v>16</v>
      </c>
      <c r="U39" s="100">
        <v>22771.200000000001</v>
      </c>
      <c r="V39" s="100">
        <v>21</v>
      </c>
      <c r="W39" s="100">
        <v>29887.200000000001</v>
      </c>
      <c r="X39" s="100">
        <v>21</v>
      </c>
      <c r="Y39" s="100">
        <v>29887.200000000001</v>
      </c>
      <c r="Z39" s="100">
        <v>22</v>
      </c>
      <c r="AA39" s="100">
        <v>31310.400000000001</v>
      </c>
      <c r="AB39" s="100">
        <v>33</v>
      </c>
      <c r="AC39" s="100">
        <v>46965.599999999999</v>
      </c>
      <c r="AD39" s="100">
        <v>21</v>
      </c>
      <c r="AE39" s="100">
        <v>29887.200000000001</v>
      </c>
      <c r="AF39" s="100">
        <v>19</v>
      </c>
      <c r="AG39" s="100">
        <v>27040.799999999999</v>
      </c>
      <c r="AH39" s="100">
        <v>22</v>
      </c>
      <c r="AI39" s="100">
        <v>31310.400000000001</v>
      </c>
      <c r="AJ39" s="100">
        <v>7</v>
      </c>
      <c r="AK39" s="100">
        <v>9962.4</v>
      </c>
      <c r="AL39" s="100">
        <v>10</v>
      </c>
      <c r="AM39" s="100">
        <v>14232</v>
      </c>
      <c r="AN39" s="100">
        <v>6</v>
      </c>
      <c r="AO39" s="100">
        <v>8539.2000000000007</v>
      </c>
      <c r="AP39" s="100">
        <v>12</v>
      </c>
      <c r="AQ39" s="100">
        <v>17078.400000000001</v>
      </c>
      <c r="AR39" s="100">
        <v>51</v>
      </c>
      <c r="AS39" s="100">
        <v>72583.199999999997</v>
      </c>
      <c r="AT39" s="100">
        <v>35</v>
      </c>
      <c r="AU39" s="100">
        <v>49812</v>
      </c>
      <c r="AV39" s="100">
        <v>45</v>
      </c>
      <c r="AW39" s="100">
        <v>64044</v>
      </c>
      <c r="AX39" s="100">
        <v>49</v>
      </c>
      <c r="AY39" s="100">
        <v>69736.800000000003</v>
      </c>
      <c r="AZ39" s="100">
        <v>8</v>
      </c>
      <c r="BA39" s="100">
        <v>11385.6</v>
      </c>
      <c r="BB39" s="100">
        <v>8</v>
      </c>
      <c r="BC39" s="100">
        <v>11385.6</v>
      </c>
      <c r="BD39" s="100">
        <v>9</v>
      </c>
      <c r="BE39" s="100">
        <v>12808.800000000001</v>
      </c>
      <c r="BF39" s="100">
        <v>14</v>
      </c>
      <c r="BG39" s="100">
        <v>19924.8</v>
      </c>
      <c r="BH39" s="100">
        <v>13</v>
      </c>
      <c r="BI39" s="100">
        <v>18501.600000000002</v>
      </c>
      <c r="BJ39" s="100">
        <v>18</v>
      </c>
      <c r="BK39" s="100">
        <v>25617.600000000002</v>
      </c>
      <c r="BL39" s="100">
        <v>12</v>
      </c>
      <c r="BM39" s="100">
        <v>17078.400000000001</v>
      </c>
      <c r="BN39" s="100">
        <v>17</v>
      </c>
      <c r="BO39" s="100">
        <v>24194.400000000001</v>
      </c>
      <c r="BP39" s="100">
        <v>10</v>
      </c>
      <c r="BQ39" s="100">
        <v>14232</v>
      </c>
      <c r="BR39" s="100">
        <v>14</v>
      </c>
      <c r="BS39" s="100">
        <v>19924.8</v>
      </c>
      <c r="BT39" s="100">
        <v>8</v>
      </c>
      <c r="BU39" s="100">
        <v>11385.6</v>
      </c>
      <c r="BV39" s="100">
        <v>8</v>
      </c>
      <c r="BW39" s="100">
        <v>11385.6</v>
      </c>
      <c r="BX39" s="100">
        <v>6</v>
      </c>
      <c r="BY39" s="100">
        <v>8539.2000000000007</v>
      </c>
      <c r="BZ39" s="100">
        <v>6</v>
      </c>
      <c r="CA39" s="100">
        <v>8539.2000000000007</v>
      </c>
      <c r="CB39" s="100">
        <v>6</v>
      </c>
      <c r="CC39" s="100">
        <v>8539.2000000000007</v>
      </c>
      <c r="CD39" s="100">
        <v>6</v>
      </c>
      <c r="CE39" s="100">
        <v>8539.2000000000007</v>
      </c>
      <c r="CF39" s="100">
        <v>22</v>
      </c>
      <c r="CG39" s="100">
        <v>31310.400000000001</v>
      </c>
      <c r="CH39" s="100">
        <v>31</v>
      </c>
      <c r="CI39" s="100">
        <v>44119.200000000004</v>
      </c>
      <c r="CJ39" s="100">
        <v>23</v>
      </c>
      <c r="CK39" s="100">
        <v>32733.600000000002</v>
      </c>
      <c r="CL39" s="100">
        <v>31</v>
      </c>
      <c r="CM39" s="100">
        <v>44119.200000000004</v>
      </c>
      <c r="CN39" s="100">
        <v>19</v>
      </c>
      <c r="CO39" s="100">
        <v>27040.799999999999</v>
      </c>
      <c r="CP39" s="100">
        <v>17</v>
      </c>
      <c r="CQ39" s="100">
        <v>24194.400000000001</v>
      </c>
      <c r="CR39" s="100">
        <v>16</v>
      </c>
      <c r="CS39" s="100">
        <v>22771.200000000001</v>
      </c>
      <c r="CT39" s="100">
        <v>21</v>
      </c>
      <c r="CU39" s="100">
        <v>29887.200000000001</v>
      </c>
    </row>
    <row r="40" spans="2:99">
      <c r="C40" s="99" t="s">
        <v>205</v>
      </c>
      <c r="D40" s="100">
        <v>9</v>
      </c>
      <c r="E40" s="100">
        <v>6523.2</v>
      </c>
      <c r="F40" s="100">
        <v>5</v>
      </c>
      <c r="G40" s="100">
        <v>3624</v>
      </c>
      <c r="H40" s="100">
        <v>6</v>
      </c>
      <c r="I40" s="100">
        <v>4348.7999999999993</v>
      </c>
      <c r="J40" s="100">
        <v>5</v>
      </c>
      <c r="K40" s="100">
        <v>3624</v>
      </c>
      <c r="L40" s="100">
        <v>15</v>
      </c>
      <c r="M40" s="100">
        <v>10872</v>
      </c>
      <c r="N40" s="100">
        <v>20</v>
      </c>
      <c r="O40" s="100">
        <v>14496</v>
      </c>
      <c r="P40" s="100">
        <v>20</v>
      </c>
      <c r="Q40" s="100">
        <v>14496</v>
      </c>
      <c r="R40" s="100">
        <v>19</v>
      </c>
      <c r="S40" s="100">
        <v>13771.199999999999</v>
      </c>
      <c r="T40" s="100">
        <v>18</v>
      </c>
      <c r="U40" s="100">
        <v>13046.4</v>
      </c>
      <c r="V40" s="100">
        <v>25</v>
      </c>
      <c r="W40" s="100">
        <v>18120</v>
      </c>
      <c r="X40" s="100">
        <v>27</v>
      </c>
      <c r="Y40" s="100">
        <v>19569.599999999999</v>
      </c>
      <c r="Z40" s="100">
        <v>24</v>
      </c>
      <c r="AA40" s="100">
        <v>17395.199999999997</v>
      </c>
      <c r="AB40" s="100">
        <v>37</v>
      </c>
      <c r="AC40" s="100">
        <v>26817.599999999999</v>
      </c>
      <c r="AD40" s="100">
        <v>24</v>
      </c>
      <c r="AE40" s="100">
        <v>17395.199999999997</v>
      </c>
      <c r="AF40" s="100">
        <v>22</v>
      </c>
      <c r="AG40" s="100">
        <v>15945.599999999999</v>
      </c>
      <c r="AH40" s="100">
        <v>23</v>
      </c>
      <c r="AI40" s="100">
        <v>16670.399999999998</v>
      </c>
      <c r="AJ40" s="100">
        <v>8</v>
      </c>
      <c r="AK40" s="100">
        <v>5798.4</v>
      </c>
      <c r="AL40" s="100">
        <v>11</v>
      </c>
      <c r="AM40" s="100">
        <v>7972.7999999999993</v>
      </c>
      <c r="AN40" s="100">
        <v>7</v>
      </c>
      <c r="AO40" s="100">
        <v>5073.5999999999995</v>
      </c>
      <c r="AP40" s="100">
        <v>13</v>
      </c>
      <c r="AQ40" s="100">
        <v>9422.4</v>
      </c>
      <c r="AR40" s="100">
        <v>56</v>
      </c>
      <c r="AS40" s="100">
        <v>40588.799999999996</v>
      </c>
      <c r="AT40" s="100">
        <v>41</v>
      </c>
      <c r="AU40" s="100">
        <v>29716.799999999999</v>
      </c>
      <c r="AV40" s="100">
        <v>50</v>
      </c>
      <c r="AW40" s="100">
        <v>36240</v>
      </c>
      <c r="AX40" s="100">
        <v>55</v>
      </c>
      <c r="AY40" s="100">
        <v>39864</v>
      </c>
      <c r="AZ40" s="100">
        <v>9</v>
      </c>
      <c r="BA40" s="100">
        <v>6523.2</v>
      </c>
      <c r="BB40" s="100">
        <v>8</v>
      </c>
      <c r="BC40" s="100">
        <v>5798.4</v>
      </c>
      <c r="BD40" s="100">
        <v>11</v>
      </c>
      <c r="BE40" s="100">
        <v>7972.7999999999993</v>
      </c>
      <c r="BF40" s="100">
        <v>14</v>
      </c>
      <c r="BG40" s="100">
        <v>10147.199999999999</v>
      </c>
      <c r="BH40" s="100">
        <v>14</v>
      </c>
      <c r="BI40" s="100">
        <v>10147.199999999999</v>
      </c>
      <c r="BJ40" s="100">
        <v>20</v>
      </c>
      <c r="BK40" s="100">
        <v>14496</v>
      </c>
      <c r="BL40" s="100">
        <v>12</v>
      </c>
      <c r="BM40" s="100">
        <v>8697.5999999999985</v>
      </c>
      <c r="BN40" s="100">
        <v>18</v>
      </c>
      <c r="BO40" s="100">
        <v>13046.4</v>
      </c>
      <c r="BP40" s="100">
        <v>11</v>
      </c>
      <c r="BQ40" s="100">
        <v>7972.7999999999993</v>
      </c>
      <c r="BR40" s="100">
        <v>16</v>
      </c>
      <c r="BS40" s="100">
        <v>11596.8</v>
      </c>
      <c r="BT40" s="100">
        <v>9</v>
      </c>
      <c r="BU40" s="100">
        <v>6523.2</v>
      </c>
      <c r="BV40" s="100">
        <v>7</v>
      </c>
      <c r="BW40" s="100">
        <v>5073.5999999999995</v>
      </c>
      <c r="BX40" s="100">
        <v>6</v>
      </c>
      <c r="BY40" s="100">
        <v>4348.7999999999993</v>
      </c>
      <c r="BZ40" s="100">
        <v>6</v>
      </c>
      <c r="CA40" s="100">
        <v>4348.7999999999993</v>
      </c>
      <c r="CB40" s="100">
        <v>6</v>
      </c>
      <c r="CC40" s="100">
        <v>4348.7999999999993</v>
      </c>
      <c r="CD40" s="100">
        <v>7</v>
      </c>
      <c r="CE40" s="100">
        <v>5073.5999999999995</v>
      </c>
      <c r="CF40" s="100">
        <v>24</v>
      </c>
      <c r="CG40" s="100">
        <v>17395.199999999997</v>
      </c>
      <c r="CH40" s="100">
        <v>35</v>
      </c>
      <c r="CI40" s="100">
        <v>25368</v>
      </c>
      <c r="CJ40" s="100">
        <v>26</v>
      </c>
      <c r="CK40" s="100">
        <v>18844.8</v>
      </c>
      <c r="CL40" s="100">
        <v>35</v>
      </c>
      <c r="CM40" s="100">
        <v>25368</v>
      </c>
      <c r="CN40" s="100">
        <v>21</v>
      </c>
      <c r="CO40" s="100">
        <v>15220.8</v>
      </c>
      <c r="CP40" s="100">
        <v>17</v>
      </c>
      <c r="CQ40" s="100">
        <v>12321.599999999999</v>
      </c>
      <c r="CR40" s="100">
        <v>20</v>
      </c>
      <c r="CS40" s="100">
        <v>14496</v>
      </c>
      <c r="CT40" s="100">
        <v>20</v>
      </c>
      <c r="CU40" s="100">
        <v>14496</v>
      </c>
    </row>
    <row r="41" spans="2:99">
      <c r="C41" s="99" t="s">
        <v>206</v>
      </c>
      <c r="D41" s="100">
        <v>8</v>
      </c>
      <c r="E41" s="100">
        <v>5280</v>
      </c>
      <c r="F41" s="100">
        <v>5</v>
      </c>
      <c r="G41" s="100">
        <v>3300</v>
      </c>
      <c r="H41" s="100">
        <v>6</v>
      </c>
      <c r="I41" s="100">
        <v>3960</v>
      </c>
      <c r="J41" s="100">
        <v>6</v>
      </c>
      <c r="K41" s="100">
        <v>3960</v>
      </c>
      <c r="L41" s="100">
        <v>15</v>
      </c>
      <c r="M41" s="100">
        <v>9900</v>
      </c>
      <c r="N41" s="100">
        <v>21</v>
      </c>
      <c r="O41" s="100">
        <v>13860</v>
      </c>
      <c r="P41" s="100">
        <v>18</v>
      </c>
      <c r="Q41" s="100">
        <v>11880</v>
      </c>
      <c r="R41" s="100">
        <v>17</v>
      </c>
      <c r="S41" s="100">
        <v>11220</v>
      </c>
      <c r="T41" s="100">
        <v>16</v>
      </c>
      <c r="U41" s="100">
        <v>10560</v>
      </c>
      <c r="V41" s="100">
        <v>25</v>
      </c>
      <c r="W41" s="100">
        <v>16500</v>
      </c>
      <c r="X41" s="100">
        <v>24</v>
      </c>
      <c r="Y41" s="100">
        <v>15840</v>
      </c>
      <c r="Z41" s="100">
        <v>27</v>
      </c>
      <c r="AA41" s="100">
        <v>17820</v>
      </c>
      <c r="AB41" s="100">
        <v>33</v>
      </c>
      <c r="AC41" s="100">
        <v>21780</v>
      </c>
      <c r="AD41" s="100">
        <v>24</v>
      </c>
      <c r="AE41" s="100">
        <v>15840</v>
      </c>
      <c r="AF41" s="100">
        <v>21</v>
      </c>
      <c r="AG41" s="100">
        <v>13860</v>
      </c>
      <c r="AH41" s="100">
        <v>25</v>
      </c>
      <c r="AI41" s="100">
        <v>16500</v>
      </c>
      <c r="AJ41" s="100">
        <v>7</v>
      </c>
      <c r="AK41" s="100">
        <v>4620</v>
      </c>
      <c r="AL41" s="100">
        <v>12</v>
      </c>
      <c r="AM41" s="100">
        <v>7920</v>
      </c>
      <c r="AN41" s="100">
        <v>7</v>
      </c>
      <c r="AO41" s="100">
        <v>4620</v>
      </c>
      <c r="AP41" s="100">
        <v>14</v>
      </c>
      <c r="AQ41" s="100">
        <v>9240</v>
      </c>
      <c r="AR41" s="100">
        <v>52</v>
      </c>
      <c r="AS41" s="100">
        <v>34320</v>
      </c>
      <c r="AT41" s="100">
        <v>37</v>
      </c>
      <c r="AU41" s="100">
        <v>24420</v>
      </c>
      <c r="AV41" s="100">
        <v>57</v>
      </c>
      <c r="AW41" s="100">
        <v>37620</v>
      </c>
      <c r="AX41" s="100">
        <v>52</v>
      </c>
      <c r="AY41" s="100">
        <v>34320</v>
      </c>
      <c r="AZ41" s="100">
        <v>9</v>
      </c>
      <c r="BA41" s="100">
        <v>5940</v>
      </c>
      <c r="BB41" s="100">
        <v>8</v>
      </c>
      <c r="BC41" s="100">
        <v>5280</v>
      </c>
      <c r="BD41" s="100">
        <v>10</v>
      </c>
      <c r="BE41" s="100">
        <v>6600</v>
      </c>
      <c r="BF41" s="100">
        <v>15</v>
      </c>
      <c r="BG41" s="100">
        <v>9900</v>
      </c>
      <c r="BH41" s="100">
        <v>16</v>
      </c>
      <c r="BI41" s="100">
        <v>10560</v>
      </c>
      <c r="BJ41" s="100">
        <v>17</v>
      </c>
      <c r="BK41" s="100">
        <v>11220</v>
      </c>
      <c r="BL41" s="100">
        <v>14</v>
      </c>
      <c r="BM41" s="100">
        <v>9240</v>
      </c>
      <c r="BN41" s="100">
        <v>20</v>
      </c>
      <c r="BO41" s="100">
        <v>13200</v>
      </c>
      <c r="BP41" s="100">
        <v>12</v>
      </c>
      <c r="BQ41" s="100">
        <v>7920</v>
      </c>
      <c r="BR41" s="100">
        <v>16</v>
      </c>
      <c r="BS41" s="100">
        <v>10560</v>
      </c>
      <c r="BT41" s="100">
        <v>10</v>
      </c>
      <c r="BU41" s="100">
        <v>6600</v>
      </c>
      <c r="BV41" s="100">
        <v>9</v>
      </c>
      <c r="BW41" s="100">
        <v>5940</v>
      </c>
      <c r="BX41" s="100">
        <v>6</v>
      </c>
      <c r="BY41" s="100">
        <v>3960</v>
      </c>
      <c r="BZ41" s="100">
        <v>7</v>
      </c>
      <c r="CA41" s="100">
        <v>4620</v>
      </c>
      <c r="CB41" s="100">
        <v>6</v>
      </c>
      <c r="CC41" s="100">
        <v>3960</v>
      </c>
      <c r="CD41" s="100">
        <v>6</v>
      </c>
      <c r="CE41" s="100">
        <v>3960</v>
      </c>
      <c r="CF41" s="100">
        <v>28</v>
      </c>
      <c r="CG41" s="100">
        <v>18480</v>
      </c>
      <c r="CH41" s="100">
        <v>36</v>
      </c>
      <c r="CI41" s="100">
        <v>23760</v>
      </c>
      <c r="CJ41" s="100">
        <v>28</v>
      </c>
      <c r="CK41" s="100">
        <v>18480</v>
      </c>
      <c r="CL41" s="100">
        <v>36</v>
      </c>
      <c r="CM41" s="100">
        <v>23760</v>
      </c>
      <c r="CN41" s="100">
        <v>22</v>
      </c>
      <c r="CO41" s="100">
        <v>14520</v>
      </c>
      <c r="CP41" s="100">
        <v>17</v>
      </c>
      <c r="CQ41" s="100">
        <v>11220</v>
      </c>
      <c r="CR41" s="100">
        <v>18</v>
      </c>
      <c r="CS41" s="100">
        <v>11880</v>
      </c>
      <c r="CT41" s="100">
        <v>20</v>
      </c>
      <c r="CU41" s="100">
        <v>13200</v>
      </c>
    </row>
    <row r="42" spans="2:99">
      <c r="C42" s="99" t="s">
        <v>207</v>
      </c>
      <c r="D42" s="100">
        <v>8</v>
      </c>
      <c r="E42" s="100">
        <v>6768</v>
      </c>
      <c r="F42" s="100">
        <v>6</v>
      </c>
      <c r="G42" s="100">
        <v>5076</v>
      </c>
      <c r="H42" s="100">
        <v>5</v>
      </c>
      <c r="I42" s="100">
        <v>4230</v>
      </c>
      <c r="J42" s="100">
        <v>5</v>
      </c>
      <c r="K42" s="100">
        <v>4230</v>
      </c>
      <c r="L42" s="100">
        <v>15</v>
      </c>
      <c r="M42" s="100">
        <v>12690</v>
      </c>
      <c r="N42" s="100">
        <v>21</v>
      </c>
      <c r="O42" s="100">
        <v>17766</v>
      </c>
      <c r="P42" s="100">
        <v>18</v>
      </c>
      <c r="Q42" s="100">
        <v>15228</v>
      </c>
      <c r="R42" s="100">
        <v>18</v>
      </c>
      <c r="S42" s="100">
        <v>15228</v>
      </c>
      <c r="T42" s="100">
        <v>15</v>
      </c>
      <c r="U42" s="100">
        <v>12690</v>
      </c>
      <c r="V42" s="100">
        <v>22</v>
      </c>
      <c r="W42" s="100">
        <v>18612</v>
      </c>
      <c r="X42" s="100">
        <v>26</v>
      </c>
      <c r="Y42" s="100">
        <v>21996</v>
      </c>
      <c r="Z42" s="100">
        <v>22</v>
      </c>
      <c r="AA42" s="100">
        <v>18612</v>
      </c>
      <c r="AB42" s="100">
        <v>36</v>
      </c>
      <c r="AC42" s="100">
        <v>30456</v>
      </c>
      <c r="AD42" s="100">
        <v>24</v>
      </c>
      <c r="AE42" s="100">
        <v>20304</v>
      </c>
      <c r="AF42" s="100">
        <v>22</v>
      </c>
      <c r="AG42" s="100">
        <v>18612</v>
      </c>
      <c r="AH42" s="100">
        <v>23</v>
      </c>
      <c r="AI42" s="100">
        <v>19458</v>
      </c>
      <c r="AJ42" s="100">
        <v>8</v>
      </c>
      <c r="AK42" s="100">
        <v>6768</v>
      </c>
      <c r="AL42" s="100">
        <v>12</v>
      </c>
      <c r="AM42" s="100">
        <v>10152</v>
      </c>
      <c r="AN42" s="100">
        <v>7</v>
      </c>
      <c r="AO42" s="100">
        <v>5922</v>
      </c>
      <c r="AP42" s="100">
        <v>14</v>
      </c>
      <c r="AQ42" s="100">
        <v>11844</v>
      </c>
      <c r="AR42" s="100">
        <v>48</v>
      </c>
      <c r="AS42" s="100">
        <v>40608</v>
      </c>
      <c r="AT42" s="100">
        <v>37</v>
      </c>
      <c r="AU42" s="100">
        <v>31302</v>
      </c>
      <c r="AV42" s="100">
        <v>52</v>
      </c>
      <c r="AW42" s="100">
        <v>43992</v>
      </c>
      <c r="AX42" s="100">
        <v>46</v>
      </c>
      <c r="AY42" s="100">
        <v>38916</v>
      </c>
      <c r="AZ42" s="100">
        <v>9</v>
      </c>
      <c r="BA42" s="100">
        <v>7614</v>
      </c>
      <c r="BB42" s="100">
        <v>8</v>
      </c>
      <c r="BC42" s="100">
        <v>6768</v>
      </c>
      <c r="BD42" s="100">
        <v>10</v>
      </c>
      <c r="BE42" s="100">
        <v>8460</v>
      </c>
      <c r="BF42" s="100">
        <v>16</v>
      </c>
      <c r="BG42" s="100">
        <v>13536</v>
      </c>
      <c r="BH42" s="100">
        <v>14</v>
      </c>
      <c r="BI42" s="100">
        <v>11844</v>
      </c>
      <c r="BJ42" s="100">
        <v>18</v>
      </c>
      <c r="BK42" s="100">
        <v>15228</v>
      </c>
      <c r="BL42" s="100">
        <v>12</v>
      </c>
      <c r="BM42" s="100">
        <v>10152</v>
      </c>
      <c r="BN42" s="100">
        <v>20</v>
      </c>
      <c r="BO42" s="100">
        <v>16920</v>
      </c>
      <c r="BP42" s="100">
        <v>11</v>
      </c>
      <c r="BQ42" s="100">
        <v>9306</v>
      </c>
      <c r="BR42" s="100">
        <v>15</v>
      </c>
      <c r="BS42" s="100">
        <v>12690</v>
      </c>
      <c r="BT42" s="100">
        <v>9</v>
      </c>
      <c r="BU42" s="100">
        <v>7614</v>
      </c>
      <c r="BV42" s="100">
        <v>7</v>
      </c>
      <c r="BW42" s="100">
        <v>5922</v>
      </c>
      <c r="BX42" s="100">
        <v>6</v>
      </c>
      <c r="BY42" s="100">
        <v>5076</v>
      </c>
      <c r="BZ42" s="100">
        <v>7</v>
      </c>
      <c r="CA42" s="100">
        <v>5922</v>
      </c>
      <c r="CB42" s="100">
        <v>5</v>
      </c>
      <c r="CC42" s="100">
        <v>4230</v>
      </c>
      <c r="CD42" s="100">
        <v>6</v>
      </c>
      <c r="CE42" s="100">
        <v>5076</v>
      </c>
      <c r="CF42" s="100">
        <v>25</v>
      </c>
      <c r="CG42" s="100">
        <v>21150</v>
      </c>
      <c r="CH42" s="100">
        <v>35</v>
      </c>
      <c r="CI42" s="100">
        <v>29610</v>
      </c>
      <c r="CJ42" s="100">
        <v>25</v>
      </c>
      <c r="CK42" s="100">
        <v>21150</v>
      </c>
      <c r="CL42" s="100">
        <v>34</v>
      </c>
      <c r="CM42" s="100">
        <v>28764</v>
      </c>
      <c r="CN42" s="100">
        <v>19</v>
      </c>
      <c r="CO42" s="100">
        <v>16074</v>
      </c>
      <c r="CP42" s="100">
        <v>16</v>
      </c>
      <c r="CQ42" s="100">
        <v>13536</v>
      </c>
      <c r="CR42" s="100">
        <v>18</v>
      </c>
      <c r="CS42" s="100">
        <v>15228</v>
      </c>
      <c r="CT42" s="100">
        <v>21</v>
      </c>
      <c r="CU42" s="100">
        <v>17766</v>
      </c>
    </row>
    <row r="43" spans="2:99">
      <c r="C43" s="99" t="s">
        <v>208</v>
      </c>
      <c r="D43" s="100">
        <v>7</v>
      </c>
      <c r="E43" s="100">
        <v>7156.8</v>
      </c>
      <c r="F43" s="100">
        <v>5</v>
      </c>
      <c r="G43" s="100">
        <v>5112</v>
      </c>
      <c r="H43" s="100">
        <v>6</v>
      </c>
      <c r="I43" s="100">
        <v>6134.4</v>
      </c>
      <c r="J43" s="100">
        <v>6</v>
      </c>
      <c r="K43" s="100">
        <v>6134.4</v>
      </c>
      <c r="L43" s="100">
        <v>14</v>
      </c>
      <c r="M43" s="100">
        <v>14313.6</v>
      </c>
      <c r="N43" s="100">
        <v>20</v>
      </c>
      <c r="O43" s="100">
        <v>20448</v>
      </c>
      <c r="P43" s="100">
        <v>17</v>
      </c>
      <c r="Q43" s="100">
        <v>17380.8</v>
      </c>
      <c r="R43" s="100">
        <v>18</v>
      </c>
      <c r="S43" s="100">
        <v>18403.2</v>
      </c>
      <c r="T43" s="100">
        <v>17</v>
      </c>
      <c r="U43" s="100">
        <v>17380.8</v>
      </c>
      <c r="V43" s="100">
        <v>24</v>
      </c>
      <c r="W43" s="100">
        <v>24537.599999999999</v>
      </c>
      <c r="X43" s="100">
        <v>22</v>
      </c>
      <c r="Y43" s="100">
        <v>22492.799999999999</v>
      </c>
      <c r="Z43" s="100">
        <v>25</v>
      </c>
      <c r="AA43" s="100">
        <v>25560</v>
      </c>
      <c r="AB43" s="100">
        <v>35</v>
      </c>
      <c r="AC43" s="100">
        <v>35784</v>
      </c>
      <c r="AD43" s="100">
        <v>21</v>
      </c>
      <c r="AE43" s="100">
        <v>21470.399999999998</v>
      </c>
      <c r="AF43" s="100">
        <v>19</v>
      </c>
      <c r="AG43" s="100">
        <v>19425.599999999999</v>
      </c>
      <c r="AH43" s="100">
        <v>23</v>
      </c>
      <c r="AI43" s="100">
        <v>23515.200000000001</v>
      </c>
      <c r="AJ43" s="100">
        <v>8</v>
      </c>
      <c r="AK43" s="100">
        <v>8179.2</v>
      </c>
      <c r="AL43" s="100">
        <v>11</v>
      </c>
      <c r="AM43" s="100">
        <v>11246.4</v>
      </c>
      <c r="AN43" s="100">
        <v>7</v>
      </c>
      <c r="AO43" s="100">
        <v>7156.8</v>
      </c>
      <c r="AP43" s="100">
        <v>13</v>
      </c>
      <c r="AQ43" s="100">
        <v>13291.199999999999</v>
      </c>
      <c r="AR43" s="100">
        <v>50</v>
      </c>
      <c r="AS43" s="100">
        <v>51120</v>
      </c>
      <c r="AT43" s="100">
        <v>35</v>
      </c>
      <c r="AU43" s="100">
        <v>35784</v>
      </c>
      <c r="AV43" s="100">
        <v>47</v>
      </c>
      <c r="AW43" s="100">
        <v>48052.799999999996</v>
      </c>
      <c r="AX43" s="100">
        <v>44</v>
      </c>
      <c r="AY43" s="100">
        <v>44985.599999999999</v>
      </c>
      <c r="AZ43" s="100">
        <v>8</v>
      </c>
      <c r="BA43" s="100">
        <v>8179.2</v>
      </c>
      <c r="BB43" s="100">
        <v>7</v>
      </c>
      <c r="BC43" s="100">
        <v>7156.8</v>
      </c>
      <c r="BD43" s="100">
        <v>11</v>
      </c>
      <c r="BE43" s="100">
        <v>11246.4</v>
      </c>
      <c r="BF43" s="100">
        <v>15</v>
      </c>
      <c r="BG43" s="100">
        <v>15336</v>
      </c>
      <c r="BH43" s="100">
        <v>15</v>
      </c>
      <c r="BI43" s="100">
        <v>15336</v>
      </c>
      <c r="BJ43" s="100">
        <v>18</v>
      </c>
      <c r="BK43" s="100">
        <v>18403.2</v>
      </c>
      <c r="BL43" s="100">
        <v>11</v>
      </c>
      <c r="BM43" s="100">
        <v>11246.4</v>
      </c>
      <c r="BN43" s="100">
        <v>20</v>
      </c>
      <c r="BO43" s="100">
        <v>20448</v>
      </c>
      <c r="BP43" s="100">
        <v>11</v>
      </c>
      <c r="BQ43" s="100">
        <v>11246.4</v>
      </c>
      <c r="BR43" s="100">
        <v>15</v>
      </c>
      <c r="BS43" s="100">
        <v>15336</v>
      </c>
      <c r="BT43" s="100">
        <v>9</v>
      </c>
      <c r="BU43" s="100">
        <v>9201.6</v>
      </c>
      <c r="BV43" s="100">
        <v>7</v>
      </c>
      <c r="BW43" s="100">
        <v>7156.8</v>
      </c>
      <c r="BX43" s="100">
        <v>5</v>
      </c>
      <c r="BY43" s="100">
        <v>5112</v>
      </c>
      <c r="BZ43" s="100">
        <v>7</v>
      </c>
      <c r="CA43" s="100">
        <v>7156.8</v>
      </c>
      <c r="CB43" s="100">
        <v>6</v>
      </c>
      <c r="CC43" s="100">
        <v>6134.4</v>
      </c>
      <c r="CD43" s="100">
        <v>6</v>
      </c>
      <c r="CE43" s="100">
        <v>6134.4</v>
      </c>
      <c r="CF43" s="100">
        <v>23</v>
      </c>
      <c r="CG43" s="100">
        <v>23515.200000000001</v>
      </c>
      <c r="CH43" s="100">
        <v>28</v>
      </c>
      <c r="CI43" s="100">
        <v>28627.200000000001</v>
      </c>
      <c r="CJ43" s="100">
        <v>23</v>
      </c>
      <c r="CK43" s="100">
        <v>23515.200000000001</v>
      </c>
      <c r="CL43" s="100">
        <v>33</v>
      </c>
      <c r="CM43" s="100">
        <v>33739.199999999997</v>
      </c>
      <c r="CN43" s="100">
        <v>19</v>
      </c>
      <c r="CO43" s="100">
        <v>19425.599999999999</v>
      </c>
      <c r="CP43" s="100">
        <v>18</v>
      </c>
      <c r="CQ43" s="100">
        <v>18403.2</v>
      </c>
      <c r="CR43" s="100">
        <v>18</v>
      </c>
      <c r="CS43" s="100">
        <v>18403.2</v>
      </c>
      <c r="CT43" s="100">
        <v>22</v>
      </c>
      <c r="CU43" s="100">
        <v>22492.799999999999</v>
      </c>
    </row>
    <row r="44" spans="2:99">
      <c r="C44" s="99" t="s">
        <v>209</v>
      </c>
      <c r="D44" s="100">
        <v>9</v>
      </c>
      <c r="E44" s="100">
        <v>9201.6</v>
      </c>
      <c r="F44" s="100">
        <v>6</v>
      </c>
      <c r="G44" s="100">
        <v>6134.4</v>
      </c>
      <c r="H44" s="100">
        <v>6</v>
      </c>
      <c r="I44" s="100">
        <v>6134.4</v>
      </c>
      <c r="J44" s="100">
        <v>5</v>
      </c>
      <c r="K44" s="100">
        <v>5112</v>
      </c>
      <c r="L44" s="100">
        <v>14</v>
      </c>
      <c r="M44" s="100">
        <v>14313.6</v>
      </c>
      <c r="N44" s="100">
        <v>20</v>
      </c>
      <c r="O44" s="100">
        <v>20448</v>
      </c>
      <c r="P44" s="100">
        <v>16</v>
      </c>
      <c r="Q44" s="100">
        <v>16358.4</v>
      </c>
      <c r="R44" s="100">
        <v>17</v>
      </c>
      <c r="S44" s="100">
        <v>17380.8</v>
      </c>
      <c r="T44" s="100">
        <v>15</v>
      </c>
      <c r="U44" s="100">
        <v>15336</v>
      </c>
      <c r="V44" s="100">
        <v>22</v>
      </c>
      <c r="W44" s="100">
        <v>22492.799999999999</v>
      </c>
      <c r="X44" s="100">
        <v>24</v>
      </c>
      <c r="Y44" s="100">
        <v>24537.599999999999</v>
      </c>
      <c r="Z44" s="100">
        <v>24</v>
      </c>
      <c r="AA44" s="100">
        <v>24537.599999999999</v>
      </c>
      <c r="AB44" s="100">
        <v>32</v>
      </c>
      <c r="AC44" s="100">
        <v>32716.799999999999</v>
      </c>
      <c r="AD44" s="100">
        <v>23</v>
      </c>
      <c r="AE44" s="100">
        <v>23515.200000000001</v>
      </c>
      <c r="AF44" s="100">
        <v>20</v>
      </c>
      <c r="AG44" s="100">
        <v>20448</v>
      </c>
      <c r="AH44" s="100">
        <v>22</v>
      </c>
      <c r="AI44" s="100">
        <v>22492.799999999999</v>
      </c>
      <c r="AJ44" s="100">
        <v>8</v>
      </c>
      <c r="AK44" s="100">
        <v>8179.2</v>
      </c>
      <c r="AL44" s="100">
        <v>12</v>
      </c>
      <c r="AM44" s="100">
        <v>12268.8</v>
      </c>
      <c r="AN44" s="100">
        <v>7</v>
      </c>
      <c r="AO44" s="100">
        <v>7156.8</v>
      </c>
      <c r="AP44" s="100">
        <v>13</v>
      </c>
      <c r="AQ44" s="100">
        <v>13291.199999999999</v>
      </c>
      <c r="AR44" s="100">
        <v>47</v>
      </c>
      <c r="AS44" s="100">
        <v>48052.799999999996</v>
      </c>
      <c r="AT44" s="100">
        <v>34</v>
      </c>
      <c r="AU44" s="100">
        <v>34761.599999999999</v>
      </c>
      <c r="AV44" s="100">
        <v>51</v>
      </c>
      <c r="AW44" s="100">
        <v>52142.400000000001</v>
      </c>
      <c r="AX44" s="100">
        <v>51</v>
      </c>
      <c r="AY44" s="100">
        <v>52142.400000000001</v>
      </c>
      <c r="AZ44" s="100">
        <v>9</v>
      </c>
      <c r="BA44" s="100">
        <v>9201.6</v>
      </c>
      <c r="BB44" s="100">
        <v>7</v>
      </c>
      <c r="BC44" s="100">
        <v>7156.8</v>
      </c>
      <c r="BD44" s="100">
        <v>10</v>
      </c>
      <c r="BE44" s="100">
        <v>10224</v>
      </c>
      <c r="BF44" s="100">
        <v>15</v>
      </c>
      <c r="BG44" s="100">
        <v>15336</v>
      </c>
      <c r="BH44" s="100">
        <v>16</v>
      </c>
      <c r="BI44" s="100">
        <v>16358.4</v>
      </c>
      <c r="BJ44" s="100">
        <v>19</v>
      </c>
      <c r="BK44" s="100">
        <v>19425.599999999999</v>
      </c>
      <c r="BL44" s="100">
        <v>13</v>
      </c>
      <c r="BM44" s="100">
        <v>13291.199999999999</v>
      </c>
      <c r="BN44" s="100">
        <v>20</v>
      </c>
      <c r="BO44" s="100">
        <v>20448</v>
      </c>
      <c r="BP44" s="100">
        <v>12</v>
      </c>
      <c r="BQ44" s="100">
        <v>12268.8</v>
      </c>
      <c r="BR44" s="100">
        <v>14</v>
      </c>
      <c r="BS44" s="100">
        <v>14313.6</v>
      </c>
      <c r="BT44" s="100">
        <v>9</v>
      </c>
      <c r="BU44" s="100">
        <v>9201.6</v>
      </c>
      <c r="BV44" s="100">
        <v>8</v>
      </c>
      <c r="BW44" s="100">
        <v>8179.2</v>
      </c>
      <c r="BX44" s="100">
        <v>6</v>
      </c>
      <c r="BY44" s="100">
        <v>6134.4</v>
      </c>
      <c r="BZ44" s="100">
        <v>6</v>
      </c>
      <c r="CA44" s="100">
        <v>6134.4</v>
      </c>
      <c r="CB44" s="100">
        <v>5</v>
      </c>
      <c r="CC44" s="100">
        <v>5112</v>
      </c>
      <c r="CD44" s="100">
        <v>7</v>
      </c>
      <c r="CE44" s="100">
        <v>7156.8</v>
      </c>
      <c r="CF44" s="100">
        <v>26</v>
      </c>
      <c r="CG44" s="100">
        <v>26582.399999999998</v>
      </c>
      <c r="CH44" s="100">
        <v>33</v>
      </c>
      <c r="CI44" s="100">
        <v>33739.199999999997</v>
      </c>
      <c r="CJ44" s="100">
        <v>26</v>
      </c>
      <c r="CK44" s="100">
        <v>26582.399999999998</v>
      </c>
      <c r="CL44" s="100">
        <v>30</v>
      </c>
      <c r="CM44" s="100">
        <v>30672</v>
      </c>
      <c r="CN44" s="100">
        <v>21</v>
      </c>
      <c r="CO44" s="100">
        <v>21470.399999999998</v>
      </c>
      <c r="CP44" s="100">
        <v>19</v>
      </c>
      <c r="CQ44" s="100">
        <v>19425.599999999999</v>
      </c>
      <c r="CR44" s="100">
        <v>16</v>
      </c>
      <c r="CS44" s="100">
        <v>16358.4</v>
      </c>
      <c r="CT44" s="100">
        <v>21</v>
      </c>
      <c r="CU44" s="100">
        <v>21470.399999999998</v>
      </c>
    </row>
    <row r="45" spans="2:99">
      <c r="C45" s="99" t="s">
        <v>210</v>
      </c>
      <c r="D45" s="100">
        <v>8</v>
      </c>
      <c r="E45" s="100">
        <v>9993.6</v>
      </c>
      <c r="F45" s="100">
        <v>5</v>
      </c>
      <c r="G45" s="100">
        <v>6246</v>
      </c>
      <c r="H45" s="100">
        <v>5</v>
      </c>
      <c r="I45" s="100">
        <v>6246</v>
      </c>
      <c r="J45" s="100">
        <v>6</v>
      </c>
      <c r="K45" s="100">
        <v>7495.2000000000007</v>
      </c>
      <c r="L45" s="100">
        <v>16</v>
      </c>
      <c r="M45" s="100">
        <v>19987.2</v>
      </c>
      <c r="N45" s="100">
        <v>20</v>
      </c>
      <c r="O45" s="100">
        <v>24984</v>
      </c>
      <c r="P45" s="100">
        <v>17</v>
      </c>
      <c r="Q45" s="100">
        <v>21236.400000000001</v>
      </c>
      <c r="R45" s="100">
        <v>19</v>
      </c>
      <c r="S45" s="100">
        <v>23734.799999999999</v>
      </c>
      <c r="T45" s="100">
        <v>15</v>
      </c>
      <c r="U45" s="100">
        <v>18738</v>
      </c>
      <c r="V45" s="100">
        <v>24</v>
      </c>
      <c r="W45" s="100">
        <v>29980.800000000003</v>
      </c>
      <c r="X45" s="100">
        <v>21</v>
      </c>
      <c r="Y45" s="100">
        <v>26233.200000000001</v>
      </c>
      <c r="Z45" s="100">
        <v>22</v>
      </c>
      <c r="AA45" s="100">
        <v>27482.400000000001</v>
      </c>
      <c r="AB45" s="100">
        <v>33</v>
      </c>
      <c r="AC45" s="100">
        <v>41223.599999999999</v>
      </c>
      <c r="AD45" s="100">
        <v>24</v>
      </c>
      <c r="AE45" s="100">
        <v>29980.800000000003</v>
      </c>
      <c r="AF45" s="100">
        <v>18</v>
      </c>
      <c r="AG45" s="100">
        <v>22485.600000000002</v>
      </c>
      <c r="AH45" s="100">
        <v>20</v>
      </c>
      <c r="AI45" s="100">
        <v>24984</v>
      </c>
      <c r="AJ45" s="100">
        <v>8</v>
      </c>
      <c r="AK45" s="100">
        <v>9993.6</v>
      </c>
      <c r="AL45" s="100">
        <v>11</v>
      </c>
      <c r="AM45" s="100">
        <v>13741.2</v>
      </c>
      <c r="AN45" s="100">
        <v>6</v>
      </c>
      <c r="AO45" s="100">
        <v>7495.2000000000007</v>
      </c>
      <c r="AP45" s="100">
        <v>13</v>
      </c>
      <c r="AQ45" s="100">
        <v>16239.6</v>
      </c>
      <c r="AR45" s="100">
        <v>46</v>
      </c>
      <c r="AS45" s="100">
        <v>57463.200000000004</v>
      </c>
      <c r="AT45" s="100">
        <v>33</v>
      </c>
      <c r="AU45" s="100">
        <v>41223.599999999999</v>
      </c>
      <c r="AV45" s="100">
        <v>51</v>
      </c>
      <c r="AW45" s="100">
        <v>63709.200000000004</v>
      </c>
      <c r="AX45" s="100">
        <v>45</v>
      </c>
      <c r="AY45" s="100">
        <v>56214</v>
      </c>
      <c r="AZ45" s="100">
        <v>9</v>
      </c>
      <c r="BA45" s="100">
        <v>11242.800000000001</v>
      </c>
      <c r="BB45" s="100">
        <v>7</v>
      </c>
      <c r="BC45" s="100">
        <v>8744.4</v>
      </c>
      <c r="BD45" s="100">
        <v>9</v>
      </c>
      <c r="BE45" s="100">
        <v>11242.800000000001</v>
      </c>
      <c r="BF45" s="100">
        <v>15</v>
      </c>
      <c r="BG45" s="100">
        <v>18738</v>
      </c>
      <c r="BH45" s="100">
        <v>15</v>
      </c>
      <c r="BI45" s="100">
        <v>18738</v>
      </c>
      <c r="BJ45" s="100">
        <v>18</v>
      </c>
      <c r="BK45" s="100">
        <v>22485.600000000002</v>
      </c>
      <c r="BL45" s="100">
        <v>12</v>
      </c>
      <c r="BM45" s="100">
        <v>14990.400000000001</v>
      </c>
      <c r="BN45" s="100">
        <v>19</v>
      </c>
      <c r="BO45" s="100">
        <v>23734.799999999999</v>
      </c>
      <c r="BP45" s="100">
        <v>11</v>
      </c>
      <c r="BQ45" s="100">
        <v>13741.2</v>
      </c>
      <c r="BR45" s="100">
        <v>15</v>
      </c>
      <c r="BS45" s="100">
        <v>18738</v>
      </c>
      <c r="BT45" s="100">
        <v>9</v>
      </c>
      <c r="BU45" s="100">
        <v>11242.800000000001</v>
      </c>
      <c r="BV45" s="100">
        <v>7</v>
      </c>
      <c r="BW45" s="100">
        <v>8744.4</v>
      </c>
      <c r="BX45" s="100">
        <v>6</v>
      </c>
      <c r="BY45" s="100">
        <v>7495.2000000000007</v>
      </c>
      <c r="BZ45" s="100">
        <v>7</v>
      </c>
      <c r="CA45" s="100">
        <v>8744.4</v>
      </c>
      <c r="CB45" s="100">
        <v>5</v>
      </c>
      <c r="CC45" s="100">
        <v>6246</v>
      </c>
      <c r="CD45" s="100">
        <v>6</v>
      </c>
      <c r="CE45" s="100">
        <v>7495.2000000000007</v>
      </c>
      <c r="CF45" s="100">
        <v>23</v>
      </c>
      <c r="CG45" s="100">
        <v>28731.600000000002</v>
      </c>
      <c r="CH45" s="100">
        <v>29</v>
      </c>
      <c r="CI45" s="100">
        <v>36226.800000000003</v>
      </c>
      <c r="CJ45" s="100">
        <v>27</v>
      </c>
      <c r="CK45" s="100">
        <v>33728.400000000001</v>
      </c>
      <c r="CL45" s="100">
        <v>33</v>
      </c>
      <c r="CM45" s="100">
        <v>41223.599999999999</v>
      </c>
      <c r="CN45" s="100">
        <v>18</v>
      </c>
      <c r="CO45" s="100">
        <v>22485.600000000002</v>
      </c>
      <c r="CP45" s="100">
        <v>16</v>
      </c>
      <c r="CQ45" s="100">
        <v>19987.2</v>
      </c>
      <c r="CR45" s="100">
        <v>18</v>
      </c>
      <c r="CS45" s="100">
        <v>22485.600000000002</v>
      </c>
      <c r="CT45" s="100">
        <v>19</v>
      </c>
      <c r="CU45" s="100">
        <v>23734.799999999999</v>
      </c>
    </row>
    <row r="46" spans="2:99">
      <c r="C46" s="99" t="s">
        <v>211</v>
      </c>
      <c r="D46" s="100">
        <v>7</v>
      </c>
      <c r="E46" s="100">
        <v>8484</v>
      </c>
      <c r="F46" s="100">
        <v>5</v>
      </c>
      <c r="G46" s="100">
        <v>6060</v>
      </c>
      <c r="H46" s="100">
        <v>6</v>
      </c>
      <c r="I46" s="100">
        <v>7272</v>
      </c>
      <c r="J46" s="100">
        <v>5</v>
      </c>
      <c r="K46" s="100">
        <v>6060</v>
      </c>
      <c r="L46" s="100">
        <v>14</v>
      </c>
      <c r="M46" s="100">
        <v>16968</v>
      </c>
      <c r="N46" s="100">
        <v>19</v>
      </c>
      <c r="O46" s="100">
        <v>23028</v>
      </c>
      <c r="P46" s="100">
        <v>16</v>
      </c>
      <c r="Q46" s="100">
        <v>19392</v>
      </c>
      <c r="R46" s="100">
        <v>16</v>
      </c>
      <c r="S46" s="100">
        <v>19392</v>
      </c>
      <c r="T46" s="100">
        <v>15</v>
      </c>
      <c r="U46" s="100">
        <v>18180</v>
      </c>
      <c r="V46" s="100">
        <v>21</v>
      </c>
      <c r="W46" s="100">
        <v>25452</v>
      </c>
      <c r="X46" s="100">
        <v>25</v>
      </c>
      <c r="Y46" s="100">
        <v>30300</v>
      </c>
      <c r="Z46" s="100">
        <v>21</v>
      </c>
      <c r="AA46" s="100">
        <v>25452</v>
      </c>
      <c r="AB46" s="100">
        <v>31</v>
      </c>
      <c r="AC46" s="100">
        <v>37572</v>
      </c>
      <c r="AD46" s="100">
        <v>23</v>
      </c>
      <c r="AE46" s="100">
        <v>27876</v>
      </c>
      <c r="AF46" s="100">
        <v>20</v>
      </c>
      <c r="AG46" s="100">
        <v>24240</v>
      </c>
      <c r="AH46" s="100">
        <v>20</v>
      </c>
      <c r="AI46" s="100">
        <v>24240</v>
      </c>
      <c r="AJ46" s="100">
        <v>8</v>
      </c>
      <c r="AK46" s="100">
        <v>9696</v>
      </c>
      <c r="AL46" s="100">
        <v>11</v>
      </c>
      <c r="AM46" s="100">
        <v>13332</v>
      </c>
      <c r="AN46" s="100">
        <v>7</v>
      </c>
      <c r="AO46" s="100">
        <v>8484</v>
      </c>
      <c r="AP46" s="100">
        <v>12</v>
      </c>
      <c r="AQ46" s="100">
        <v>14544</v>
      </c>
      <c r="AR46" s="100">
        <v>49</v>
      </c>
      <c r="AS46" s="100">
        <v>59388</v>
      </c>
      <c r="AT46" s="100">
        <v>36</v>
      </c>
      <c r="AU46" s="100">
        <v>43632</v>
      </c>
      <c r="AV46" s="100">
        <v>44</v>
      </c>
      <c r="AW46" s="100">
        <v>53328</v>
      </c>
      <c r="AX46" s="100">
        <v>47</v>
      </c>
      <c r="AY46" s="100">
        <v>56964</v>
      </c>
      <c r="AZ46" s="100">
        <v>9</v>
      </c>
      <c r="BA46" s="100">
        <v>10908</v>
      </c>
      <c r="BB46" s="100">
        <v>8</v>
      </c>
      <c r="BC46" s="100">
        <v>9696</v>
      </c>
      <c r="BD46" s="100">
        <v>10</v>
      </c>
      <c r="BE46" s="100">
        <v>12120</v>
      </c>
      <c r="BF46" s="100">
        <v>16</v>
      </c>
      <c r="BG46" s="100">
        <v>19392</v>
      </c>
      <c r="BH46" s="100">
        <v>14</v>
      </c>
      <c r="BI46" s="100">
        <v>16968</v>
      </c>
      <c r="BJ46" s="100">
        <v>18</v>
      </c>
      <c r="BK46" s="100">
        <v>21816</v>
      </c>
      <c r="BL46" s="100">
        <v>12</v>
      </c>
      <c r="BM46" s="100">
        <v>14544</v>
      </c>
      <c r="BN46" s="100">
        <v>20</v>
      </c>
      <c r="BO46" s="100">
        <v>24240</v>
      </c>
      <c r="BP46" s="100">
        <v>10</v>
      </c>
      <c r="BQ46" s="100">
        <v>12120</v>
      </c>
      <c r="BR46" s="100">
        <v>15</v>
      </c>
      <c r="BS46" s="100">
        <v>18180</v>
      </c>
      <c r="BT46" s="100">
        <v>9</v>
      </c>
      <c r="BU46" s="100">
        <v>10908</v>
      </c>
      <c r="BV46" s="100">
        <v>7</v>
      </c>
      <c r="BW46" s="100">
        <v>8484</v>
      </c>
      <c r="BX46" s="100">
        <v>6</v>
      </c>
      <c r="BY46" s="100">
        <v>7272</v>
      </c>
      <c r="BZ46" s="100">
        <v>7</v>
      </c>
      <c r="CA46" s="100">
        <v>8484</v>
      </c>
      <c r="CB46" s="100">
        <v>6</v>
      </c>
      <c r="CC46" s="100">
        <v>7272</v>
      </c>
      <c r="CD46" s="100">
        <v>6</v>
      </c>
      <c r="CE46" s="100">
        <v>7272</v>
      </c>
      <c r="CF46" s="100">
        <v>24</v>
      </c>
      <c r="CG46" s="100">
        <v>29088</v>
      </c>
      <c r="CH46" s="100">
        <v>29</v>
      </c>
      <c r="CI46" s="100">
        <v>35148</v>
      </c>
      <c r="CJ46" s="100">
        <v>24</v>
      </c>
      <c r="CK46" s="100">
        <v>29088</v>
      </c>
      <c r="CL46" s="100">
        <v>32</v>
      </c>
      <c r="CM46" s="100">
        <v>38784</v>
      </c>
      <c r="CN46" s="100">
        <v>20</v>
      </c>
      <c r="CO46" s="100">
        <v>24240</v>
      </c>
      <c r="CP46" s="100">
        <v>17</v>
      </c>
      <c r="CQ46" s="100">
        <v>20604</v>
      </c>
      <c r="CR46" s="100">
        <v>19</v>
      </c>
      <c r="CS46" s="100">
        <v>23028</v>
      </c>
      <c r="CT46" s="100">
        <v>22</v>
      </c>
      <c r="CU46" s="100">
        <v>26664</v>
      </c>
    </row>
    <row r="47" spans="2:99">
      <c r="C47" s="99" t="s">
        <v>212</v>
      </c>
      <c r="D47" s="100">
        <v>8</v>
      </c>
      <c r="E47" s="100">
        <v>12220.8</v>
      </c>
      <c r="F47" s="100">
        <v>5</v>
      </c>
      <c r="G47" s="100">
        <v>7638</v>
      </c>
      <c r="H47" s="100">
        <v>5</v>
      </c>
      <c r="I47" s="100">
        <v>7638</v>
      </c>
      <c r="J47" s="100">
        <v>5</v>
      </c>
      <c r="K47" s="100">
        <v>7638</v>
      </c>
      <c r="L47" s="100">
        <v>14</v>
      </c>
      <c r="M47" s="100">
        <v>21386.399999999998</v>
      </c>
      <c r="N47" s="100">
        <v>20</v>
      </c>
      <c r="O47" s="100">
        <v>30552</v>
      </c>
      <c r="P47" s="100">
        <v>17</v>
      </c>
      <c r="Q47" s="100">
        <v>25969.199999999997</v>
      </c>
      <c r="R47" s="100">
        <v>18</v>
      </c>
      <c r="S47" s="100">
        <v>27496.799999999999</v>
      </c>
      <c r="T47" s="100">
        <v>14</v>
      </c>
      <c r="U47" s="100">
        <v>21386.399999999998</v>
      </c>
      <c r="V47" s="100">
        <v>22</v>
      </c>
      <c r="W47" s="100">
        <v>33607.199999999997</v>
      </c>
      <c r="X47" s="100">
        <v>24</v>
      </c>
      <c r="Y47" s="100">
        <v>36662.399999999994</v>
      </c>
      <c r="Z47" s="100">
        <v>24</v>
      </c>
      <c r="AA47" s="100">
        <v>36662.399999999994</v>
      </c>
      <c r="AB47" s="100">
        <v>31</v>
      </c>
      <c r="AC47" s="100">
        <v>47355.6</v>
      </c>
      <c r="AD47" s="100">
        <v>23</v>
      </c>
      <c r="AE47" s="100">
        <v>35134.799999999996</v>
      </c>
      <c r="AF47" s="100">
        <v>20</v>
      </c>
      <c r="AG47" s="100">
        <v>30552</v>
      </c>
      <c r="AH47" s="100">
        <v>22</v>
      </c>
      <c r="AI47" s="100">
        <v>33607.199999999997</v>
      </c>
      <c r="AJ47" s="100">
        <v>8</v>
      </c>
      <c r="AK47" s="100">
        <v>12220.8</v>
      </c>
      <c r="AL47" s="100">
        <v>10</v>
      </c>
      <c r="AM47" s="100">
        <v>15276</v>
      </c>
      <c r="AN47" s="100">
        <v>7</v>
      </c>
      <c r="AO47" s="100">
        <v>10693.199999999999</v>
      </c>
      <c r="AP47" s="100">
        <v>13</v>
      </c>
      <c r="AQ47" s="100">
        <v>19858.8</v>
      </c>
      <c r="AR47" s="100">
        <v>50</v>
      </c>
      <c r="AS47" s="100">
        <v>76380</v>
      </c>
      <c r="AT47" s="100">
        <v>31</v>
      </c>
      <c r="AU47" s="100">
        <v>47355.6</v>
      </c>
      <c r="AV47" s="100">
        <v>46</v>
      </c>
      <c r="AW47" s="100">
        <v>70269.599999999991</v>
      </c>
      <c r="AX47" s="100">
        <v>43</v>
      </c>
      <c r="AY47" s="100">
        <v>65686.8</v>
      </c>
      <c r="AZ47" s="100">
        <v>8</v>
      </c>
      <c r="BA47" s="100">
        <v>12220.8</v>
      </c>
      <c r="BB47" s="100">
        <v>7</v>
      </c>
      <c r="BC47" s="100">
        <v>10693.199999999999</v>
      </c>
      <c r="BD47" s="100">
        <v>10</v>
      </c>
      <c r="BE47" s="100">
        <v>15276</v>
      </c>
      <c r="BF47" s="100">
        <v>14</v>
      </c>
      <c r="BG47" s="100">
        <v>21386.399999999998</v>
      </c>
      <c r="BH47" s="100">
        <v>15</v>
      </c>
      <c r="BI47" s="100">
        <v>22914</v>
      </c>
      <c r="BJ47" s="100">
        <v>18</v>
      </c>
      <c r="BK47" s="100">
        <v>27496.799999999999</v>
      </c>
      <c r="BL47" s="100">
        <v>11</v>
      </c>
      <c r="BM47" s="100">
        <v>16803.599999999999</v>
      </c>
      <c r="BN47" s="100">
        <v>19</v>
      </c>
      <c r="BO47" s="100">
        <v>29024.399999999998</v>
      </c>
      <c r="BP47" s="100">
        <v>11</v>
      </c>
      <c r="BQ47" s="100">
        <v>16803.599999999999</v>
      </c>
      <c r="BR47" s="100">
        <v>14</v>
      </c>
      <c r="BS47" s="100">
        <v>21386.399999999998</v>
      </c>
      <c r="BT47" s="100">
        <v>8</v>
      </c>
      <c r="BU47" s="100">
        <v>12220.8</v>
      </c>
      <c r="BV47" s="100">
        <v>7</v>
      </c>
      <c r="BW47" s="100">
        <v>10693.199999999999</v>
      </c>
      <c r="BX47" s="100">
        <v>5</v>
      </c>
      <c r="BY47" s="100">
        <v>7638</v>
      </c>
      <c r="BZ47" s="100">
        <v>7</v>
      </c>
      <c r="CA47" s="100">
        <v>10693.199999999999</v>
      </c>
      <c r="CB47" s="100">
        <v>6</v>
      </c>
      <c r="CC47" s="100">
        <v>9165.5999999999985</v>
      </c>
      <c r="CD47" s="100">
        <v>7</v>
      </c>
      <c r="CE47" s="100">
        <v>10693.199999999999</v>
      </c>
      <c r="CF47" s="100">
        <v>24</v>
      </c>
      <c r="CG47" s="100">
        <v>36662.399999999994</v>
      </c>
      <c r="CH47" s="100">
        <v>32</v>
      </c>
      <c r="CI47" s="100">
        <v>48883.199999999997</v>
      </c>
      <c r="CJ47" s="100">
        <v>26</v>
      </c>
      <c r="CK47" s="100">
        <v>39717.599999999999</v>
      </c>
      <c r="CL47" s="100">
        <v>32</v>
      </c>
      <c r="CM47" s="100">
        <v>48883.199999999997</v>
      </c>
      <c r="CN47" s="100">
        <v>18</v>
      </c>
      <c r="CO47" s="100">
        <v>27496.799999999999</v>
      </c>
      <c r="CP47" s="100">
        <v>16</v>
      </c>
      <c r="CQ47" s="100">
        <v>24441.599999999999</v>
      </c>
      <c r="CR47" s="100">
        <v>16</v>
      </c>
      <c r="CS47" s="100">
        <v>24441.599999999999</v>
      </c>
      <c r="CT47" s="100">
        <v>18</v>
      </c>
      <c r="CU47" s="100">
        <v>27496.799999999999</v>
      </c>
    </row>
    <row r="48" spans="2:99">
      <c r="C48" s="99" t="s">
        <v>213</v>
      </c>
      <c r="D48" s="100">
        <v>7</v>
      </c>
      <c r="E48" s="100">
        <v>6073.2</v>
      </c>
      <c r="F48" s="100">
        <v>6</v>
      </c>
      <c r="G48" s="100">
        <v>5205.6000000000004</v>
      </c>
      <c r="H48" s="100">
        <v>6</v>
      </c>
      <c r="I48" s="100">
        <v>5205.6000000000004</v>
      </c>
      <c r="J48" s="100">
        <v>6</v>
      </c>
      <c r="K48" s="100">
        <v>5205.6000000000004</v>
      </c>
      <c r="L48" s="100">
        <v>15</v>
      </c>
      <c r="M48" s="100">
        <v>13014</v>
      </c>
      <c r="N48" s="100">
        <v>21</v>
      </c>
      <c r="O48" s="100">
        <v>18219.600000000002</v>
      </c>
      <c r="P48" s="100">
        <v>17</v>
      </c>
      <c r="Q48" s="100">
        <v>14749.2</v>
      </c>
      <c r="R48" s="100">
        <v>19</v>
      </c>
      <c r="S48" s="100">
        <v>16484.400000000001</v>
      </c>
      <c r="T48" s="100">
        <v>18</v>
      </c>
      <c r="U48" s="100">
        <v>15616.800000000001</v>
      </c>
      <c r="V48" s="100">
        <v>22</v>
      </c>
      <c r="W48" s="100">
        <v>19087.2</v>
      </c>
      <c r="X48" s="100">
        <v>23</v>
      </c>
      <c r="Y48" s="100">
        <v>19954.8</v>
      </c>
      <c r="Z48" s="100">
        <v>24</v>
      </c>
      <c r="AA48" s="100">
        <v>20822.400000000001</v>
      </c>
      <c r="AB48" s="100">
        <v>34</v>
      </c>
      <c r="AC48" s="100">
        <v>29498.400000000001</v>
      </c>
      <c r="AD48" s="100">
        <v>21</v>
      </c>
      <c r="AE48" s="100">
        <v>18219.600000000002</v>
      </c>
      <c r="AF48" s="100">
        <v>22</v>
      </c>
      <c r="AG48" s="100">
        <v>19087.2</v>
      </c>
      <c r="AH48" s="100">
        <v>23</v>
      </c>
      <c r="AI48" s="100">
        <v>19954.8</v>
      </c>
      <c r="AJ48" s="100">
        <v>8</v>
      </c>
      <c r="AK48" s="100">
        <v>6940.8</v>
      </c>
      <c r="AL48" s="100">
        <v>11</v>
      </c>
      <c r="AM48" s="100">
        <v>9543.6</v>
      </c>
      <c r="AN48" s="100">
        <v>7</v>
      </c>
      <c r="AO48" s="100">
        <v>6073.2</v>
      </c>
      <c r="AP48" s="100">
        <v>12</v>
      </c>
      <c r="AQ48" s="100">
        <v>10411.200000000001</v>
      </c>
      <c r="AR48" s="100">
        <v>53</v>
      </c>
      <c r="AS48" s="100">
        <v>45982.8</v>
      </c>
      <c r="AT48" s="100">
        <v>33</v>
      </c>
      <c r="AU48" s="100">
        <v>28630.799999999999</v>
      </c>
      <c r="AV48" s="100">
        <v>55</v>
      </c>
      <c r="AW48" s="100">
        <v>47718</v>
      </c>
      <c r="AX48" s="100">
        <v>45</v>
      </c>
      <c r="AY48" s="100">
        <v>39042</v>
      </c>
      <c r="AZ48" s="100">
        <v>9</v>
      </c>
      <c r="BA48" s="100">
        <v>7808.4000000000005</v>
      </c>
      <c r="BB48" s="100">
        <v>8</v>
      </c>
      <c r="BC48" s="100">
        <v>6940.8</v>
      </c>
      <c r="BD48" s="100">
        <v>11</v>
      </c>
      <c r="BE48" s="100">
        <v>9543.6</v>
      </c>
      <c r="BF48" s="100">
        <v>14</v>
      </c>
      <c r="BG48" s="100">
        <v>12146.4</v>
      </c>
      <c r="BH48" s="100">
        <v>16</v>
      </c>
      <c r="BI48" s="100">
        <v>13881.6</v>
      </c>
      <c r="BJ48" s="100">
        <v>19</v>
      </c>
      <c r="BK48" s="100">
        <v>16484.400000000001</v>
      </c>
      <c r="BL48" s="100">
        <v>13</v>
      </c>
      <c r="BM48" s="100">
        <v>11278.800000000001</v>
      </c>
      <c r="BN48" s="100">
        <v>18</v>
      </c>
      <c r="BO48" s="100">
        <v>15616.800000000001</v>
      </c>
      <c r="BP48" s="100">
        <v>12</v>
      </c>
      <c r="BQ48" s="100">
        <v>10411.200000000001</v>
      </c>
      <c r="BR48" s="100">
        <v>14</v>
      </c>
      <c r="BS48" s="100">
        <v>12146.4</v>
      </c>
      <c r="BT48" s="100">
        <v>9</v>
      </c>
      <c r="BU48" s="100">
        <v>7808.4000000000005</v>
      </c>
      <c r="BV48" s="100">
        <v>9</v>
      </c>
      <c r="BW48" s="100">
        <v>7808.4000000000005</v>
      </c>
      <c r="BX48" s="100">
        <v>6</v>
      </c>
      <c r="BY48" s="100">
        <v>5205.6000000000004</v>
      </c>
      <c r="BZ48" s="100">
        <v>7</v>
      </c>
      <c r="CA48" s="100">
        <v>6073.2</v>
      </c>
      <c r="CB48" s="100">
        <v>6</v>
      </c>
      <c r="CC48" s="100">
        <v>5205.6000000000004</v>
      </c>
      <c r="CD48" s="100">
        <v>7</v>
      </c>
      <c r="CE48" s="100">
        <v>6073.2</v>
      </c>
      <c r="CF48" s="100">
        <v>28</v>
      </c>
      <c r="CG48" s="100">
        <v>24292.799999999999</v>
      </c>
      <c r="CH48" s="100">
        <v>32</v>
      </c>
      <c r="CI48" s="100">
        <v>27763.200000000001</v>
      </c>
      <c r="CJ48" s="100">
        <v>25</v>
      </c>
      <c r="CK48" s="100">
        <v>21690</v>
      </c>
      <c r="CL48" s="100">
        <v>33</v>
      </c>
      <c r="CM48" s="100">
        <v>28630.799999999999</v>
      </c>
      <c r="CN48" s="100">
        <v>19</v>
      </c>
      <c r="CO48" s="100">
        <v>16484.400000000001</v>
      </c>
      <c r="CP48" s="100">
        <v>18</v>
      </c>
      <c r="CQ48" s="100">
        <v>15616.800000000001</v>
      </c>
      <c r="CR48" s="100">
        <v>19</v>
      </c>
      <c r="CS48" s="100">
        <v>16484.400000000001</v>
      </c>
      <c r="CT48" s="100">
        <v>21</v>
      </c>
      <c r="CU48" s="100">
        <v>18219.600000000002</v>
      </c>
    </row>
    <row r="49" spans="2:99">
      <c r="B49" s="99" t="s">
        <v>129</v>
      </c>
      <c r="C49" s="99" t="s">
        <v>214</v>
      </c>
      <c r="D49" s="100">
        <v>4</v>
      </c>
      <c r="E49" s="100">
        <v>3940.7999999999997</v>
      </c>
      <c r="F49" s="100">
        <v>6</v>
      </c>
      <c r="G49" s="100">
        <v>5911.2</v>
      </c>
      <c r="H49" s="100">
        <v>7</v>
      </c>
      <c r="I49" s="100">
        <v>6896.4</v>
      </c>
      <c r="J49" s="100">
        <v>5</v>
      </c>
      <c r="K49" s="100">
        <v>4926</v>
      </c>
      <c r="L49" s="100">
        <v>6</v>
      </c>
      <c r="M49" s="100">
        <v>5911.2</v>
      </c>
      <c r="N49" s="100">
        <v>6</v>
      </c>
      <c r="O49" s="100">
        <v>5911.2</v>
      </c>
      <c r="P49" s="100">
        <v>4</v>
      </c>
      <c r="Q49" s="100">
        <v>3940.7999999999997</v>
      </c>
      <c r="R49" s="100">
        <v>5</v>
      </c>
      <c r="S49" s="100">
        <v>4926</v>
      </c>
      <c r="T49" s="100">
        <v>54</v>
      </c>
      <c r="U49" s="100">
        <v>53200.799999999996</v>
      </c>
      <c r="V49" s="100">
        <v>39</v>
      </c>
      <c r="W49" s="100">
        <v>38422.799999999996</v>
      </c>
      <c r="X49" s="100">
        <v>48</v>
      </c>
      <c r="Y49" s="100">
        <v>47289.599999999999</v>
      </c>
      <c r="Z49" s="100">
        <v>52</v>
      </c>
      <c r="AA49" s="100">
        <v>51230.399999999994</v>
      </c>
      <c r="AB49" s="100">
        <v>12</v>
      </c>
      <c r="AC49" s="100">
        <v>11822.4</v>
      </c>
      <c r="AD49" s="100">
        <v>10</v>
      </c>
      <c r="AE49" s="100">
        <v>9852</v>
      </c>
      <c r="AF49" s="100">
        <v>14</v>
      </c>
      <c r="AG49" s="100">
        <v>13792.8</v>
      </c>
      <c r="AH49" s="100">
        <v>10</v>
      </c>
      <c r="AI49" s="100">
        <v>9852</v>
      </c>
      <c r="AJ49" s="100">
        <v>21</v>
      </c>
      <c r="AK49" s="100">
        <v>20689.199999999997</v>
      </c>
      <c r="AL49" s="100">
        <v>12</v>
      </c>
      <c r="AM49" s="100">
        <v>11822.4</v>
      </c>
      <c r="AN49" s="100">
        <v>13</v>
      </c>
      <c r="AO49" s="100">
        <v>12807.599999999999</v>
      </c>
      <c r="AP49" s="100">
        <v>13</v>
      </c>
      <c r="AQ49" s="100">
        <v>12807.599999999999</v>
      </c>
      <c r="AR49" s="100">
        <v>3</v>
      </c>
      <c r="AS49" s="100">
        <v>2955.6</v>
      </c>
      <c r="AT49" s="100">
        <v>4</v>
      </c>
      <c r="AU49" s="100">
        <v>3940.7999999999997</v>
      </c>
      <c r="AV49" s="100">
        <v>3</v>
      </c>
      <c r="AW49" s="100">
        <v>2955.6</v>
      </c>
      <c r="AX49" s="100">
        <v>5</v>
      </c>
      <c r="AY49" s="100">
        <v>4926</v>
      </c>
      <c r="AZ49" s="100">
        <v>6</v>
      </c>
      <c r="BA49" s="100">
        <v>5911.2</v>
      </c>
      <c r="BB49" s="100">
        <v>6</v>
      </c>
      <c r="BC49" s="100">
        <v>5911.2</v>
      </c>
      <c r="BD49" s="100">
        <v>6</v>
      </c>
      <c r="BE49" s="100">
        <v>5911.2</v>
      </c>
      <c r="BF49" s="100">
        <v>7</v>
      </c>
      <c r="BG49" s="100">
        <v>6896.4</v>
      </c>
      <c r="BH49" s="100">
        <v>5</v>
      </c>
      <c r="BI49" s="100">
        <v>4926</v>
      </c>
      <c r="BJ49" s="100">
        <v>6</v>
      </c>
      <c r="BK49" s="100">
        <v>5911.2</v>
      </c>
      <c r="BL49" s="100">
        <v>7</v>
      </c>
      <c r="BM49" s="100">
        <v>6896.4</v>
      </c>
      <c r="BN49" s="100">
        <v>7</v>
      </c>
      <c r="BO49" s="100">
        <v>6896.4</v>
      </c>
      <c r="BP49" s="100">
        <v>15</v>
      </c>
      <c r="BQ49" s="100">
        <v>14777.999999999998</v>
      </c>
      <c r="BR49" s="100">
        <v>14</v>
      </c>
      <c r="BS49" s="100">
        <v>13792.8</v>
      </c>
      <c r="BT49" s="100">
        <v>14</v>
      </c>
      <c r="BU49" s="100">
        <v>13792.8</v>
      </c>
      <c r="BV49" s="100">
        <v>8</v>
      </c>
      <c r="BW49" s="100">
        <v>7881.5999999999995</v>
      </c>
      <c r="BX49" s="100">
        <v>4</v>
      </c>
      <c r="BY49" s="100">
        <v>3940.7999999999997</v>
      </c>
      <c r="BZ49" s="100">
        <v>3</v>
      </c>
      <c r="CA49" s="100">
        <v>2955.6</v>
      </c>
      <c r="CB49" s="100">
        <v>4</v>
      </c>
      <c r="CC49" s="100">
        <v>3940.7999999999997</v>
      </c>
      <c r="CD49" s="100">
        <v>5</v>
      </c>
      <c r="CE49" s="100">
        <v>4926</v>
      </c>
      <c r="CF49" s="100">
        <v>76</v>
      </c>
      <c r="CG49" s="100">
        <v>74875.199999999997</v>
      </c>
      <c r="CH49" s="100">
        <v>65</v>
      </c>
      <c r="CI49" s="100">
        <v>64037.999999999993</v>
      </c>
      <c r="CJ49" s="100">
        <v>59</v>
      </c>
      <c r="CK49" s="100">
        <v>58126.799999999996</v>
      </c>
      <c r="CL49" s="100">
        <v>53</v>
      </c>
      <c r="CM49" s="100">
        <v>52215.6</v>
      </c>
      <c r="CN49" s="100">
        <v>7</v>
      </c>
      <c r="CO49" s="100">
        <v>6896.4</v>
      </c>
      <c r="CP49" s="100">
        <v>10</v>
      </c>
      <c r="CQ49" s="100">
        <v>9852</v>
      </c>
      <c r="CR49" s="100">
        <v>10</v>
      </c>
      <c r="CS49" s="100">
        <v>9852</v>
      </c>
      <c r="CT49" s="100">
        <v>6</v>
      </c>
      <c r="CU49" s="100">
        <v>5911.2</v>
      </c>
    </row>
    <row r="50" spans="2:99">
      <c r="C50" s="99" t="s">
        <v>215</v>
      </c>
      <c r="D50" s="100">
        <v>4</v>
      </c>
      <c r="E50" s="100">
        <v>1128</v>
      </c>
      <c r="F50" s="100">
        <v>6</v>
      </c>
      <c r="G50" s="100">
        <v>1692</v>
      </c>
      <c r="H50" s="100">
        <v>7</v>
      </c>
      <c r="I50" s="100">
        <v>1974</v>
      </c>
      <c r="J50" s="100">
        <v>4</v>
      </c>
      <c r="K50" s="100">
        <v>1128</v>
      </c>
      <c r="L50" s="100">
        <v>7</v>
      </c>
      <c r="M50" s="100">
        <v>1974</v>
      </c>
      <c r="N50" s="100">
        <v>6</v>
      </c>
      <c r="O50" s="100">
        <v>1692</v>
      </c>
      <c r="P50" s="100">
        <v>4</v>
      </c>
      <c r="Q50" s="100">
        <v>1128</v>
      </c>
      <c r="R50" s="100">
        <v>6</v>
      </c>
      <c r="S50" s="100">
        <v>1692</v>
      </c>
      <c r="T50" s="100">
        <v>57</v>
      </c>
      <c r="U50" s="100">
        <v>16074</v>
      </c>
      <c r="V50" s="100">
        <v>43</v>
      </c>
      <c r="W50" s="100">
        <v>12126</v>
      </c>
      <c r="X50" s="100">
        <v>50</v>
      </c>
      <c r="Y50" s="100">
        <v>14100</v>
      </c>
      <c r="Z50" s="100">
        <v>59</v>
      </c>
      <c r="AA50" s="100">
        <v>16638</v>
      </c>
      <c r="AB50" s="100">
        <v>12</v>
      </c>
      <c r="AC50" s="100">
        <v>3384</v>
      </c>
      <c r="AD50" s="100">
        <v>10</v>
      </c>
      <c r="AE50" s="100">
        <v>2820</v>
      </c>
      <c r="AF50" s="100">
        <v>14</v>
      </c>
      <c r="AG50" s="100">
        <v>3948</v>
      </c>
      <c r="AH50" s="100">
        <v>10</v>
      </c>
      <c r="AI50" s="100">
        <v>2820</v>
      </c>
      <c r="AJ50" s="100">
        <v>21</v>
      </c>
      <c r="AK50" s="100">
        <v>5922</v>
      </c>
      <c r="AL50" s="100">
        <v>14</v>
      </c>
      <c r="AM50" s="100">
        <v>3948</v>
      </c>
      <c r="AN50" s="100">
        <v>14</v>
      </c>
      <c r="AO50" s="100">
        <v>3948</v>
      </c>
      <c r="AP50" s="100">
        <v>13</v>
      </c>
      <c r="AQ50" s="100">
        <v>3666</v>
      </c>
      <c r="AR50" s="100">
        <v>3</v>
      </c>
      <c r="AS50" s="100">
        <v>846</v>
      </c>
      <c r="AT50" s="100">
        <v>5</v>
      </c>
      <c r="AU50" s="100">
        <v>1410</v>
      </c>
      <c r="AV50" s="100">
        <v>3</v>
      </c>
      <c r="AW50" s="100">
        <v>846</v>
      </c>
      <c r="AX50" s="100">
        <v>4</v>
      </c>
      <c r="AY50" s="100">
        <v>1128</v>
      </c>
      <c r="AZ50" s="100">
        <v>6</v>
      </c>
      <c r="BA50" s="100">
        <v>1692</v>
      </c>
      <c r="BB50" s="100">
        <v>6</v>
      </c>
      <c r="BC50" s="100">
        <v>1692</v>
      </c>
      <c r="BD50" s="100">
        <v>5</v>
      </c>
      <c r="BE50" s="100">
        <v>1410</v>
      </c>
      <c r="BF50" s="100">
        <v>7</v>
      </c>
      <c r="BG50" s="100">
        <v>1974</v>
      </c>
      <c r="BH50" s="100">
        <v>5</v>
      </c>
      <c r="BI50" s="100">
        <v>1410</v>
      </c>
      <c r="BJ50" s="100">
        <v>6</v>
      </c>
      <c r="BK50" s="100">
        <v>1692</v>
      </c>
      <c r="BL50" s="100">
        <v>8</v>
      </c>
      <c r="BM50" s="100">
        <v>2256</v>
      </c>
      <c r="BN50" s="100">
        <v>7</v>
      </c>
      <c r="BO50" s="100">
        <v>1974</v>
      </c>
      <c r="BP50" s="100">
        <v>16</v>
      </c>
      <c r="BQ50" s="100">
        <v>4512</v>
      </c>
      <c r="BR50" s="100">
        <v>16</v>
      </c>
      <c r="BS50" s="100">
        <v>4512</v>
      </c>
      <c r="BT50" s="100">
        <v>13</v>
      </c>
      <c r="BU50" s="100">
        <v>3666</v>
      </c>
      <c r="BV50" s="100">
        <v>10</v>
      </c>
      <c r="BW50" s="100">
        <v>2820</v>
      </c>
      <c r="BX50" s="100">
        <v>4</v>
      </c>
      <c r="BY50" s="100">
        <v>1128</v>
      </c>
      <c r="BZ50" s="100">
        <v>3</v>
      </c>
      <c r="CA50" s="100">
        <v>846</v>
      </c>
      <c r="CB50" s="100">
        <v>5</v>
      </c>
      <c r="CC50" s="100">
        <v>1410</v>
      </c>
      <c r="CD50" s="100">
        <v>5</v>
      </c>
      <c r="CE50" s="100">
        <v>1410</v>
      </c>
      <c r="CF50" s="100">
        <v>82</v>
      </c>
      <c r="CG50" s="100">
        <v>23124</v>
      </c>
      <c r="CH50" s="100">
        <v>87</v>
      </c>
      <c r="CI50" s="100">
        <v>24534</v>
      </c>
      <c r="CJ50" s="100">
        <v>65</v>
      </c>
      <c r="CK50" s="100">
        <v>18330</v>
      </c>
      <c r="CL50" s="100">
        <v>62</v>
      </c>
      <c r="CM50" s="100">
        <v>17484</v>
      </c>
      <c r="CN50" s="100">
        <v>7</v>
      </c>
      <c r="CO50" s="100">
        <v>1974</v>
      </c>
      <c r="CP50" s="100">
        <v>9</v>
      </c>
      <c r="CQ50" s="100">
        <v>2538</v>
      </c>
      <c r="CR50" s="100">
        <v>11</v>
      </c>
      <c r="CS50" s="100">
        <v>3102</v>
      </c>
      <c r="CT50" s="100">
        <v>7</v>
      </c>
      <c r="CU50" s="100">
        <v>1974</v>
      </c>
    </row>
    <row r="51" spans="2:99">
      <c r="C51" s="99" t="s">
        <v>216</v>
      </c>
      <c r="D51" s="100">
        <v>3</v>
      </c>
      <c r="E51" s="100">
        <v>2563.1999999999998</v>
      </c>
      <c r="F51" s="100">
        <v>6</v>
      </c>
      <c r="G51" s="100">
        <v>5126.3999999999996</v>
      </c>
      <c r="H51" s="100">
        <v>7</v>
      </c>
      <c r="I51" s="100">
        <v>5980.8</v>
      </c>
      <c r="J51" s="100">
        <v>5</v>
      </c>
      <c r="K51" s="100">
        <v>4272</v>
      </c>
      <c r="L51" s="100">
        <v>6</v>
      </c>
      <c r="M51" s="100">
        <v>5126.3999999999996</v>
      </c>
      <c r="N51" s="100">
        <v>6</v>
      </c>
      <c r="O51" s="100">
        <v>5126.3999999999996</v>
      </c>
      <c r="P51" s="100">
        <v>4</v>
      </c>
      <c r="Q51" s="100">
        <v>3417.6</v>
      </c>
      <c r="R51" s="100">
        <v>5</v>
      </c>
      <c r="S51" s="100">
        <v>4272</v>
      </c>
      <c r="T51" s="100">
        <v>59</v>
      </c>
      <c r="U51" s="100">
        <v>50409.599999999999</v>
      </c>
      <c r="V51" s="100">
        <v>40</v>
      </c>
      <c r="W51" s="100">
        <v>34176</v>
      </c>
      <c r="X51" s="100">
        <v>51</v>
      </c>
      <c r="Y51" s="100">
        <v>43574.400000000001</v>
      </c>
      <c r="Z51" s="100">
        <v>63</v>
      </c>
      <c r="AA51" s="100">
        <v>53827.199999999997</v>
      </c>
      <c r="AB51" s="100">
        <v>11</v>
      </c>
      <c r="AC51" s="100">
        <v>9398.4</v>
      </c>
      <c r="AD51" s="100">
        <v>11</v>
      </c>
      <c r="AE51" s="100">
        <v>9398.4</v>
      </c>
      <c r="AF51" s="100">
        <v>13</v>
      </c>
      <c r="AG51" s="100">
        <v>11107.199999999999</v>
      </c>
      <c r="AH51" s="100">
        <v>12</v>
      </c>
      <c r="AI51" s="100">
        <v>10252.799999999999</v>
      </c>
      <c r="AJ51" s="100">
        <v>18</v>
      </c>
      <c r="AK51" s="100">
        <v>15379.199999999999</v>
      </c>
      <c r="AL51" s="100">
        <v>11</v>
      </c>
      <c r="AM51" s="100">
        <v>9398.4</v>
      </c>
      <c r="AN51" s="100">
        <v>12</v>
      </c>
      <c r="AO51" s="100">
        <v>10252.799999999999</v>
      </c>
      <c r="AP51" s="100">
        <v>14</v>
      </c>
      <c r="AQ51" s="100">
        <v>11961.6</v>
      </c>
      <c r="AR51" s="100">
        <v>3</v>
      </c>
      <c r="AS51" s="100">
        <v>2563.1999999999998</v>
      </c>
      <c r="AT51" s="100">
        <v>5</v>
      </c>
      <c r="AU51" s="100">
        <v>4272</v>
      </c>
      <c r="AV51" s="100">
        <v>4</v>
      </c>
      <c r="AW51" s="100">
        <v>3417.6</v>
      </c>
      <c r="AX51" s="100">
        <v>5</v>
      </c>
      <c r="AY51" s="100">
        <v>4272</v>
      </c>
      <c r="AZ51" s="100">
        <v>6</v>
      </c>
      <c r="BA51" s="100">
        <v>5126.3999999999996</v>
      </c>
      <c r="BB51" s="100">
        <v>5</v>
      </c>
      <c r="BC51" s="100">
        <v>4272</v>
      </c>
      <c r="BD51" s="100">
        <v>5</v>
      </c>
      <c r="BE51" s="100">
        <v>4272</v>
      </c>
      <c r="BF51" s="100">
        <v>7</v>
      </c>
      <c r="BG51" s="100">
        <v>5980.8</v>
      </c>
      <c r="BH51" s="100">
        <v>4</v>
      </c>
      <c r="BI51" s="100">
        <v>3417.6</v>
      </c>
      <c r="BJ51" s="100">
        <v>6</v>
      </c>
      <c r="BK51" s="100">
        <v>5126.3999999999996</v>
      </c>
      <c r="BL51" s="100">
        <v>7</v>
      </c>
      <c r="BM51" s="100">
        <v>5980.8</v>
      </c>
      <c r="BN51" s="100">
        <v>7</v>
      </c>
      <c r="BO51" s="100">
        <v>5980.8</v>
      </c>
      <c r="BP51" s="100">
        <v>17</v>
      </c>
      <c r="BQ51" s="100">
        <v>14524.8</v>
      </c>
      <c r="BR51" s="100">
        <v>15</v>
      </c>
      <c r="BS51" s="100">
        <v>12816</v>
      </c>
      <c r="BT51" s="100">
        <v>13</v>
      </c>
      <c r="BU51" s="100">
        <v>11107.199999999999</v>
      </c>
      <c r="BV51" s="100">
        <v>8</v>
      </c>
      <c r="BW51" s="100">
        <v>6835.2</v>
      </c>
      <c r="BX51" s="100">
        <v>3</v>
      </c>
      <c r="BY51" s="100">
        <v>2563.1999999999998</v>
      </c>
      <c r="BZ51" s="100">
        <v>3</v>
      </c>
      <c r="CA51" s="100">
        <v>2563.1999999999998</v>
      </c>
      <c r="CB51" s="100">
        <v>5</v>
      </c>
      <c r="CC51" s="100">
        <v>4272</v>
      </c>
      <c r="CD51" s="100">
        <v>5</v>
      </c>
      <c r="CE51" s="100">
        <v>4272</v>
      </c>
      <c r="CF51" s="100">
        <v>70</v>
      </c>
      <c r="CG51" s="100">
        <v>59808</v>
      </c>
      <c r="CH51" s="100">
        <v>75</v>
      </c>
      <c r="CI51" s="100">
        <v>64080</v>
      </c>
      <c r="CJ51" s="100">
        <v>65</v>
      </c>
      <c r="CK51" s="100">
        <v>55536</v>
      </c>
      <c r="CL51" s="100">
        <v>60</v>
      </c>
      <c r="CM51" s="100">
        <v>51264</v>
      </c>
      <c r="CN51" s="100">
        <v>7</v>
      </c>
      <c r="CO51" s="100">
        <v>5980.8</v>
      </c>
      <c r="CP51" s="100">
        <v>9</v>
      </c>
      <c r="CQ51" s="100">
        <v>7689.5999999999995</v>
      </c>
      <c r="CR51" s="100">
        <v>10</v>
      </c>
      <c r="CS51" s="100">
        <v>8544</v>
      </c>
      <c r="CT51" s="100">
        <v>7</v>
      </c>
      <c r="CU51" s="100">
        <v>5980.8</v>
      </c>
    </row>
    <row r="52" spans="2:99">
      <c r="C52" s="99" t="s">
        <v>217</v>
      </c>
      <c r="D52" s="100">
        <v>4</v>
      </c>
      <c r="E52" s="100">
        <v>2160</v>
      </c>
      <c r="F52" s="100">
        <v>6</v>
      </c>
      <c r="G52" s="100">
        <v>3240</v>
      </c>
      <c r="H52" s="100">
        <v>7</v>
      </c>
      <c r="I52" s="100">
        <v>3780</v>
      </c>
      <c r="J52" s="100">
        <v>4</v>
      </c>
      <c r="K52" s="100">
        <v>2160</v>
      </c>
      <c r="L52" s="100">
        <v>6</v>
      </c>
      <c r="M52" s="100">
        <v>3240</v>
      </c>
      <c r="N52" s="100">
        <v>5</v>
      </c>
      <c r="O52" s="100">
        <v>2700</v>
      </c>
      <c r="P52" s="100">
        <v>4</v>
      </c>
      <c r="Q52" s="100">
        <v>2160</v>
      </c>
      <c r="R52" s="100">
        <v>6</v>
      </c>
      <c r="S52" s="100">
        <v>3240</v>
      </c>
      <c r="T52" s="100">
        <v>53</v>
      </c>
      <c r="U52" s="100">
        <v>28620</v>
      </c>
      <c r="V52" s="100">
        <v>42</v>
      </c>
      <c r="W52" s="100">
        <v>22680</v>
      </c>
      <c r="X52" s="100">
        <v>57</v>
      </c>
      <c r="Y52" s="100">
        <v>30780</v>
      </c>
      <c r="Z52" s="100">
        <v>58</v>
      </c>
      <c r="AA52" s="100">
        <v>31320</v>
      </c>
      <c r="AB52" s="100">
        <v>13</v>
      </c>
      <c r="AC52" s="100">
        <v>7020</v>
      </c>
      <c r="AD52" s="100">
        <v>11</v>
      </c>
      <c r="AE52" s="100">
        <v>5940</v>
      </c>
      <c r="AF52" s="100">
        <v>14</v>
      </c>
      <c r="AG52" s="100">
        <v>7560</v>
      </c>
      <c r="AH52" s="100">
        <v>11</v>
      </c>
      <c r="AI52" s="100">
        <v>5940</v>
      </c>
      <c r="AJ52" s="100">
        <v>21</v>
      </c>
      <c r="AK52" s="100">
        <v>11340</v>
      </c>
      <c r="AL52" s="100">
        <v>13</v>
      </c>
      <c r="AM52" s="100">
        <v>7020</v>
      </c>
      <c r="AN52" s="100">
        <v>14</v>
      </c>
      <c r="AO52" s="100">
        <v>7560</v>
      </c>
      <c r="AP52" s="100">
        <v>12</v>
      </c>
      <c r="AQ52" s="100">
        <v>6480</v>
      </c>
      <c r="AR52" s="100">
        <v>3</v>
      </c>
      <c r="AS52" s="100">
        <v>1620</v>
      </c>
      <c r="AT52" s="100">
        <v>4</v>
      </c>
      <c r="AU52" s="100">
        <v>2160</v>
      </c>
      <c r="AV52" s="100">
        <v>3</v>
      </c>
      <c r="AW52" s="100">
        <v>1620</v>
      </c>
      <c r="AX52" s="100">
        <v>5</v>
      </c>
      <c r="AY52" s="100">
        <v>2700</v>
      </c>
      <c r="AZ52" s="100">
        <v>6</v>
      </c>
      <c r="BA52" s="100">
        <v>3240</v>
      </c>
      <c r="BB52" s="100">
        <v>6</v>
      </c>
      <c r="BC52" s="100">
        <v>3240</v>
      </c>
      <c r="BD52" s="100">
        <v>5</v>
      </c>
      <c r="BE52" s="100">
        <v>2700</v>
      </c>
      <c r="BF52" s="100">
        <v>6</v>
      </c>
      <c r="BG52" s="100">
        <v>3240</v>
      </c>
      <c r="BH52" s="100">
        <v>5</v>
      </c>
      <c r="BI52" s="100">
        <v>2700</v>
      </c>
      <c r="BJ52" s="100">
        <v>6</v>
      </c>
      <c r="BK52" s="100">
        <v>3240</v>
      </c>
      <c r="BL52" s="100">
        <v>7</v>
      </c>
      <c r="BM52" s="100">
        <v>3780</v>
      </c>
      <c r="BN52" s="100">
        <v>7</v>
      </c>
      <c r="BO52" s="100">
        <v>3780</v>
      </c>
      <c r="BP52" s="100">
        <v>17</v>
      </c>
      <c r="BQ52" s="100">
        <v>9180</v>
      </c>
      <c r="BR52" s="100">
        <v>15</v>
      </c>
      <c r="BS52" s="100">
        <v>8100</v>
      </c>
      <c r="BT52" s="100">
        <v>12</v>
      </c>
      <c r="BU52" s="100">
        <v>6480</v>
      </c>
      <c r="BV52" s="100">
        <v>9</v>
      </c>
      <c r="BW52" s="100">
        <v>4860</v>
      </c>
      <c r="BX52" s="100">
        <v>3</v>
      </c>
      <c r="BY52" s="100">
        <v>1620</v>
      </c>
      <c r="BZ52" s="100">
        <v>3</v>
      </c>
      <c r="CA52" s="100">
        <v>1620</v>
      </c>
      <c r="CB52" s="100">
        <v>4</v>
      </c>
      <c r="CC52" s="100">
        <v>2160</v>
      </c>
      <c r="CD52" s="100">
        <v>5</v>
      </c>
      <c r="CE52" s="100">
        <v>2700</v>
      </c>
      <c r="CF52" s="100">
        <v>76</v>
      </c>
      <c r="CG52" s="100">
        <v>41040</v>
      </c>
      <c r="CH52" s="100">
        <v>80</v>
      </c>
      <c r="CI52" s="100">
        <v>43200</v>
      </c>
      <c r="CJ52" s="100">
        <v>71</v>
      </c>
      <c r="CK52" s="100">
        <v>38340</v>
      </c>
      <c r="CL52" s="100">
        <v>64</v>
      </c>
      <c r="CM52" s="100">
        <v>34560</v>
      </c>
      <c r="CN52" s="100">
        <v>7</v>
      </c>
      <c r="CO52" s="100">
        <v>3780</v>
      </c>
      <c r="CP52" s="100">
        <v>10</v>
      </c>
      <c r="CQ52" s="100">
        <v>5400</v>
      </c>
      <c r="CR52" s="100">
        <v>11</v>
      </c>
      <c r="CS52" s="100">
        <v>5940</v>
      </c>
      <c r="CT52" s="100">
        <v>7</v>
      </c>
      <c r="CU52" s="100">
        <v>3780</v>
      </c>
    </row>
    <row r="53" spans="2:99">
      <c r="C53" s="99" t="s">
        <v>218</v>
      </c>
      <c r="D53" s="100">
        <v>4</v>
      </c>
      <c r="E53" s="100">
        <v>1627.2</v>
      </c>
      <c r="F53" s="100">
        <v>6</v>
      </c>
      <c r="G53" s="100">
        <v>2440.8000000000002</v>
      </c>
      <c r="H53" s="100">
        <v>7</v>
      </c>
      <c r="I53" s="100">
        <v>2847.6</v>
      </c>
      <c r="J53" s="100">
        <v>4</v>
      </c>
      <c r="K53" s="100">
        <v>1627.2</v>
      </c>
      <c r="L53" s="100">
        <v>7</v>
      </c>
      <c r="M53" s="100">
        <v>2847.6</v>
      </c>
      <c r="N53" s="100">
        <v>6</v>
      </c>
      <c r="O53" s="100">
        <v>2440.8000000000002</v>
      </c>
      <c r="P53" s="100">
        <v>4</v>
      </c>
      <c r="Q53" s="100">
        <v>1627.2</v>
      </c>
      <c r="R53" s="100">
        <v>5</v>
      </c>
      <c r="S53" s="100">
        <v>2034</v>
      </c>
      <c r="T53" s="100">
        <v>63</v>
      </c>
      <c r="U53" s="100">
        <v>25628.400000000001</v>
      </c>
      <c r="V53" s="100">
        <v>43</v>
      </c>
      <c r="W53" s="100">
        <v>17492.400000000001</v>
      </c>
      <c r="X53" s="100">
        <v>49</v>
      </c>
      <c r="Y53" s="100">
        <v>19933.2</v>
      </c>
      <c r="Z53" s="100">
        <v>68</v>
      </c>
      <c r="AA53" s="100">
        <v>27662.400000000001</v>
      </c>
      <c r="AB53" s="100">
        <v>12</v>
      </c>
      <c r="AC53" s="100">
        <v>4881.6000000000004</v>
      </c>
      <c r="AD53" s="100">
        <v>11</v>
      </c>
      <c r="AE53" s="100">
        <v>4474.8</v>
      </c>
      <c r="AF53" s="100">
        <v>13</v>
      </c>
      <c r="AG53" s="100">
        <v>5288.4000000000005</v>
      </c>
      <c r="AH53" s="100">
        <v>11</v>
      </c>
      <c r="AI53" s="100">
        <v>4474.8</v>
      </c>
      <c r="AJ53" s="100">
        <v>19</v>
      </c>
      <c r="AK53" s="100">
        <v>7729.2</v>
      </c>
      <c r="AL53" s="100">
        <v>12</v>
      </c>
      <c r="AM53" s="100">
        <v>4881.6000000000004</v>
      </c>
      <c r="AN53" s="100">
        <v>13</v>
      </c>
      <c r="AO53" s="100">
        <v>5288.4000000000005</v>
      </c>
      <c r="AP53" s="100">
        <v>13</v>
      </c>
      <c r="AQ53" s="100">
        <v>5288.4000000000005</v>
      </c>
      <c r="AR53" s="100">
        <v>3</v>
      </c>
      <c r="AS53" s="100">
        <v>1220.4000000000001</v>
      </c>
      <c r="AT53" s="100">
        <v>5</v>
      </c>
      <c r="AU53" s="100">
        <v>2034</v>
      </c>
      <c r="AV53" s="100">
        <v>3</v>
      </c>
      <c r="AW53" s="100">
        <v>1220.4000000000001</v>
      </c>
      <c r="AX53" s="100">
        <v>4</v>
      </c>
      <c r="AY53" s="100">
        <v>1627.2</v>
      </c>
      <c r="AZ53" s="100">
        <v>7</v>
      </c>
      <c r="BA53" s="100">
        <v>2847.6</v>
      </c>
      <c r="BB53" s="100">
        <v>6</v>
      </c>
      <c r="BC53" s="100">
        <v>2440.8000000000002</v>
      </c>
      <c r="BD53" s="100">
        <v>6</v>
      </c>
      <c r="BE53" s="100">
        <v>2440.8000000000002</v>
      </c>
      <c r="BF53" s="100">
        <v>7</v>
      </c>
      <c r="BG53" s="100">
        <v>2847.6</v>
      </c>
      <c r="BH53" s="100">
        <v>5</v>
      </c>
      <c r="BI53" s="100">
        <v>2034</v>
      </c>
      <c r="BJ53" s="100">
        <v>6</v>
      </c>
      <c r="BK53" s="100">
        <v>2440.8000000000002</v>
      </c>
      <c r="BL53" s="100">
        <v>7</v>
      </c>
      <c r="BM53" s="100">
        <v>2847.6</v>
      </c>
      <c r="BN53" s="100">
        <v>8</v>
      </c>
      <c r="BO53" s="100">
        <v>3254.4</v>
      </c>
      <c r="BP53" s="100">
        <v>16</v>
      </c>
      <c r="BQ53" s="100">
        <v>6508.8</v>
      </c>
      <c r="BR53" s="100">
        <v>15</v>
      </c>
      <c r="BS53" s="100">
        <v>6102</v>
      </c>
      <c r="BT53" s="100">
        <v>14</v>
      </c>
      <c r="BU53" s="100">
        <v>5695.2</v>
      </c>
      <c r="BV53" s="100">
        <v>10</v>
      </c>
      <c r="BW53" s="100">
        <v>4068</v>
      </c>
      <c r="BX53" s="100">
        <v>4</v>
      </c>
      <c r="BY53" s="100">
        <v>1627.2</v>
      </c>
      <c r="BZ53" s="100">
        <v>4</v>
      </c>
      <c r="CA53" s="100">
        <v>1627.2</v>
      </c>
      <c r="CB53" s="100">
        <v>4</v>
      </c>
      <c r="CC53" s="100">
        <v>1627.2</v>
      </c>
      <c r="CD53" s="100">
        <v>5</v>
      </c>
      <c r="CE53" s="100">
        <v>2034</v>
      </c>
      <c r="CF53" s="100">
        <v>77</v>
      </c>
      <c r="CG53" s="100">
        <v>31323.600000000002</v>
      </c>
      <c r="CH53" s="100">
        <v>75</v>
      </c>
      <c r="CI53" s="100">
        <v>30510</v>
      </c>
      <c r="CJ53" s="100">
        <v>70</v>
      </c>
      <c r="CK53" s="100">
        <v>28476</v>
      </c>
      <c r="CL53" s="100">
        <v>65</v>
      </c>
      <c r="CM53" s="100">
        <v>26442</v>
      </c>
      <c r="CN53" s="100">
        <v>8</v>
      </c>
      <c r="CO53" s="100">
        <v>3254.4</v>
      </c>
      <c r="CP53" s="100">
        <v>9</v>
      </c>
      <c r="CQ53" s="100">
        <v>3661.2000000000003</v>
      </c>
      <c r="CR53" s="100">
        <v>11</v>
      </c>
      <c r="CS53" s="100">
        <v>4474.8</v>
      </c>
      <c r="CT53" s="100">
        <v>7</v>
      </c>
      <c r="CU53" s="100">
        <v>2847.6</v>
      </c>
    </row>
    <row r="54" spans="2:99">
      <c r="C54" s="99" t="s">
        <v>219</v>
      </c>
      <c r="D54" s="100">
        <v>4</v>
      </c>
      <c r="E54" s="100">
        <v>1339.2</v>
      </c>
      <c r="F54" s="100">
        <v>6</v>
      </c>
      <c r="G54" s="100">
        <v>2008.8000000000002</v>
      </c>
      <c r="H54" s="100">
        <v>7</v>
      </c>
      <c r="I54" s="100">
        <v>2343.6</v>
      </c>
      <c r="J54" s="100">
        <v>5</v>
      </c>
      <c r="K54" s="100">
        <v>1674</v>
      </c>
      <c r="L54" s="100">
        <v>7</v>
      </c>
      <c r="M54" s="100">
        <v>2343.6</v>
      </c>
      <c r="N54" s="100">
        <v>6</v>
      </c>
      <c r="O54" s="100">
        <v>2008.8000000000002</v>
      </c>
      <c r="P54" s="100">
        <v>4</v>
      </c>
      <c r="Q54" s="100">
        <v>1339.2</v>
      </c>
      <c r="R54" s="100">
        <v>5</v>
      </c>
      <c r="S54" s="100">
        <v>1674</v>
      </c>
      <c r="T54" s="100">
        <v>63</v>
      </c>
      <c r="U54" s="100">
        <v>21092.400000000001</v>
      </c>
      <c r="V54" s="100">
        <v>45</v>
      </c>
      <c r="W54" s="100">
        <v>15066</v>
      </c>
      <c r="X54" s="100">
        <v>58</v>
      </c>
      <c r="Y54" s="100">
        <v>19418.400000000001</v>
      </c>
      <c r="Z54" s="100">
        <v>63</v>
      </c>
      <c r="AA54" s="100">
        <v>21092.400000000001</v>
      </c>
      <c r="AB54" s="100">
        <v>11</v>
      </c>
      <c r="AC54" s="100">
        <v>3682.8</v>
      </c>
      <c r="AD54" s="100">
        <v>11</v>
      </c>
      <c r="AE54" s="100">
        <v>3682.8</v>
      </c>
      <c r="AF54" s="100">
        <v>13</v>
      </c>
      <c r="AG54" s="100">
        <v>4352.4000000000005</v>
      </c>
      <c r="AH54" s="100">
        <v>11</v>
      </c>
      <c r="AI54" s="100">
        <v>3682.8</v>
      </c>
      <c r="AJ54" s="100">
        <v>19</v>
      </c>
      <c r="AK54" s="100">
        <v>6361.2</v>
      </c>
      <c r="AL54" s="100">
        <v>14</v>
      </c>
      <c r="AM54" s="100">
        <v>4687.2</v>
      </c>
      <c r="AN54" s="100">
        <v>15</v>
      </c>
      <c r="AO54" s="100">
        <v>5022</v>
      </c>
      <c r="AP54" s="100">
        <v>13</v>
      </c>
      <c r="AQ54" s="100">
        <v>4352.4000000000005</v>
      </c>
      <c r="AR54" s="100">
        <v>3</v>
      </c>
      <c r="AS54" s="100">
        <v>1004.4000000000001</v>
      </c>
      <c r="AT54" s="100">
        <v>5</v>
      </c>
      <c r="AU54" s="100">
        <v>1674</v>
      </c>
      <c r="AV54" s="100">
        <v>3</v>
      </c>
      <c r="AW54" s="100">
        <v>1004.4000000000001</v>
      </c>
      <c r="AX54" s="100">
        <v>5</v>
      </c>
      <c r="AY54" s="100">
        <v>1674</v>
      </c>
      <c r="AZ54" s="100">
        <v>6</v>
      </c>
      <c r="BA54" s="100">
        <v>2008.8000000000002</v>
      </c>
      <c r="BB54" s="100">
        <v>6</v>
      </c>
      <c r="BC54" s="100">
        <v>2008.8000000000002</v>
      </c>
      <c r="BD54" s="100">
        <v>6</v>
      </c>
      <c r="BE54" s="100">
        <v>2008.8000000000002</v>
      </c>
      <c r="BF54" s="100">
        <v>6</v>
      </c>
      <c r="BG54" s="100">
        <v>2008.8000000000002</v>
      </c>
      <c r="BH54" s="100">
        <v>5</v>
      </c>
      <c r="BI54" s="100">
        <v>1674</v>
      </c>
      <c r="BJ54" s="100">
        <v>6</v>
      </c>
      <c r="BK54" s="100">
        <v>2008.8000000000002</v>
      </c>
      <c r="BL54" s="100">
        <v>7</v>
      </c>
      <c r="BM54" s="100">
        <v>2343.6</v>
      </c>
      <c r="BN54" s="100">
        <v>8</v>
      </c>
      <c r="BO54" s="100">
        <v>2678.4</v>
      </c>
      <c r="BP54" s="100">
        <v>15</v>
      </c>
      <c r="BQ54" s="100">
        <v>5022</v>
      </c>
      <c r="BR54" s="100">
        <v>14</v>
      </c>
      <c r="BS54" s="100">
        <v>4687.2</v>
      </c>
      <c r="BT54" s="100">
        <v>13</v>
      </c>
      <c r="BU54" s="100">
        <v>4352.4000000000005</v>
      </c>
      <c r="BV54" s="100">
        <v>9</v>
      </c>
      <c r="BW54" s="100">
        <v>3013.2000000000003</v>
      </c>
      <c r="BX54" s="100">
        <v>4</v>
      </c>
      <c r="BY54" s="100">
        <v>1339.2</v>
      </c>
      <c r="BZ54" s="100">
        <v>3</v>
      </c>
      <c r="CA54" s="100">
        <v>1004.4000000000001</v>
      </c>
      <c r="CB54" s="100">
        <v>5</v>
      </c>
      <c r="CC54" s="100">
        <v>1674</v>
      </c>
      <c r="CD54" s="100">
        <v>5</v>
      </c>
      <c r="CE54" s="100">
        <v>1674</v>
      </c>
      <c r="CF54" s="100">
        <v>76</v>
      </c>
      <c r="CG54" s="100">
        <v>25444.799999999999</v>
      </c>
      <c r="CH54" s="100">
        <v>77</v>
      </c>
      <c r="CI54" s="100">
        <v>25779.600000000002</v>
      </c>
      <c r="CJ54" s="100">
        <v>76</v>
      </c>
      <c r="CK54" s="100">
        <v>25444.799999999999</v>
      </c>
      <c r="CL54" s="100">
        <v>57</v>
      </c>
      <c r="CM54" s="100">
        <v>19083.600000000002</v>
      </c>
      <c r="CN54" s="100">
        <v>7</v>
      </c>
      <c r="CO54" s="100">
        <v>2343.6</v>
      </c>
      <c r="CP54" s="100">
        <v>10</v>
      </c>
      <c r="CQ54" s="100">
        <v>3348</v>
      </c>
      <c r="CR54" s="100">
        <v>10</v>
      </c>
      <c r="CS54" s="100">
        <v>3348</v>
      </c>
      <c r="CT54" s="100">
        <v>7</v>
      </c>
      <c r="CU54" s="100">
        <v>2343.6</v>
      </c>
    </row>
    <row r="55" spans="2:99">
      <c r="C55" s="99" t="s">
        <v>220</v>
      </c>
      <c r="D55" s="100">
        <v>4</v>
      </c>
      <c r="E55" s="100">
        <v>2654.4</v>
      </c>
      <c r="F55" s="100">
        <v>6</v>
      </c>
      <c r="G55" s="100">
        <v>3981.6000000000004</v>
      </c>
      <c r="H55" s="100">
        <v>7</v>
      </c>
      <c r="I55" s="100">
        <v>4645.2</v>
      </c>
      <c r="J55" s="100">
        <v>4</v>
      </c>
      <c r="K55" s="100">
        <v>2654.4</v>
      </c>
      <c r="L55" s="100">
        <v>6</v>
      </c>
      <c r="M55" s="100">
        <v>3981.6000000000004</v>
      </c>
      <c r="N55" s="100">
        <v>6</v>
      </c>
      <c r="O55" s="100">
        <v>3981.6000000000004</v>
      </c>
      <c r="P55" s="100">
        <v>4</v>
      </c>
      <c r="Q55" s="100">
        <v>2654.4</v>
      </c>
      <c r="R55" s="100">
        <v>5</v>
      </c>
      <c r="S55" s="100">
        <v>3318</v>
      </c>
      <c r="T55" s="100">
        <v>54</v>
      </c>
      <c r="U55" s="100">
        <v>35834.400000000001</v>
      </c>
      <c r="V55" s="100">
        <v>35</v>
      </c>
      <c r="W55" s="100">
        <v>23226</v>
      </c>
      <c r="X55" s="100">
        <v>47</v>
      </c>
      <c r="Y55" s="100">
        <v>31189.200000000001</v>
      </c>
      <c r="Z55" s="100">
        <v>56</v>
      </c>
      <c r="AA55" s="100">
        <v>37161.599999999999</v>
      </c>
      <c r="AB55" s="100">
        <v>11</v>
      </c>
      <c r="AC55" s="100">
        <v>7299.6</v>
      </c>
      <c r="AD55" s="100">
        <v>9</v>
      </c>
      <c r="AE55" s="100">
        <v>5972.4000000000005</v>
      </c>
      <c r="AF55" s="100">
        <v>15</v>
      </c>
      <c r="AG55" s="100">
        <v>9954</v>
      </c>
      <c r="AH55" s="100">
        <v>11</v>
      </c>
      <c r="AI55" s="100">
        <v>7299.6</v>
      </c>
      <c r="AJ55" s="100">
        <v>21</v>
      </c>
      <c r="AK55" s="100">
        <v>13935.6</v>
      </c>
      <c r="AL55" s="100">
        <v>13</v>
      </c>
      <c r="AM55" s="100">
        <v>8626.8000000000011</v>
      </c>
      <c r="AN55" s="100">
        <v>14</v>
      </c>
      <c r="AO55" s="100">
        <v>9290.4</v>
      </c>
      <c r="AP55" s="100">
        <v>13</v>
      </c>
      <c r="AQ55" s="100">
        <v>8626.8000000000011</v>
      </c>
      <c r="AR55" s="100">
        <v>3</v>
      </c>
      <c r="AS55" s="100">
        <v>1990.8000000000002</v>
      </c>
      <c r="AT55" s="100">
        <v>4</v>
      </c>
      <c r="AU55" s="100">
        <v>2654.4</v>
      </c>
      <c r="AV55" s="100">
        <v>3</v>
      </c>
      <c r="AW55" s="100">
        <v>1990.8000000000002</v>
      </c>
      <c r="AX55" s="100">
        <v>5</v>
      </c>
      <c r="AY55" s="100">
        <v>3318</v>
      </c>
      <c r="AZ55" s="100">
        <v>6</v>
      </c>
      <c r="BA55" s="100">
        <v>3981.6000000000004</v>
      </c>
      <c r="BB55" s="100">
        <v>6</v>
      </c>
      <c r="BC55" s="100">
        <v>3981.6000000000004</v>
      </c>
      <c r="BD55" s="100">
        <v>6</v>
      </c>
      <c r="BE55" s="100">
        <v>3981.6000000000004</v>
      </c>
      <c r="BF55" s="100">
        <v>7</v>
      </c>
      <c r="BG55" s="100">
        <v>4645.2</v>
      </c>
      <c r="BH55" s="100">
        <v>5</v>
      </c>
      <c r="BI55" s="100">
        <v>3318</v>
      </c>
      <c r="BJ55" s="100">
        <v>6</v>
      </c>
      <c r="BK55" s="100">
        <v>3981.6000000000004</v>
      </c>
      <c r="BL55" s="100">
        <v>8</v>
      </c>
      <c r="BM55" s="100">
        <v>5308.8</v>
      </c>
      <c r="BN55" s="100">
        <v>7</v>
      </c>
      <c r="BO55" s="100">
        <v>4645.2</v>
      </c>
      <c r="BP55" s="100">
        <v>15</v>
      </c>
      <c r="BQ55" s="100">
        <v>9954</v>
      </c>
      <c r="BR55" s="100">
        <v>14</v>
      </c>
      <c r="BS55" s="100">
        <v>9290.4</v>
      </c>
      <c r="BT55" s="100">
        <v>11</v>
      </c>
      <c r="BU55" s="100">
        <v>7299.6</v>
      </c>
      <c r="BV55" s="100">
        <v>8</v>
      </c>
      <c r="BW55" s="100">
        <v>5308.8</v>
      </c>
      <c r="BX55" s="100">
        <v>4</v>
      </c>
      <c r="BY55" s="100">
        <v>2654.4</v>
      </c>
      <c r="BZ55" s="100">
        <v>3</v>
      </c>
      <c r="CA55" s="100">
        <v>1990.8000000000002</v>
      </c>
      <c r="CB55" s="100">
        <v>4</v>
      </c>
      <c r="CC55" s="100">
        <v>2654.4</v>
      </c>
      <c r="CD55" s="100">
        <v>5</v>
      </c>
      <c r="CE55" s="100">
        <v>3318</v>
      </c>
      <c r="CF55" s="100">
        <v>74</v>
      </c>
      <c r="CG55" s="100">
        <v>49106.400000000001</v>
      </c>
      <c r="CH55" s="100">
        <v>68</v>
      </c>
      <c r="CI55" s="100">
        <v>45124.800000000003</v>
      </c>
      <c r="CJ55" s="100">
        <v>62</v>
      </c>
      <c r="CK55" s="100">
        <v>41143.200000000004</v>
      </c>
      <c r="CL55" s="100">
        <v>54</v>
      </c>
      <c r="CM55" s="100">
        <v>35834.400000000001</v>
      </c>
      <c r="CN55" s="100">
        <v>7</v>
      </c>
      <c r="CO55" s="100">
        <v>4645.2</v>
      </c>
      <c r="CP55" s="100">
        <v>10</v>
      </c>
      <c r="CQ55" s="100">
        <v>6636</v>
      </c>
      <c r="CR55" s="100">
        <v>10</v>
      </c>
      <c r="CS55" s="100">
        <v>6636</v>
      </c>
      <c r="CT55" s="100">
        <v>7</v>
      </c>
      <c r="CU55" s="100">
        <v>4645.2</v>
      </c>
    </row>
    <row r="56" spans="2:99">
      <c r="C56" s="99" t="s">
        <v>221</v>
      </c>
      <c r="D56" s="100">
        <v>4</v>
      </c>
      <c r="E56" s="100">
        <v>4603.2</v>
      </c>
      <c r="F56" s="100">
        <v>6</v>
      </c>
      <c r="G56" s="100">
        <v>6904.7999999999993</v>
      </c>
      <c r="H56" s="100">
        <v>7</v>
      </c>
      <c r="I56" s="100">
        <v>8055.5999999999995</v>
      </c>
      <c r="J56" s="100">
        <v>4</v>
      </c>
      <c r="K56" s="100">
        <v>4603.2</v>
      </c>
      <c r="L56" s="100">
        <v>6</v>
      </c>
      <c r="M56" s="100">
        <v>6904.7999999999993</v>
      </c>
      <c r="N56" s="100">
        <v>5</v>
      </c>
      <c r="O56" s="100">
        <v>5754</v>
      </c>
      <c r="P56" s="100">
        <v>4</v>
      </c>
      <c r="Q56" s="100">
        <v>4603.2</v>
      </c>
      <c r="R56" s="100">
        <v>5</v>
      </c>
      <c r="S56" s="100">
        <v>5754</v>
      </c>
      <c r="T56" s="100">
        <v>57</v>
      </c>
      <c r="U56" s="100">
        <v>65595.599999999991</v>
      </c>
      <c r="V56" s="100">
        <v>38</v>
      </c>
      <c r="W56" s="100">
        <v>43730.400000000001</v>
      </c>
      <c r="X56" s="100">
        <v>51</v>
      </c>
      <c r="Y56" s="100">
        <v>58690.799999999996</v>
      </c>
      <c r="Z56" s="100">
        <v>53</v>
      </c>
      <c r="AA56" s="100">
        <v>60992.399999999994</v>
      </c>
      <c r="AB56" s="100">
        <v>11</v>
      </c>
      <c r="AC56" s="100">
        <v>12658.8</v>
      </c>
      <c r="AD56" s="100">
        <v>10</v>
      </c>
      <c r="AE56" s="100">
        <v>11508</v>
      </c>
      <c r="AF56" s="100">
        <v>12</v>
      </c>
      <c r="AG56" s="100">
        <v>13809.599999999999</v>
      </c>
      <c r="AH56" s="100">
        <v>11</v>
      </c>
      <c r="AI56" s="100">
        <v>12658.8</v>
      </c>
      <c r="AJ56" s="100">
        <v>18</v>
      </c>
      <c r="AK56" s="100">
        <v>20714.399999999998</v>
      </c>
      <c r="AL56" s="100">
        <v>13</v>
      </c>
      <c r="AM56" s="100">
        <v>14960.4</v>
      </c>
      <c r="AN56" s="100">
        <v>14</v>
      </c>
      <c r="AO56" s="100">
        <v>16111.199999999999</v>
      </c>
      <c r="AP56" s="100">
        <v>11</v>
      </c>
      <c r="AQ56" s="100">
        <v>12658.8</v>
      </c>
      <c r="AR56" s="100">
        <v>3</v>
      </c>
      <c r="AS56" s="100">
        <v>3452.3999999999996</v>
      </c>
      <c r="AT56" s="100">
        <v>4</v>
      </c>
      <c r="AU56" s="100">
        <v>4603.2</v>
      </c>
      <c r="AV56" s="100">
        <v>3</v>
      </c>
      <c r="AW56" s="100">
        <v>3452.3999999999996</v>
      </c>
      <c r="AX56" s="100">
        <v>5</v>
      </c>
      <c r="AY56" s="100">
        <v>5754</v>
      </c>
      <c r="AZ56" s="100">
        <v>6</v>
      </c>
      <c r="BA56" s="100">
        <v>6904.7999999999993</v>
      </c>
      <c r="BB56" s="100">
        <v>6</v>
      </c>
      <c r="BC56" s="100">
        <v>6904.7999999999993</v>
      </c>
      <c r="BD56" s="100">
        <v>6</v>
      </c>
      <c r="BE56" s="100">
        <v>6904.7999999999993</v>
      </c>
      <c r="BF56" s="100">
        <v>6</v>
      </c>
      <c r="BG56" s="100">
        <v>6904.7999999999993</v>
      </c>
      <c r="BH56" s="100">
        <v>4</v>
      </c>
      <c r="BI56" s="100">
        <v>4603.2</v>
      </c>
      <c r="BJ56" s="100">
        <v>5</v>
      </c>
      <c r="BK56" s="100">
        <v>5754</v>
      </c>
      <c r="BL56" s="100">
        <v>7</v>
      </c>
      <c r="BM56" s="100">
        <v>8055.5999999999995</v>
      </c>
      <c r="BN56" s="100">
        <v>7</v>
      </c>
      <c r="BO56" s="100">
        <v>8055.5999999999995</v>
      </c>
      <c r="BP56" s="100">
        <v>14</v>
      </c>
      <c r="BQ56" s="100">
        <v>16111.199999999999</v>
      </c>
      <c r="BR56" s="100">
        <v>14</v>
      </c>
      <c r="BS56" s="100">
        <v>16111.199999999999</v>
      </c>
      <c r="BT56" s="100">
        <v>12</v>
      </c>
      <c r="BU56" s="100">
        <v>13809.599999999999</v>
      </c>
      <c r="BV56" s="100">
        <v>9</v>
      </c>
      <c r="BW56" s="100">
        <v>10357.199999999999</v>
      </c>
      <c r="BX56" s="100">
        <v>3</v>
      </c>
      <c r="BY56" s="100">
        <v>3452.3999999999996</v>
      </c>
      <c r="BZ56" s="100">
        <v>3</v>
      </c>
      <c r="CA56" s="100">
        <v>3452.3999999999996</v>
      </c>
      <c r="CB56" s="100">
        <v>4</v>
      </c>
      <c r="CC56" s="100">
        <v>4603.2</v>
      </c>
      <c r="CD56" s="100">
        <v>5</v>
      </c>
      <c r="CE56" s="100">
        <v>5754</v>
      </c>
      <c r="CF56" s="100">
        <v>72</v>
      </c>
      <c r="CG56" s="100">
        <v>82857.599999999991</v>
      </c>
      <c r="CH56" s="100">
        <v>74</v>
      </c>
      <c r="CI56" s="100">
        <v>85159.2</v>
      </c>
      <c r="CJ56" s="100">
        <v>56</v>
      </c>
      <c r="CK56" s="100">
        <v>64444.799999999996</v>
      </c>
      <c r="CL56" s="100">
        <v>54</v>
      </c>
      <c r="CM56" s="100">
        <v>62143.199999999997</v>
      </c>
      <c r="CN56" s="100">
        <v>7</v>
      </c>
      <c r="CO56" s="100">
        <v>8055.5999999999995</v>
      </c>
      <c r="CP56" s="100">
        <v>10</v>
      </c>
      <c r="CQ56" s="100">
        <v>11508</v>
      </c>
      <c r="CR56" s="100">
        <v>10</v>
      </c>
      <c r="CS56" s="100">
        <v>11508</v>
      </c>
      <c r="CT56" s="100">
        <v>6</v>
      </c>
      <c r="CU56" s="100">
        <v>6904.7999999999993</v>
      </c>
    </row>
    <row r="57" spans="2:99">
      <c r="C57" s="99" t="s">
        <v>222</v>
      </c>
      <c r="D57" s="100">
        <v>4</v>
      </c>
      <c r="E57" s="100">
        <v>5644.8</v>
      </c>
      <c r="F57" s="100">
        <v>5</v>
      </c>
      <c r="G57" s="100">
        <v>7056</v>
      </c>
      <c r="H57" s="100">
        <v>6</v>
      </c>
      <c r="I57" s="100">
        <v>8467.2000000000007</v>
      </c>
      <c r="J57" s="100">
        <v>4</v>
      </c>
      <c r="K57" s="100">
        <v>5644.8</v>
      </c>
      <c r="L57" s="100">
        <v>6</v>
      </c>
      <c r="M57" s="100">
        <v>8467.2000000000007</v>
      </c>
      <c r="N57" s="100">
        <v>5</v>
      </c>
      <c r="O57" s="100">
        <v>7056</v>
      </c>
      <c r="P57" s="100">
        <v>4</v>
      </c>
      <c r="Q57" s="100">
        <v>5644.8</v>
      </c>
      <c r="R57" s="100">
        <v>5</v>
      </c>
      <c r="S57" s="100">
        <v>7056</v>
      </c>
      <c r="T57" s="100">
        <v>49</v>
      </c>
      <c r="U57" s="100">
        <v>69148.800000000003</v>
      </c>
      <c r="V57" s="100">
        <v>32</v>
      </c>
      <c r="W57" s="100">
        <v>45158.400000000001</v>
      </c>
      <c r="X57" s="100">
        <v>49</v>
      </c>
      <c r="Y57" s="100">
        <v>69148.800000000003</v>
      </c>
      <c r="Z57" s="100">
        <v>55</v>
      </c>
      <c r="AA57" s="100">
        <v>77616</v>
      </c>
      <c r="AB57" s="100">
        <v>10</v>
      </c>
      <c r="AC57" s="100">
        <v>14112</v>
      </c>
      <c r="AD57" s="100">
        <v>8</v>
      </c>
      <c r="AE57" s="100">
        <v>11289.6</v>
      </c>
      <c r="AF57" s="100">
        <v>14</v>
      </c>
      <c r="AG57" s="100">
        <v>19756.8</v>
      </c>
      <c r="AH57" s="100">
        <v>11</v>
      </c>
      <c r="AI57" s="100">
        <v>15523.2</v>
      </c>
      <c r="AJ57" s="100">
        <v>20</v>
      </c>
      <c r="AK57" s="100">
        <v>28224</v>
      </c>
      <c r="AL57" s="100">
        <v>12</v>
      </c>
      <c r="AM57" s="100">
        <v>16934.400000000001</v>
      </c>
      <c r="AN57" s="100">
        <v>14</v>
      </c>
      <c r="AO57" s="100">
        <v>19756.8</v>
      </c>
      <c r="AP57" s="100">
        <v>13</v>
      </c>
      <c r="AQ57" s="100">
        <v>18345.600000000002</v>
      </c>
      <c r="AR57" s="100">
        <v>3</v>
      </c>
      <c r="AS57" s="100">
        <v>4233.6000000000004</v>
      </c>
      <c r="AT57" s="100">
        <v>4</v>
      </c>
      <c r="AU57" s="100">
        <v>5644.8</v>
      </c>
      <c r="AV57" s="100">
        <v>3</v>
      </c>
      <c r="AW57" s="100">
        <v>4233.6000000000004</v>
      </c>
      <c r="AX57" s="100">
        <v>4</v>
      </c>
      <c r="AY57" s="100">
        <v>5644.8</v>
      </c>
      <c r="AZ57" s="100">
        <v>6</v>
      </c>
      <c r="BA57" s="100">
        <v>8467.2000000000007</v>
      </c>
      <c r="BB57" s="100">
        <v>6</v>
      </c>
      <c r="BC57" s="100">
        <v>8467.2000000000007</v>
      </c>
      <c r="BD57" s="100">
        <v>5</v>
      </c>
      <c r="BE57" s="100">
        <v>7056</v>
      </c>
      <c r="BF57" s="100">
        <v>6</v>
      </c>
      <c r="BG57" s="100">
        <v>8467.2000000000007</v>
      </c>
      <c r="BH57" s="100">
        <v>4</v>
      </c>
      <c r="BI57" s="100">
        <v>5644.8</v>
      </c>
      <c r="BJ57" s="100">
        <v>5</v>
      </c>
      <c r="BK57" s="100">
        <v>7056</v>
      </c>
      <c r="BL57" s="100">
        <v>7</v>
      </c>
      <c r="BM57" s="100">
        <v>9878.4</v>
      </c>
      <c r="BN57" s="100">
        <v>7</v>
      </c>
      <c r="BO57" s="100">
        <v>9878.4</v>
      </c>
      <c r="BP57" s="100">
        <v>15</v>
      </c>
      <c r="BQ57" s="100">
        <v>21168</v>
      </c>
      <c r="BR57" s="100">
        <v>14</v>
      </c>
      <c r="BS57" s="100">
        <v>19756.8</v>
      </c>
      <c r="BT57" s="100">
        <v>12</v>
      </c>
      <c r="BU57" s="100">
        <v>16934.400000000001</v>
      </c>
      <c r="BV57" s="100">
        <v>8</v>
      </c>
      <c r="BW57" s="100">
        <v>11289.6</v>
      </c>
      <c r="BX57" s="100">
        <v>4</v>
      </c>
      <c r="BY57" s="100">
        <v>5644.8</v>
      </c>
      <c r="BZ57" s="100">
        <v>3</v>
      </c>
      <c r="CA57" s="100">
        <v>4233.6000000000004</v>
      </c>
      <c r="CB57" s="100">
        <v>5</v>
      </c>
      <c r="CC57" s="100">
        <v>7056</v>
      </c>
      <c r="CD57" s="100">
        <v>4</v>
      </c>
      <c r="CE57" s="100">
        <v>5644.8</v>
      </c>
      <c r="CF57" s="100">
        <v>69</v>
      </c>
      <c r="CG57" s="100">
        <v>97372.800000000003</v>
      </c>
      <c r="CH57" s="100">
        <v>62</v>
      </c>
      <c r="CI57" s="100">
        <v>87494.400000000009</v>
      </c>
      <c r="CJ57" s="100">
        <v>55</v>
      </c>
      <c r="CK57" s="100">
        <v>77616</v>
      </c>
      <c r="CL57" s="100">
        <v>48</v>
      </c>
      <c r="CM57" s="100">
        <v>67737.600000000006</v>
      </c>
      <c r="CN57" s="100">
        <v>6</v>
      </c>
      <c r="CO57" s="100">
        <v>8467.2000000000007</v>
      </c>
      <c r="CP57" s="100">
        <v>9</v>
      </c>
      <c r="CQ57" s="100">
        <v>12700.800000000001</v>
      </c>
      <c r="CR57" s="100">
        <v>10</v>
      </c>
      <c r="CS57" s="100">
        <v>14112</v>
      </c>
      <c r="CT57" s="100">
        <v>6</v>
      </c>
      <c r="CU57" s="100">
        <v>8467.2000000000007</v>
      </c>
    </row>
    <row r="58" spans="2:99">
      <c r="C58" s="99" t="s">
        <v>223</v>
      </c>
      <c r="D58" s="100">
        <v>3</v>
      </c>
      <c r="E58" s="100">
        <v>3531.6000000000004</v>
      </c>
      <c r="F58" s="100">
        <v>6</v>
      </c>
      <c r="G58" s="100">
        <v>7063.2000000000007</v>
      </c>
      <c r="H58" s="100">
        <v>7</v>
      </c>
      <c r="I58" s="100">
        <v>8240.4</v>
      </c>
      <c r="J58" s="100">
        <v>4</v>
      </c>
      <c r="K58" s="100">
        <v>4708.8</v>
      </c>
      <c r="L58" s="100">
        <v>6</v>
      </c>
      <c r="M58" s="100">
        <v>7063.2000000000007</v>
      </c>
      <c r="N58" s="100">
        <v>5</v>
      </c>
      <c r="O58" s="100">
        <v>5886</v>
      </c>
      <c r="P58" s="100">
        <v>4</v>
      </c>
      <c r="Q58" s="100">
        <v>4708.8</v>
      </c>
      <c r="R58" s="100">
        <v>5</v>
      </c>
      <c r="S58" s="100">
        <v>5886</v>
      </c>
      <c r="T58" s="100">
        <v>54</v>
      </c>
      <c r="U58" s="100">
        <v>63568.800000000003</v>
      </c>
      <c r="V58" s="100">
        <v>34</v>
      </c>
      <c r="W58" s="100">
        <v>40024.800000000003</v>
      </c>
      <c r="X58" s="100">
        <v>48</v>
      </c>
      <c r="Y58" s="100">
        <v>56505.600000000006</v>
      </c>
      <c r="Z58" s="100">
        <v>59</v>
      </c>
      <c r="AA58" s="100">
        <v>69454.8</v>
      </c>
      <c r="AB58" s="100">
        <v>11</v>
      </c>
      <c r="AC58" s="100">
        <v>12949.2</v>
      </c>
      <c r="AD58" s="100">
        <v>10</v>
      </c>
      <c r="AE58" s="100">
        <v>11772</v>
      </c>
      <c r="AF58" s="100">
        <v>13</v>
      </c>
      <c r="AG58" s="100">
        <v>15303.6</v>
      </c>
      <c r="AH58" s="100">
        <v>11</v>
      </c>
      <c r="AI58" s="100">
        <v>12949.2</v>
      </c>
      <c r="AJ58" s="100">
        <v>19</v>
      </c>
      <c r="AK58" s="100">
        <v>22366.799999999999</v>
      </c>
      <c r="AL58" s="100">
        <v>12</v>
      </c>
      <c r="AM58" s="100">
        <v>14126.400000000001</v>
      </c>
      <c r="AN58" s="100">
        <v>13</v>
      </c>
      <c r="AO58" s="100">
        <v>15303.6</v>
      </c>
      <c r="AP58" s="100">
        <v>14</v>
      </c>
      <c r="AQ58" s="100">
        <v>16480.8</v>
      </c>
      <c r="AR58" s="100">
        <v>3</v>
      </c>
      <c r="AS58" s="100">
        <v>3531.6000000000004</v>
      </c>
      <c r="AT58" s="100">
        <v>4</v>
      </c>
      <c r="AU58" s="100">
        <v>4708.8</v>
      </c>
      <c r="AV58" s="100">
        <v>3</v>
      </c>
      <c r="AW58" s="100">
        <v>3531.6000000000004</v>
      </c>
      <c r="AX58" s="100">
        <v>5</v>
      </c>
      <c r="AY58" s="100">
        <v>5886</v>
      </c>
      <c r="AZ58" s="100">
        <v>6</v>
      </c>
      <c r="BA58" s="100">
        <v>7063.2000000000007</v>
      </c>
      <c r="BB58" s="100">
        <v>5</v>
      </c>
      <c r="BC58" s="100">
        <v>5886</v>
      </c>
      <c r="BD58" s="100">
        <v>5</v>
      </c>
      <c r="BE58" s="100">
        <v>5886</v>
      </c>
      <c r="BF58" s="100">
        <v>7</v>
      </c>
      <c r="BG58" s="100">
        <v>8240.4</v>
      </c>
      <c r="BH58" s="100">
        <v>4</v>
      </c>
      <c r="BI58" s="100">
        <v>4708.8</v>
      </c>
      <c r="BJ58" s="100">
        <v>6</v>
      </c>
      <c r="BK58" s="100">
        <v>7063.2000000000007</v>
      </c>
      <c r="BL58" s="100">
        <v>7</v>
      </c>
      <c r="BM58" s="100">
        <v>8240.4</v>
      </c>
      <c r="BN58" s="100">
        <v>7</v>
      </c>
      <c r="BO58" s="100">
        <v>8240.4</v>
      </c>
      <c r="BP58" s="100">
        <v>16</v>
      </c>
      <c r="BQ58" s="100">
        <v>18835.2</v>
      </c>
      <c r="BR58" s="100">
        <v>14</v>
      </c>
      <c r="BS58" s="100">
        <v>16480.8</v>
      </c>
      <c r="BT58" s="100">
        <v>12</v>
      </c>
      <c r="BU58" s="100">
        <v>14126.400000000001</v>
      </c>
      <c r="BV58" s="100">
        <v>9</v>
      </c>
      <c r="BW58" s="100">
        <v>10594.800000000001</v>
      </c>
      <c r="BX58" s="100">
        <v>3</v>
      </c>
      <c r="BY58" s="100">
        <v>3531.6000000000004</v>
      </c>
      <c r="BZ58" s="100">
        <v>3</v>
      </c>
      <c r="CA58" s="100">
        <v>3531.6000000000004</v>
      </c>
      <c r="CB58" s="100">
        <v>4</v>
      </c>
      <c r="CC58" s="100">
        <v>4708.8</v>
      </c>
      <c r="CD58" s="100">
        <v>5</v>
      </c>
      <c r="CE58" s="100">
        <v>5886</v>
      </c>
      <c r="CF58" s="100">
        <v>68</v>
      </c>
      <c r="CG58" s="100">
        <v>80049.600000000006</v>
      </c>
      <c r="CH58" s="100">
        <v>64</v>
      </c>
      <c r="CI58" s="100">
        <v>75340.800000000003</v>
      </c>
      <c r="CJ58" s="100">
        <v>55</v>
      </c>
      <c r="CK58" s="100">
        <v>64746</v>
      </c>
      <c r="CL58" s="100">
        <v>50</v>
      </c>
      <c r="CM58" s="100">
        <v>58860</v>
      </c>
      <c r="CN58" s="100">
        <v>6</v>
      </c>
      <c r="CO58" s="100">
        <v>7063.2000000000007</v>
      </c>
      <c r="CP58" s="100">
        <v>10</v>
      </c>
      <c r="CQ58" s="100">
        <v>11772</v>
      </c>
      <c r="CR58" s="100">
        <v>9</v>
      </c>
      <c r="CS58" s="100">
        <v>10594.800000000001</v>
      </c>
      <c r="CT58" s="100">
        <v>7</v>
      </c>
      <c r="CU58" s="100">
        <v>8240.4</v>
      </c>
    </row>
    <row r="59" spans="2:99">
      <c r="C59" s="99" t="s">
        <v>224</v>
      </c>
      <c r="D59" s="100">
        <v>4</v>
      </c>
      <c r="E59" s="100">
        <v>1214.3999999999999</v>
      </c>
      <c r="F59" s="100">
        <v>6</v>
      </c>
      <c r="G59" s="100">
        <v>1821.6</v>
      </c>
      <c r="H59" s="100">
        <v>7</v>
      </c>
      <c r="I59" s="100">
        <v>2125.1999999999998</v>
      </c>
      <c r="J59" s="100">
        <v>4</v>
      </c>
      <c r="K59" s="100">
        <v>1214.3999999999999</v>
      </c>
      <c r="L59" s="100">
        <v>6</v>
      </c>
      <c r="M59" s="100">
        <v>1821.6</v>
      </c>
      <c r="N59" s="100">
        <v>6</v>
      </c>
      <c r="O59" s="100">
        <v>1821.6</v>
      </c>
      <c r="P59" s="100">
        <v>4</v>
      </c>
      <c r="Q59" s="100">
        <v>1214.3999999999999</v>
      </c>
      <c r="R59" s="100">
        <v>6</v>
      </c>
      <c r="S59" s="100">
        <v>1821.6</v>
      </c>
      <c r="T59" s="100">
        <v>60</v>
      </c>
      <c r="U59" s="100">
        <v>18215.999999999996</v>
      </c>
      <c r="V59" s="100">
        <v>38</v>
      </c>
      <c r="W59" s="100">
        <v>11536.8</v>
      </c>
      <c r="X59" s="100">
        <v>57</v>
      </c>
      <c r="Y59" s="100">
        <v>17305.199999999997</v>
      </c>
      <c r="Z59" s="100">
        <v>61</v>
      </c>
      <c r="AA59" s="100">
        <v>18519.599999999999</v>
      </c>
      <c r="AB59" s="100">
        <v>14</v>
      </c>
      <c r="AC59" s="100">
        <v>4250.3999999999996</v>
      </c>
      <c r="AD59" s="100">
        <v>11</v>
      </c>
      <c r="AE59" s="100">
        <v>3339.5999999999995</v>
      </c>
      <c r="AF59" s="100">
        <v>13</v>
      </c>
      <c r="AG59" s="100">
        <v>3946.7999999999997</v>
      </c>
      <c r="AH59" s="100">
        <v>11</v>
      </c>
      <c r="AI59" s="100">
        <v>3339.5999999999995</v>
      </c>
      <c r="AJ59" s="100">
        <v>19</v>
      </c>
      <c r="AK59" s="100">
        <v>5768.4</v>
      </c>
      <c r="AL59" s="100">
        <v>14</v>
      </c>
      <c r="AM59" s="100">
        <v>4250.3999999999996</v>
      </c>
      <c r="AN59" s="100">
        <v>15</v>
      </c>
      <c r="AO59" s="100">
        <v>4553.9999999999991</v>
      </c>
      <c r="AP59" s="100">
        <v>15</v>
      </c>
      <c r="AQ59" s="100">
        <v>4553.9999999999991</v>
      </c>
      <c r="AR59" s="100">
        <v>3</v>
      </c>
      <c r="AS59" s="100">
        <v>910.8</v>
      </c>
      <c r="AT59" s="100">
        <v>4</v>
      </c>
      <c r="AU59" s="100">
        <v>1214.3999999999999</v>
      </c>
      <c r="AV59" s="100">
        <v>4</v>
      </c>
      <c r="AW59" s="100">
        <v>1214.3999999999999</v>
      </c>
      <c r="AX59" s="100">
        <v>5</v>
      </c>
      <c r="AY59" s="100">
        <v>1517.9999999999998</v>
      </c>
      <c r="AZ59" s="100">
        <v>6</v>
      </c>
      <c r="BA59" s="100">
        <v>1821.6</v>
      </c>
      <c r="BB59" s="100">
        <v>6</v>
      </c>
      <c r="BC59" s="100">
        <v>1821.6</v>
      </c>
      <c r="BD59" s="100">
        <v>5</v>
      </c>
      <c r="BE59" s="100">
        <v>1517.9999999999998</v>
      </c>
      <c r="BF59" s="100">
        <v>7</v>
      </c>
      <c r="BG59" s="100">
        <v>2125.1999999999998</v>
      </c>
      <c r="BH59" s="100">
        <v>5</v>
      </c>
      <c r="BI59" s="100">
        <v>1517.9999999999998</v>
      </c>
      <c r="BJ59" s="100">
        <v>6</v>
      </c>
      <c r="BK59" s="100">
        <v>1821.6</v>
      </c>
      <c r="BL59" s="100">
        <v>8</v>
      </c>
      <c r="BM59" s="100">
        <v>2428.7999999999997</v>
      </c>
      <c r="BN59" s="100">
        <v>7</v>
      </c>
      <c r="BO59" s="100">
        <v>2125.1999999999998</v>
      </c>
      <c r="BP59" s="100">
        <v>15</v>
      </c>
      <c r="BQ59" s="100">
        <v>4553.9999999999991</v>
      </c>
      <c r="BR59" s="100">
        <v>16</v>
      </c>
      <c r="BS59" s="100">
        <v>4857.5999999999995</v>
      </c>
      <c r="BT59" s="100">
        <v>14</v>
      </c>
      <c r="BU59" s="100">
        <v>4250.3999999999996</v>
      </c>
      <c r="BV59" s="100">
        <v>10</v>
      </c>
      <c r="BW59" s="100">
        <v>3035.9999999999995</v>
      </c>
      <c r="BX59" s="100">
        <v>4</v>
      </c>
      <c r="BY59" s="100">
        <v>1214.3999999999999</v>
      </c>
      <c r="BZ59" s="100">
        <v>3</v>
      </c>
      <c r="CA59" s="100">
        <v>910.8</v>
      </c>
      <c r="CB59" s="100">
        <v>4</v>
      </c>
      <c r="CC59" s="100">
        <v>1214.3999999999999</v>
      </c>
      <c r="CD59" s="100">
        <v>4</v>
      </c>
      <c r="CE59" s="100">
        <v>1214.3999999999999</v>
      </c>
      <c r="CF59" s="100">
        <v>81</v>
      </c>
      <c r="CG59" s="100">
        <v>24591.599999999999</v>
      </c>
      <c r="CH59" s="100">
        <v>78</v>
      </c>
      <c r="CI59" s="100">
        <v>23680.799999999996</v>
      </c>
      <c r="CJ59" s="100">
        <v>75</v>
      </c>
      <c r="CK59" s="100">
        <v>22769.999999999996</v>
      </c>
      <c r="CL59" s="100">
        <v>60</v>
      </c>
      <c r="CM59" s="100">
        <v>18215.999999999996</v>
      </c>
      <c r="CN59" s="100">
        <v>8</v>
      </c>
      <c r="CO59" s="100">
        <v>2428.7999999999997</v>
      </c>
      <c r="CP59" s="100">
        <v>10</v>
      </c>
      <c r="CQ59" s="100">
        <v>3035.9999999999995</v>
      </c>
      <c r="CR59" s="100">
        <v>10</v>
      </c>
      <c r="CS59" s="100">
        <v>3035.9999999999995</v>
      </c>
      <c r="CT59" s="100">
        <v>6</v>
      </c>
      <c r="CU59" s="100">
        <v>1821.6</v>
      </c>
    </row>
    <row r="60" spans="2:99">
      <c r="C60" s="99" t="s">
        <v>225</v>
      </c>
      <c r="D60" s="100">
        <v>4</v>
      </c>
      <c r="E60" s="100">
        <v>2606.4</v>
      </c>
      <c r="F60" s="100">
        <v>6</v>
      </c>
      <c r="G60" s="100">
        <v>3909.6000000000004</v>
      </c>
      <c r="H60" s="100">
        <v>6</v>
      </c>
      <c r="I60" s="100">
        <v>3909.6000000000004</v>
      </c>
      <c r="J60" s="100">
        <v>4</v>
      </c>
      <c r="K60" s="100">
        <v>2606.4</v>
      </c>
      <c r="L60" s="100">
        <v>7</v>
      </c>
      <c r="M60" s="100">
        <v>4561.2</v>
      </c>
      <c r="N60" s="100">
        <v>5</v>
      </c>
      <c r="O60" s="100">
        <v>3258</v>
      </c>
      <c r="P60" s="100">
        <v>4</v>
      </c>
      <c r="Q60" s="100">
        <v>2606.4</v>
      </c>
      <c r="R60" s="100">
        <v>5</v>
      </c>
      <c r="S60" s="100">
        <v>3258</v>
      </c>
      <c r="T60" s="100">
        <v>54</v>
      </c>
      <c r="U60" s="100">
        <v>35186.400000000001</v>
      </c>
      <c r="V60" s="100">
        <v>42</v>
      </c>
      <c r="W60" s="100">
        <v>27367.200000000001</v>
      </c>
      <c r="X60" s="100">
        <v>48</v>
      </c>
      <c r="Y60" s="100">
        <v>31276.800000000003</v>
      </c>
      <c r="Z60" s="100">
        <v>59</v>
      </c>
      <c r="AA60" s="100">
        <v>38444.400000000001</v>
      </c>
      <c r="AB60" s="100">
        <v>12</v>
      </c>
      <c r="AC60" s="100">
        <v>7819.2000000000007</v>
      </c>
      <c r="AD60" s="100">
        <v>11</v>
      </c>
      <c r="AE60" s="100">
        <v>7167.6</v>
      </c>
      <c r="AF60" s="100">
        <v>15</v>
      </c>
      <c r="AG60" s="100">
        <v>9774</v>
      </c>
      <c r="AH60" s="100">
        <v>10</v>
      </c>
      <c r="AI60" s="100">
        <v>6516</v>
      </c>
      <c r="AJ60" s="100">
        <v>21</v>
      </c>
      <c r="AK60" s="100">
        <v>13683.6</v>
      </c>
      <c r="AL60" s="100">
        <v>13</v>
      </c>
      <c r="AM60" s="100">
        <v>8470.8000000000011</v>
      </c>
      <c r="AN60" s="100">
        <v>13</v>
      </c>
      <c r="AO60" s="100">
        <v>8470.8000000000011</v>
      </c>
      <c r="AP60" s="100">
        <v>14</v>
      </c>
      <c r="AQ60" s="100">
        <v>9122.4</v>
      </c>
      <c r="AR60" s="100">
        <v>3</v>
      </c>
      <c r="AS60" s="100">
        <v>1954.8000000000002</v>
      </c>
      <c r="AT60" s="100">
        <v>5</v>
      </c>
      <c r="AU60" s="100">
        <v>3258</v>
      </c>
      <c r="AV60" s="100">
        <v>3</v>
      </c>
      <c r="AW60" s="100">
        <v>1954.8000000000002</v>
      </c>
      <c r="AX60" s="100">
        <v>5</v>
      </c>
      <c r="AY60" s="100">
        <v>3258</v>
      </c>
      <c r="AZ60" s="100">
        <v>7</v>
      </c>
      <c r="BA60" s="100">
        <v>4561.2</v>
      </c>
      <c r="BB60" s="100">
        <v>6</v>
      </c>
      <c r="BC60" s="100">
        <v>3909.6000000000004</v>
      </c>
      <c r="BD60" s="100">
        <v>6</v>
      </c>
      <c r="BE60" s="100">
        <v>3909.6000000000004</v>
      </c>
      <c r="BF60" s="100">
        <v>7</v>
      </c>
      <c r="BG60" s="100">
        <v>4561.2</v>
      </c>
      <c r="BH60" s="100">
        <v>5</v>
      </c>
      <c r="BI60" s="100">
        <v>3258</v>
      </c>
      <c r="BJ60" s="100">
        <v>6</v>
      </c>
      <c r="BK60" s="100">
        <v>3909.6000000000004</v>
      </c>
      <c r="BL60" s="100">
        <v>8</v>
      </c>
      <c r="BM60" s="100">
        <v>5212.8</v>
      </c>
      <c r="BN60" s="100">
        <v>7</v>
      </c>
      <c r="BO60" s="100">
        <v>4561.2</v>
      </c>
      <c r="BP60" s="100">
        <v>14</v>
      </c>
      <c r="BQ60" s="100">
        <v>9122.4</v>
      </c>
      <c r="BR60" s="100">
        <v>14</v>
      </c>
      <c r="BS60" s="100">
        <v>9122.4</v>
      </c>
      <c r="BT60" s="100">
        <v>14</v>
      </c>
      <c r="BU60" s="100">
        <v>9122.4</v>
      </c>
      <c r="BV60" s="100">
        <v>10</v>
      </c>
      <c r="BW60" s="100">
        <v>6516</v>
      </c>
      <c r="BX60" s="100">
        <v>3</v>
      </c>
      <c r="BY60" s="100">
        <v>1954.8000000000002</v>
      </c>
      <c r="BZ60" s="100">
        <v>3</v>
      </c>
      <c r="CA60" s="100">
        <v>1954.8000000000002</v>
      </c>
      <c r="CB60" s="100">
        <v>5</v>
      </c>
      <c r="CC60" s="100">
        <v>3258</v>
      </c>
      <c r="CD60" s="100">
        <v>4</v>
      </c>
      <c r="CE60" s="100">
        <v>2606.4</v>
      </c>
      <c r="CF60" s="100">
        <v>75</v>
      </c>
      <c r="CG60" s="100">
        <v>48870</v>
      </c>
      <c r="CH60" s="100">
        <v>70</v>
      </c>
      <c r="CI60" s="100">
        <v>45612</v>
      </c>
      <c r="CJ60" s="100">
        <v>59</v>
      </c>
      <c r="CK60" s="100">
        <v>38444.400000000001</v>
      </c>
      <c r="CL60" s="100">
        <v>61</v>
      </c>
      <c r="CM60" s="100">
        <v>39747.599999999999</v>
      </c>
      <c r="CN60" s="100">
        <v>7</v>
      </c>
      <c r="CO60" s="100">
        <v>4561.2</v>
      </c>
      <c r="CP60" s="100">
        <v>10</v>
      </c>
      <c r="CQ60" s="100">
        <v>6516</v>
      </c>
      <c r="CR60" s="100">
        <v>11</v>
      </c>
      <c r="CS60" s="100">
        <v>7167.6</v>
      </c>
      <c r="CT60" s="100">
        <v>6</v>
      </c>
      <c r="CU60" s="100">
        <v>3909.6000000000004</v>
      </c>
    </row>
    <row r="61" spans="2:99">
      <c r="C61" s="99" t="s">
        <v>226</v>
      </c>
      <c r="D61" s="100">
        <v>4</v>
      </c>
      <c r="E61" s="100">
        <v>3806.3999999999996</v>
      </c>
      <c r="F61" s="100">
        <v>5</v>
      </c>
      <c r="G61" s="100">
        <v>4758</v>
      </c>
      <c r="H61" s="100">
        <v>6</v>
      </c>
      <c r="I61" s="100">
        <v>5709.5999999999995</v>
      </c>
      <c r="J61" s="100">
        <v>4</v>
      </c>
      <c r="K61" s="100">
        <v>3806.3999999999996</v>
      </c>
      <c r="L61" s="100">
        <v>6</v>
      </c>
      <c r="M61" s="100">
        <v>5709.5999999999995</v>
      </c>
      <c r="N61" s="100">
        <v>5</v>
      </c>
      <c r="O61" s="100">
        <v>4758</v>
      </c>
      <c r="P61" s="100">
        <v>4</v>
      </c>
      <c r="Q61" s="100">
        <v>3806.3999999999996</v>
      </c>
      <c r="R61" s="100">
        <v>5</v>
      </c>
      <c r="S61" s="100">
        <v>4758</v>
      </c>
      <c r="T61" s="100">
        <v>55</v>
      </c>
      <c r="U61" s="100">
        <v>52337.999999999993</v>
      </c>
      <c r="V61" s="100">
        <v>41</v>
      </c>
      <c r="W61" s="100">
        <v>39015.599999999999</v>
      </c>
      <c r="X61" s="100">
        <v>45</v>
      </c>
      <c r="Y61" s="100">
        <v>42821.999999999993</v>
      </c>
      <c r="Z61" s="100">
        <v>61</v>
      </c>
      <c r="AA61" s="100">
        <v>58047.599999999991</v>
      </c>
      <c r="AB61" s="100">
        <v>11</v>
      </c>
      <c r="AC61" s="100">
        <v>10467.599999999999</v>
      </c>
      <c r="AD61" s="100">
        <v>9</v>
      </c>
      <c r="AE61" s="100">
        <v>8564.4</v>
      </c>
      <c r="AF61" s="100">
        <v>13</v>
      </c>
      <c r="AG61" s="100">
        <v>12370.8</v>
      </c>
      <c r="AH61" s="100">
        <v>11</v>
      </c>
      <c r="AI61" s="100">
        <v>10467.599999999999</v>
      </c>
      <c r="AJ61" s="100">
        <v>21</v>
      </c>
      <c r="AK61" s="100">
        <v>19983.599999999999</v>
      </c>
      <c r="AL61" s="100">
        <v>13</v>
      </c>
      <c r="AM61" s="100">
        <v>12370.8</v>
      </c>
      <c r="AN61" s="100">
        <v>13</v>
      </c>
      <c r="AO61" s="100">
        <v>12370.8</v>
      </c>
      <c r="AP61" s="100">
        <v>13</v>
      </c>
      <c r="AQ61" s="100">
        <v>12370.8</v>
      </c>
      <c r="AR61" s="100">
        <v>3</v>
      </c>
      <c r="AS61" s="100">
        <v>2854.7999999999997</v>
      </c>
      <c r="AT61" s="100">
        <v>4</v>
      </c>
      <c r="AU61" s="100">
        <v>3806.3999999999996</v>
      </c>
      <c r="AV61" s="100">
        <v>3</v>
      </c>
      <c r="AW61" s="100">
        <v>2854.7999999999997</v>
      </c>
      <c r="AX61" s="100">
        <v>5</v>
      </c>
      <c r="AY61" s="100">
        <v>4758</v>
      </c>
      <c r="AZ61" s="100">
        <v>6</v>
      </c>
      <c r="BA61" s="100">
        <v>5709.5999999999995</v>
      </c>
      <c r="BB61" s="100">
        <v>6</v>
      </c>
      <c r="BC61" s="100">
        <v>5709.5999999999995</v>
      </c>
      <c r="BD61" s="100">
        <v>6</v>
      </c>
      <c r="BE61" s="100">
        <v>5709.5999999999995</v>
      </c>
      <c r="BF61" s="100">
        <v>7</v>
      </c>
      <c r="BG61" s="100">
        <v>6661.1999999999989</v>
      </c>
      <c r="BH61" s="100">
        <v>5</v>
      </c>
      <c r="BI61" s="100">
        <v>4758</v>
      </c>
      <c r="BJ61" s="100">
        <v>5</v>
      </c>
      <c r="BK61" s="100">
        <v>4758</v>
      </c>
      <c r="BL61" s="100">
        <v>7</v>
      </c>
      <c r="BM61" s="100">
        <v>6661.1999999999989</v>
      </c>
      <c r="BN61" s="100">
        <v>7</v>
      </c>
      <c r="BO61" s="100">
        <v>6661.1999999999989</v>
      </c>
      <c r="BP61" s="100">
        <v>16</v>
      </c>
      <c r="BQ61" s="100">
        <v>15225.599999999999</v>
      </c>
      <c r="BR61" s="100">
        <v>15</v>
      </c>
      <c r="BS61" s="100">
        <v>14273.999999999998</v>
      </c>
      <c r="BT61" s="100">
        <v>13</v>
      </c>
      <c r="BU61" s="100">
        <v>12370.8</v>
      </c>
      <c r="BV61" s="100">
        <v>9</v>
      </c>
      <c r="BW61" s="100">
        <v>8564.4</v>
      </c>
      <c r="BX61" s="100">
        <v>3</v>
      </c>
      <c r="BY61" s="100">
        <v>2854.7999999999997</v>
      </c>
      <c r="BZ61" s="100">
        <v>3</v>
      </c>
      <c r="CA61" s="100">
        <v>2854.7999999999997</v>
      </c>
      <c r="CB61" s="100">
        <v>4</v>
      </c>
      <c r="CC61" s="100">
        <v>3806.3999999999996</v>
      </c>
      <c r="CD61" s="100">
        <v>5</v>
      </c>
      <c r="CE61" s="100">
        <v>4758</v>
      </c>
      <c r="CF61" s="100">
        <v>76</v>
      </c>
      <c r="CG61" s="100">
        <v>72321.599999999991</v>
      </c>
      <c r="CH61" s="100">
        <v>69</v>
      </c>
      <c r="CI61" s="100">
        <v>65660.399999999994</v>
      </c>
      <c r="CJ61" s="100">
        <v>60</v>
      </c>
      <c r="CK61" s="100">
        <v>57095.999999999993</v>
      </c>
      <c r="CL61" s="100">
        <v>60</v>
      </c>
      <c r="CM61" s="100">
        <v>57095.999999999993</v>
      </c>
      <c r="CN61" s="100">
        <v>7</v>
      </c>
      <c r="CO61" s="100">
        <v>6661.1999999999989</v>
      </c>
      <c r="CP61" s="100">
        <v>9</v>
      </c>
      <c r="CQ61" s="100">
        <v>8564.4</v>
      </c>
      <c r="CR61" s="100">
        <v>10</v>
      </c>
      <c r="CS61" s="100">
        <v>9516</v>
      </c>
      <c r="CT61" s="100">
        <v>6</v>
      </c>
      <c r="CU61" s="100">
        <v>5709.5999999999995</v>
      </c>
    </row>
    <row r="62" spans="2:99">
      <c r="C62" s="99" t="s">
        <v>227</v>
      </c>
      <c r="D62" s="100">
        <v>3</v>
      </c>
      <c r="E62" s="100">
        <v>5115.6000000000004</v>
      </c>
      <c r="F62" s="100">
        <v>6</v>
      </c>
      <c r="G62" s="100">
        <v>10231.200000000001</v>
      </c>
      <c r="H62" s="100">
        <v>6</v>
      </c>
      <c r="I62" s="100">
        <v>10231.200000000001</v>
      </c>
      <c r="J62" s="100">
        <v>4</v>
      </c>
      <c r="K62" s="100">
        <v>6820.8</v>
      </c>
      <c r="L62" s="100">
        <v>6</v>
      </c>
      <c r="M62" s="100">
        <v>10231.200000000001</v>
      </c>
      <c r="N62" s="100">
        <v>6</v>
      </c>
      <c r="O62" s="100">
        <v>10231.200000000001</v>
      </c>
      <c r="P62" s="100">
        <v>4</v>
      </c>
      <c r="Q62" s="100">
        <v>6820.8</v>
      </c>
      <c r="R62" s="100">
        <v>5</v>
      </c>
      <c r="S62" s="100">
        <v>8526</v>
      </c>
      <c r="T62" s="100">
        <v>48</v>
      </c>
      <c r="U62" s="100">
        <v>81849.600000000006</v>
      </c>
      <c r="V62" s="100">
        <v>31</v>
      </c>
      <c r="W62" s="100">
        <v>52861.200000000004</v>
      </c>
      <c r="X62" s="100">
        <v>46</v>
      </c>
      <c r="Y62" s="100">
        <v>78439.199999999997</v>
      </c>
      <c r="Z62" s="100">
        <v>54</v>
      </c>
      <c r="AA62" s="100">
        <v>92080.8</v>
      </c>
      <c r="AB62" s="100">
        <v>11</v>
      </c>
      <c r="AC62" s="100">
        <v>18757.2</v>
      </c>
      <c r="AD62" s="100">
        <v>10</v>
      </c>
      <c r="AE62" s="100">
        <v>17052</v>
      </c>
      <c r="AF62" s="100">
        <v>12</v>
      </c>
      <c r="AG62" s="100">
        <v>20462.400000000001</v>
      </c>
      <c r="AH62" s="100">
        <v>9</v>
      </c>
      <c r="AI62" s="100">
        <v>15346.800000000001</v>
      </c>
      <c r="AJ62" s="100">
        <v>17</v>
      </c>
      <c r="AK62" s="100">
        <v>28988.400000000001</v>
      </c>
      <c r="AL62" s="100">
        <v>11</v>
      </c>
      <c r="AM62" s="100">
        <v>18757.2</v>
      </c>
      <c r="AN62" s="100">
        <v>13</v>
      </c>
      <c r="AO62" s="100">
        <v>22167.600000000002</v>
      </c>
      <c r="AP62" s="100">
        <v>11</v>
      </c>
      <c r="AQ62" s="100">
        <v>18757.2</v>
      </c>
      <c r="AR62" s="100">
        <v>3</v>
      </c>
      <c r="AS62" s="100">
        <v>5115.6000000000004</v>
      </c>
      <c r="AT62" s="100">
        <v>5</v>
      </c>
      <c r="AU62" s="100">
        <v>8526</v>
      </c>
      <c r="AV62" s="100">
        <v>3</v>
      </c>
      <c r="AW62" s="100">
        <v>5115.6000000000004</v>
      </c>
      <c r="AX62" s="100">
        <v>5</v>
      </c>
      <c r="AY62" s="100">
        <v>8526</v>
      </c>
      <c r="AZ62" s="100">
        <v>6</v>
      </c>
      <c r="BA62" s="100">
        <v>10231.200000000001</v>
      </c>
      <c r="BB62" s="100">
        <v>6</v>
      </c>
      <c r="BC62" s="100">
        <v>10231.200000000001</v>
      </c>
      <c r="BD62" s="100">
        <v>5</v>
      </c>
      <c r="BE62" s="100">
        <v>8526</v>
      </c>
      <c r="BF62" s="100">
        <v>6</v>
      </c>
      <c r="BG62" s="100">
        <v>10231.200000000001</v>
      </c>
      <c r="BH62" s="100">
        <v>5</v>
      </c>
      <c r="BI62" s="100">
        <v>8526</v>
      </c>
      <c r="BJ62" s="100">
        <v>6</v>
      </c>
      <c r="BK62" s="100">
        <v>10231.200000000001</v>
      </c>
      <c r="BL62" s="100">
        <v>7</v>
      </c>
      <c r="BM62" s="100">
        <v>11936.4</v>
      </c>
      <c r="BN62" s="100">
        <v>6</v>
      </c>
      <c r="BO62" s="100">
        <v>10231.200000000001</v>
      </c>
      <c r="BP62" s="100">
        <v>13</v>
      </c>
      <c r="BQ62" s="100">
        <v>22167.600000000002</v>
      </c>
      <c r="BR62" s="100">
        <v>12</v>
      </c>
      <c r="BS62" s="100">
        <v>20462.400000000001</v>
      </c>
      <c r="BT62" s="100">
        <v>11</v>
      </c>
      <c r="BU62" s="100">
        <v>18757.2</v>
      </c>
      <c r="BV62" s="100">
        <v>8</v>
      </c>
      <c r="BW62" s="100">
        <v>13641.6</v>
      </c>
      <c r="BX62" s="100">
        <v>4</v>
      </c>
      <c r="BY62" s="100">
        <v>6820.8</v>
      </c>
      <c r="BZ62" s="100">
        <v>3</v>
      </c>
      <c r="CA62" s="100">
        <v>5115.6000000000004</v>
      </c>
      <c r="CB62" s="100">
        <v>4</v>
      </c>
      <c r="CC62" s="100">
        <v>6820.8</v>
      </c>
      <c r="CD62" s="100">
        <v>5</v>
      </c>
      <c r="CE62" s="100">
        <v>8526</v>
      </c>
      <c r="CF62" s="100">
        <v>64</v>
      </c>
      <c r="CG62" s="100">
        <v>109132.8</v>
      </c>
      <c r="CH62" s="100">
        <v>56</v>
      </c>
      <c r="CI62" s="100">
        <v>95491.199999999997</v>
      </c>
      <c r="CJ62" s="100">
        <v>59</v>
      </c>
      <c r="CK62" s="100">
        <v>100606.8</v>
      </c>
      <c r="CL62" s="100">
        <v>48</v>
      </c>
      <c r="CM62" s="100">
        <v>81849.600000000006</v>
      </c>
      <c r="CN62" s="100">
        <v>6</v>
      </c>
      <c r="CO62" s="100">
        <v>10231.200000000001</v>
      </c>
      <c r="CP62" s="100">
        <v>10</v>
      </c>
      <c r="CQ62" s="100">
        <v>17052</v>
      </c>
      <c r="CR62" s="100">
        <v>9</v>
      </c>
      <c r="CS62" s="100">
        <v>15346.800000000001</v>
      </c>
      <c r="CT62" s="100">
        <v>5</v>
      </c>
      <c r="CU62" s="100">
        <v>8526</v>
      </c>
    </row>
    <row r="63" spans="2:99">
      <c r="C63" s="99" t="s">
        <v>228</v>
      </c>
      <c r="D63" s="100">
        <v>4</v>
      </c>
      <c r="E63" s="100">
        <v>3182.4</v>
      </c>
      <c r="F63" s="100">
        <v>6</v>
      </c>
      <c r="G63" s="100">
        <v>4773.6000000000004</v>
      </c>
      <c r="H63" s="100">
        <v>7</v>
      </c>
      <c r="I63" s="100">
        <v>5569.2</v>
      </c>
      <c r="J63" s="100">
        <v>4</v>
      </c>
      <c r="K63" s="100">
        <v>3182.4</v>
      </c>
      <c r="L63" s="100">
        <v>7</v>
      </c>
      <c r="M63" s="100">
        <v>5569.2</v>
      </c>
      <c r="N63" s="100">
        <v>6</v>
      </c>
      <c r="O63" s="100">
        <v>4773.6000000000004</v>
      </c>
      <c r="P63" s="100">
        <v>4</v>
      </c>
      <c r="Q63" s="100">
        <v>3182.4</v>
      </c>
      <c r="R63" s="100">
        <v>6</v>
      </c>
      <c r="S63" s="100">
        <v>4773.6000000000004</v>
      </c>
      <c r="T63" s="100">
        <v>55</v>
      </c>
      <c r="U63" s="100">
        <v>43758</v>
      </c>
      <c r="V63" s="100">
        <v>38</v>
      </c>
      <c r="W63" s="100">
        <v>30232.799999999999</v>
      </c>
      <c r="X63" s="100">
        <v>52</v>
      </c>
      <c r="Y63" s="100">
        <v>41371.200000000004</v>
      </c>
      <c r="Z63" s="100">
        <v>58</v>
      </c>
      <c r="AA63" s="100">
        <v>46144.800000000003</v>
      </c>
      <c r="AB63" s="100">
        <v>11</v>
      </c>
      <c r="AC63" s="100">
        <v>8751.6</v>
      </c>
      <c r="AD63" s="100">
        <v>9</v>
      </c>
      <c r="AE63" s="100">
        <v>7160.4000000000005</v>
      </c>
      <c r="AF63" s="100">
        <v>12</v>
      </c>
      <c r="AG63" s="100">
        <v>9547.2000000000007</v>
      </c>
      <c r="AH63" s="100">
        <v>10</v>
      </c>
      <c r="AI63" s="100">
        <v>7956</v>
      </c>
      <c r="AJ63" s="100">
        <v>18</v>
      </c>
      <c r="AK63" s="100">
        <v>14320.800000000001</v>
      </c>
      <c r="AL63" s="100">
        <v>12</v>
      </c>
      <c r="AM63" s="100">
        <v>9547.2000000000007</v>
      </c>
      <c r="AN63" s="100">
        <v>15</v>
      </c>
      <c r="AO63" s="100">
        <v>11934</v>
      </c>
      <c r="AP63" s="100">
        <v>13</v>
      </c>
      <c r="AQ63" s="100">
        <v>10342.800000000001</v>
      </c>
      <c r="AR63" s="100">
        <v>3</v>
      </c>
      <c r="AS63" s="100">
        <v>2386.8000000000002</v>
      </c>
      <c r="AT63" s="100">
        <v>4</v>
      </c>
      <c r="AU63" s="100">
        <v>3182.4</v>
      </c>
      <c r="AV63" s="100">
        <v>3</v>
      </c>
      <c r="AW63" s="100">
        <v>2386.8000000000002</v>
      </c>
      <c r="AX63" s="100">
        <v>5</v>
      </c>
      <c r="AY63" s="100">
        <v>3978</v>
      </c>
      <c r="AZ63" s="100">
        <v>7</v>
      </c>
      <c r="BA63" s="100">
        <v>5569.2</v>
      </c>
      <c r="BB63" s="100">
        <v>5</v>
      </c>
      <c r="BC63" s="100">
        <v>3978</v>
      </c>
      <c r="BD63" s="100">
        <v>6</v>
      </c>
      <c r="BE63" s="100">
        <v>4773.6000000000004</v>
      </c>
      <c r="BF63" s="100">
        <v>7</v>
      </c>
      <c r="BG63" s="100">
        <v>5569.2</v>
      </c>
      <c r="BH63" s="100">
        <v>4</v>
      </c>
      <c r="BI63" s="100">
        <v>3182.4</v>
      </c>
      <c r="BJ63" s="100">
        <v>6</v>
      </c>
      <c r="BK63" s="100">
        <v>4773.6000000000004</v>
      </c>
      <c r="BL63" s="100">
        <v>7</v>
      </c>
      <c r="BM63" s="100">
        <v>5569.2</v>
      </c>
      <c r="BN63" s="100">
        <v>7</v>
      </c>
      <c r="BO63" s="100">
        <v>5569.2</v>
      </c>
      <c r="BP63" s="100">
        <v>16</v>
      </c>
      <c r="BQ63" s="100">
        <v>12729.6</v>
      </c>
      <c r="BR63" s="100">
        <v>14</v>
      </c>
      <c r="BS63" s="100">
        <v>11138.4</v>
      </c>
      <c r="BT63" s="100">
        <v>12</v>
      </c>
      <c r="BU63" s="100">
        <v>9547.2000000000007</v>
      </c>
      <c r="BV63" s="100">
        <v>10</v>
      </c>
      <c r="BW63" s="100">
        <v>7956</v>
      </c>
      <c r="BX63" s="100">
        <v>3</v>
      </c>
      <c r="BY63" s="100">
        <v>2386.8000000000002</v>
      </c>
      <c r="BZ63" s="100">
        <v>3</v>
      </c>
      <c r="CA63" s="100">
        <v>2386.8000000000002</v>
      </c>
      <c r="CB63" s="100">
        <v>4</v>
      </c>
      <c r="CC63" s="100">
        <v>3182.4</v>
      </c>
      <c r="CD63" s="100">
        <v>4</v>
      </c>
      <c r="CE63" s="100">
        <v>3182.4</v>
      </c>
      <c r="CF63" s="100">
        <v>77</v>
      </c>
      <c r="CG63" s="100">
        <v>61261.200000000004</v>
      </c>
      <c r="CH63" s="100">
        <v>79</v>
      </c>
      <c r="CI63" s="100">
        <v>62852.4</v>
      </c>
      <c r="CJ63" s="100">
        <v>64</v>
      </c>
      <c r="CK63" s="100">
        <v>50918.400000000001</v>
      </c>
      <c r="CL63" s="100">
        <v>53</v>
      </c>
      <c r="CM63" s="100">
        <v>42166.8</v>
      </c>
      <c r="CN63" s="100">
        <v>7</v>
      </c>
      <c r="CO63" s="100">
        <v>5569.2</v>
      </c>
      <c r="CP63" s="100">
        <v>9</v>
      </c>
      <c r="CQ63" s="100">
        <v>7160.4000000000005</v>
      </c>
      <c r="CR63" s="100">
        <v>10</v>
      </c>
      <c r="CS63" s="100">
        <v>7956</v>
      </c>
      <c r="CT63" s="100">
        <v>7</v>
      </c>
      <c r="CU63" s="100">
        <v>5569.2</v>
      </c>
    </row>
    <row r="64" spans="2:99">
      <c r="C64" s="99" t="s">
        <v>229</v>
      </c>
      <c r="D64" s="100">
        <v>4</v>
      </c>
      <c r="E64" s="100">
        <v>4036.7999999999993</v>
      </c>
      <c r="F64" s="100">
        <v>6</v>
      </c>
      <c r="G64" s="100">
        <v>6055.1999999999989</v>
      </c>
      <c r="H64" s="100">
        <v>7</v>
      </c>
      <c r="I64" s="100">
        <v>7064.3999999999987</v>
      </c>
      <c r="J64" s="100">
        <v>4</v>
      </c>
      <c r="K64" s="100">
        <v>4036.7999999999993</v>
      </c>
      <c r="L64" s="100">
        <v>6</v>
      </c>
      <c r="M64" s="100">
        <v>6055.1999999999989</v>
      </c>
      <c r="N64" s="100">
        <v>6</v>
      </c>
      <c r="O64" s="100">
        <v>6055.1999999999989</v>
      </c>
      <c r="P64" s="100">
        <v>4</v>
      </c>
      <c r="Q64" s="100">
        <v>4036.7999999999993</v>
      </c>
      <c r="R64" s="100">
        <v>6</v>
      </c>
      <c r="S64" s="100">
        <v>6055.1999999999989</v>
      </c>
      <c r="T64" s="100">
        <v>55</v>
      </c>
      <c r="U64" s="100">
        <v>55505.999999999993</v>
      </c>
      <c r="V64" s="100">
        <v>35</v>
      </c>
      <c r="W64" s="100">
        <v>35321.999999999993</v>
      </c>
      <c r="X64" s="100">
        <v>52</v>
      </c>
      <c r="Y64" s="100">
        <v>52478.399999999994</v>
      </c>
      <c r="Z64" s="100">
        <v>58</v>
      </c>
      <c r="AA64" s="100">
        <v>58533.599999999991</v>
      </c>
      <c r="AB64" s="100">
        <v>12</v>
      </c>
      <c r="AC64" s="100">
        <v>12110.399999999998</v>
      </c>
      <c r="AD64" s="100">
        <v>9</v>
      </c>
      <c r="AE64" s="100">
        <v>9082.7999999999993</v>
      </c>
      <c r="AF64" s="100">
        <v>13</v>
      </c>
      <c r="AG64" s="100">
        <v>13119.599999999999</v>
      </c>
      <c r="AH64" s="100">
        <v>11</v>
      </c>
      <c r="AI64" s="100">
        <v>11101.199999999997</v>
      </c>
      <c r="AJ64" s="100">
        <v>20</v>
      </c>
      <c r="AK64" s="100">
        <v>20183.999999999996</v>
      </c>
      <c r="AL64" s="100">
        <v>12</v>
      </c>
      <c r="AM64" s="100">
        <v>12110.399999999998</v>
      </c>
      <c r="AN64" s="100">
        <v>14</v>
      </c>
      <c r="AO64" s="100">
        <v>14128.799999999997</v>
      </c>
      <c r="AP64" s="100">
        <v>13</v>
      </c>
      <c r="AQ64" s="100">
        <v>13119.599999999999</v>
      </c>
      <c r="AR64" s="100">
        <v>3</v>
      </c>
      <c r="AS64" s="100">
        <v>3027.5999999999995</v>
      </c>
      <c r="AT64" s="100">
        <v>4</v>
      </c>
      <c r="AU64" s="100">
        <v>4036.7999999999993</v>
      </c>
      <c r="AV64" s="100">
        <v>3</v>
      </c>
      <c r="AW64" s="100">
        <v>3027.5999999999995</v>
      </c>
      <c r="AX64" s="100">
        <v>4</v>
      </c>
      <c r="AY64" s="100">
        <v>4036.7999999999993</v>
      </c>
      <c r="AZ64" s="100">
        <v>6</v>
      </c>
      <c r="BA64" s="100">
        <v>6055.1999999999989</v>
      </c>
      <c r="BB64" s="100">
        <v>6</v>
      </c>
      <c r="BC64" s="100">
        <v>6055.1999999999989</v>
      </c>
      <c r="BD64" s="100">
        <v>6</v>
      </c>
      <c r="BE64" s="100">
        <v>6055.1999999999989</v>
      </c>
      <c r="BF64" s="100">
        <v>6</v>
      </c>
      <c r="BG64" s="100">
        <v>6055.1999999999989</v>
      </c>
      <c r="BH64" s="100">
        <v>5</v>
      </c>
      <c r="BI64" s="100">
        <v>5045.9999999999991</v>
      </c>
      <c r="BJ64" s="100">
        <v>6</v>
      </c>
      <c r="BK64" s="100">
        <v>6055.1999999999989</v>
      </c>
      <c r="BL64" s="100">
        <v>8</v>
      </c>
      <c r="BM64" s="100">
        <v>8073.5999999999985</v>
      </c>
      <c r="BN64" s="100">
        <v>7</v>
      </c>
      <c r="BO64" s="100">
        <v>7064.3999999999987</v>
      </c>
      <c r="BP64" s="100">
        <v>15</v>
      </c>
      <c r="BQ64" s="100">
        <v>15137.999999999996</v>
      </c>
      <c r="BR64" s="100">
        <v>14</v>
      </c>
      <c r="BS64" s="100">
        <v>14128.799999999997</v>
      </c>
      <c r="BT64" s="100">
        <v>12</v>
      </c>
      <c r="BU64" s="100">
        <v>12110.399999999998</v>
      </c>
      <c r="BV64" s="100">
        <v>9</v>
      </c>
      <c r="BW64" s="100">
        <v>9082.7999999999993</v>
      </c>
      <c r="BX64" s="100">
        <v>3</v>
      </c>
      <c r="BY64" s="100">
        <v>3027.5999999999995</v>
      </c>
      <c r="BZ64" s="100">
        <v>3</v>
      </c>
      <c r="CA64" s="100">
        <v>3027.5999999999995</v>
      </c>
      <c r="CB64" s="100">
        <v>5</v>
      </c>
      <c r="CC64" s="100">
        <v>5045.9999999999991</v>
      </c>
      <c r="CD64" s="100">
        <v>4</v>
      </c>
      <c r="CE64" s="100">
        <v>4036.7999999999993</v>
      </c>
      <c r="CF64" s="100">
        <v>66</v>
      </c>
      <c r="CG64" s="100">
        <v>66607.199999999983</v>
      </c>
      <c r="CH64" s="100">
        <v>75</v>
      </c>
      <c r="CI64" s="100">
        <v>75689.999999999985</v>
      </c>
      <c r="CJ64" s="100">
        <v>63</v>
      </c>
      <c r="CK64" s="100">
        <v>63579.599999999991</v>
      </c>
      <c r="CL64" s="100">
        <v>57</v>
      </c>
      <c r="CM64" s="100">
        <v>57524.399999999987</v>
      </c>
      <c r="CN64" s="100">
        <v>7</v>
      </c>
      <c r="CO64" s="100">
        <v>7064.3999999999987</v>
      </c>
      <c r="CP64" s="100">
        <v>9</v>
      </c>
      <c r="CQ64" s="100">
        <v>9082.7999999999993</v>
      </c>
      <c r="CR64" s="100">
        <v>11</v>
      </c>
      <c r="CS64" s="100">
        <v>11101.199999999997</v>
      </c>
      <c r="CT64" s="100">
        <v>6</v>
      </c>
      <c r="CU64" s="100">
        <v>6055.1999999999989</v>
      </c>
    </row>
    <row r="65" spans="2:99">
      <c r="C65" s="99" t="s">
        <v>230</v>
      </c>
      <c r="D65" s="100">
        <v>4</v>
      </c>
      <c r="E65" s="100">
        <v>4104</v>
      </c>
      <c r="F65" s="100">
        <v>6</v>
      </c>
      <c r="G65" s="100">
        <v>6156</v>
      </c>
      <c r="H65" s="100">
        <v>7</v>
      </c>
      <c r="I65" s="100">
        <v>7182</v>
      </c>
      <c r="J65" s="100">
        <v>4</v>
      </c>
      <c r="K65" s="100">
        <v>4104</v>
      </c>
      <c r="L65" s="100">
        <v>6</v>
      </c>
      <c r="M65" s="100">
        <v>6156</v>
      </c>
      <c r="N65" s="100">
        <v>6</v>
      </c>
      <c r="O65" s="100">
        <v>6156</v>
      </c>
      <c r="P65" s="100">
        <v>4</v>
      </c>
      <c r="Q65" s="100">
        <v>4104</v>
      </c>
      <c r="R65" s="100">
        <v>5</v>
      </c>
      <c r="S65" s="100">
        <v>5130</v>
      </c>
      <c r="T65" s="100">
        <v>56</v>
      </c>
      <c r="U65" s="100">
        <v>57456</v>
      </c>
      <c r="V65" s="100">
        <v>34</v>
      </c>
      <c r="W65" s="100">
        <v>34884</v>
      </c>
      <c r="X65" s="100">
        <v>44</v>
      </c>
      <c r="Y65" s="100">
        <v>45144</v>
      </c>
      <c r="Z65" s="100">
        <v>53</v>
      </c>
      <c r="AA65" s="100">
        <v>54378</v>
      </c>
      <c r="AB65" s="100">
        <v>11</v>
      </c>
      <c r="AC65" s="100">
        <v>11286</v>
      </c>
      <c r="AD65" s="100">
        <v>9</v>
      </c>
      <c r="AE65" s="100">
        <v>9234</v>
      </c>
      <c r="AF65" s="100">
        <v>13</v>
      </c>
      <c r="AG65" s="100">
        <v>13338</v>
      </c>
      <c r="AH65" s="100">
        <v>11</v>
      </c>
      <c r="AI65" s="100">
        <v>11286</v>
      </c>
      <c r="AJ65" s="100">
        <v>20</v>
      </c>
      <c r="AK65" s="100">
        <v>20520</v>
      </c>
      <c r="AL65" s="100">
        <v>12</v>
      </c>
      <c r="AM65" s="100">
        <v>12312</v>
      </c>
      <c r="AN65" s="100">
        <v>12</v>
      </c>
      <c r="AO65" s="100">
        <v>12312</v>
      </c>
      <c r="AP65" s="100">
        <v>14</v>
      </c>
      <c r="AQ65" s="100">
        <v>14364</v>
      </c>
      <c r="AR65" s="100">
        <v>3</v>
      </c>
      <c r="AS65" s="100">
        <v>3078</v>
      </c>
      <c r="AT65" s="100">
        <v>4</v>
      </c>
      <c r="AU65" s="100">
        <v>4104</v>
      </c>
      <c r="AV65" s="100">
        <v>3</v>
      </c>
      <c r="AW65" s="100">
        <v>3078</v>
      </c>
      <c r="AX65" s="100">
        <v>4</v>
      </c>
      <c r="AY65" s="100">
        <v>4104</v>
      </c>
      <c r="AZ65" s="100">
        <v>6</v>
      </c>
      <c r="BA65" s="100">
        <v>6156</v>
      </c>
      <c r="BB65" s="100">
        <v>6</v>
      </c>
      <c r="BC65" s="100">
        <v>6156</v>
      </c>
      <c r="BD65" s="100">
        <v>5</v>
      </c>
      <c r="BE65" s="100">
        <v>5130</v>
      </c>
      <c r="BF65" s="100">
        <v>6</v>
      </c>
      <c r="BG65" s="100">
        <v>6156</v>
      </c>
      <c r="BH65" s="100">
        <v>5</v>
      </c>
      <c r="BI65" s="100">
        <v>5130</v>
      </c>
      <c r="BJ65" s="100">
        <v>5</v>
      </c>
      <c r="BK65" s="100">
        <v>5130</v>
      </c>
      <c r="BL65" s="100">
        <v>8</v>
      </c>
      <c r="BM65" s="100">
        <v>8208</v>
      </c>
      <c r="BN65" s="100">
        <v>7</v>
      </c>
      <c r="BO65" s="100">
        <v>7182</v>
      </c>
      <c r="BP65" s="100">
        <v>14</v>
      </c>
      <c r="BQ65" s="100">
        <v>14364</v>
      </c>
      <c r="BR65" s="100">
        <v>14</v>
      </c>
      <c r="BS65" s="100">
        <v>14364</v>
      </c>
      <c r="BT65" s="100">
        <v>11</v>
      </c>
      <c r="BU65" s="100">
        <v>11286</v>
      </c>
      <c r="BV65" s="100">
        <v>10</v>
      </c>
      <c r="BW65" s="100">
        <v>10260</v>
      </c>
      <c r="BX65" s="100">
        <v>3</v>
      </c>
      <c r="BY65" s="100">
        <v>3078</v>
      </c>
      <c r="BZ65" s="100">
        <v>3</v>
      </c>
      <c r="CA65" s="100">
        <v>3078</v>
      </c>
      <c r="CB65" s="100">
        <v>4</v>
      </c>
      <c r="CC65" s="100">
        <v>4104</v>
      </c>
      <c r="CD65" s="100">
        <v>5</v>
      </c>
      <c r="CE65" s="100">
        <v>5130</v>
      </c>
      <c r="CF65" s="100">
        <v>64</v>
      </c>
      <c r="CG65" s="100">
        <v>65664</v>
      </c>
      <c r="CH65" s="100">
        <v>63</v>
      </c>
      <c r="CI65" s="100">
        <v>64638</v>
      </c>
      <c r="CJ65" s="100">
        <v>63</v>
      </c>
      <c r="CK65" s="100">
        <v>64638</v>
      </c>
      <c r="CL65" s="100">
        <v>56</v>
      </c>
      <c r="CM65" s="100">
        <v>57456</v>
      </c>
      <c r="CN65" s="100">
        <v>7</v>
      </c>
      <c r="CO65" s="100">
        <v>7182</v>
      </c>
      <c r="CP65" s="100">
        <v>10</v>
      </c>
      <c r="CQ65" s="100">
        <v>10260</v>
      </c>
      <c r="CR65" s="100">
        <v>11</v>
      </c>
      <c r="CS65" s="100">
        <v>11286</v>
      </c>
      <c r="CT65" s="100">
        <v>6</v>
      </c>
      <c r="CU65" s="100">
        <v>6156</v>
      </c>
    </row>
    <row r="66" spans="2:99">
      <c r="C66" s="99" t="s">
        <v>231</v>
      </c>
      <c r="D66" s="100">
        <v>4</v>
      </c>
      <c r="E66" s="100">
        <v>4761.5999999999995</v>
      </c>
      <c r="F66" s="100">
        <v>6</v>
      </c>
      <c r="G66" s="100">
        <v>7142.4</v>
      </c>
      <c r="H66" s="100">
        <v>7</v>
      </c>
      <c r="I66" s="100">
        <v>8332.7999999999993</v>
      </c>
      <c r="J66" s="100">
        <v>4</v>
      </c>
      <c r="K66" s="100">
        <v>4761.5999999999995</v>
      </c>
      <c r="L66" s="100">
        <v>5</v>
      </c>
      <c r="M66" s="100">
        <v>5951.9999999999991</v>
      </c>
      <c r="N66" s="100">
        <v>5</v>
      </c>
      <c r="O66" s="100">
        <v>5951.9999999999991</v>
      </c>
      <c r="P66" s="100">
        <v>4</v>
      </c>
      <c r="Q66" s="100">
        <v>4761.5999999999995</v>
      </c>
      <c r="R66" s="100">
        <v>5</v>
      </c>
      <c r="S66" s="100">
        <v>5951.9999999999991</v>
      </c>
      <c r="T66" s="100">
        <v>47</v>
      </c>
      <c r="U66" s="100">
        <v>55948.799999999996</v>
      </c>
      <c r="V66" s="100">
        <v>33</v>
      </c>
      <c r="W66" s="100">
        <v>39283.199999999997</v>
      </c>
      <c r="X66" s="100">
        <v>43</v>
      </c>
      <c r="Y66" s="100">
        <v>51187.199999999997</v>
      </c>
      <c r="Z66" s="100">
        <v>60</v>
      </c>
      <c r="AA66" s="100">
        <v>71423.999999999985</v>
      </c>
      <c r="AB66" s="100">
        <v>10</v>
      </c>
      <c r="AC66" s="100">
        <v>11903.999999999998</v>
      </c>
      <c r="AD66" s="100">
        <v>10</v>
      </c>
      <c r="AE66" s="100">
        <v>11903.999999999998</v>
      </c>
      <c r="AF66" s="100">
        <v>13</v>
      </c>
      <c r="AG66" s="100">
        <v>15475.199999999999</v>
      </c>
      <c r="AH66" s="100">
        <v>11</v>
      </c>
      <c r="AI66" s="100">
        <v>13094.399999999998</v>
      </c>
      <c r="AJ66" s="100">
        <v>20</v>
      </c>
      <c r="AK66" s="100">
        <v>23807.999999999996</v>
      </c>
      <c r="AL66" s="100">
        <v>12</v>
      </c>
      <c r="AM66" s="100">
        <v>14284.8</v>
      </c>
      <c r="AN66" s="100">
        <v>12</v>
      </c>
      <c r="AO66" s="100">
        <v>14284.8</v>
      </c>
      <c r="AP66" s="100">
        <v>14</v>
      </c>
      <c r="AQ66" s="100">
        <v>16665.599999999999</v>
      </c>
      <c r="AR66" s="100">
        <v>3</v>
      </c>
      <c r="AS66" s="100">
        <v>3571.2</v>
      </c>
      <c r="AT66" s="100">
        <v>5</v>
      </c>
      <c r="AU66" s="100">
        <v>5951.9999999999991</v>
      </c>
      <c r="AV66" s="100">
        <v>3</v>
      </c>
      <c r="AW66" s="100">
        <v>3571.2</v>
      </c>
      <c r="AX66" s="100">
        <v>5</v>
      </c>
      <c r="AY66" s="100">
        <v>5951.9999999999991</v>
      </c>
      <c r="AZ66" s="100">
        <v>6</v>
      </c>
      <c r="BA66" s="100">
        <v>7142.4</v>
      </c>
      <c r="BB66" s="100">
        <v>6</v>
      </c>
      <c r="BC66" s="100">
        <v>7142.4</v>
      </c>
      <c r="BD66" s="100">
        <v>5</v>
      </c>
      <c r="BE66" s="100">
        <v>5951.9999999999991</v>
      </c>
      <c r="BF66" s="100">
        <v>7</v>
      </c>
      <c r="BG66" s="100">
        <v>8332.7999999999993</v>
      </c>
      <c r="BH66" s="100">
        <v>5</v>
      </c>
      <c r="BI66" s="100">
        <v>5951.9999999999991</v>
      </c>
      <c r="BJ66" s="100">
        <v>6</v>
      </c>
      <c r="BK66" s="100">
        <v>7142.4</v>
      </c>
      <c r="BL66" s="100">
        <v>7</v>
      </c>
      <c r="BM66" s="100">
        <v>8332.7999999999993</v>
      </c>
      <c r="BN66" s="100">
        <v>7</v>
      </c>
      <c r="BO66" s="100">
        <v>8332.7999999999993</v>
      </c>
      <c r="BP66" s="100">
        <v>16</v>
      </c>
      <c r="BQ66" s="100">
        <v>19046.399999999998</v>
      </c>
      <c r="BR66" s="100">
        <v>14</v>
      </c>
      <c r="BS66" s="100">
        <v>16665.599999999999</v>
      </c>
      <c r="BT66" s="100">
        <v>11</v>
      </c>
      <c r="BU66" s="100">
        <v>13094.399999999998</v>
      </c>
      <c r="BV66" s="100">
        <v>8</v>
      </c>
      <c r="BW66" s="100">
        <v>9523.1999999999989</v>
      </c>
      <c r="BX66" s="100">
        <v>3</v>
      </c>
      <c r="BY66" s="100">
        <v>3571.2</v>
      </c>
      <c r="BZ66" s="100">
        <v>3</v>
      </c>
      <c r="CA66" s="100">
        <v>3571.2</v>
      </c>
      <c r="CB66" s="100">
        <v>4</v>
      </c>
      <c r="CC66" s="100">
        <v>4761.5999999999995</v>
      </c>
      <c r="CD66" s="100">
        <v>5</v>
      </c>
      <c r="CE66" s="100">
        <v>5951.9999999999991</v>
      </c>
      <c r="CF66" s="100">
        <v>66</v>
      </c>
      <c r="CG66" s="100">
        <v>78566.399999999994</v>
      </c>
      <c r="CH66" s="100">
        <v>63</v>
      </c>
      <c r="CI66" s="100">
        <v>74995.199999999997</v>
      </c>
      <c r="CJ66" s="100">
        <v>63</v>
      </c>
      <c r="CK66" s="100">
        <v>74995.199999999997</v>
      </c>
      <c r="CL66" s="100">
        <v>48</v>
      </c>
      <c r="CM66" s="100">
        <v>57139.199999999997</v>
      </c>
      <c r="CN66" s="100">
        <v>7</v>
      </c>
      <c r="CO66" s="100">
        <v>8332.7999999999993</v>
      </c>
      <c r="CP66" s="100">
        <v>9</v>
      </c>
      <c r="CQ66" s="100">
        <v>10713.599999999999</v>
      </c>
      <c r="CR66" s="100">
        <v>10</v>
      </c>
      <c r="CS66" s="100">
        <v>11903.999999999998</v>
      </c>
      <c r="CT66" s="100">
        <v>6</v>
      </c>
      <c r="CU66" s="100">
        <v>7142.4</v>
      </c>
    </row>
    <row r="67" spans="2:99">
      <c r="C67" s="99" t="s">
        <v>232</v>
      </c>
      <c r="D67" s="100">
        <v>3</v>
      </c>
      <c r="E67" s="100">
        <v>3369.6000000000004</v>
      </c>
      <c r="F67" s="100">
        <v>6</v>
      </c>
      <c r="G67" s="100">
        <v>6739.2000000000007</v>
      </c>
      <c r="H67" s="100">
        <v>7</v>
      </c>
      <c r="I67" s="100">
        <v>7862.4000000000005</v>
      </c>
      <c r="J67" s="100">
        <v>4</v>
      </c>
      <c r="K67" s="100">
        <v>4492.8</v>
      </c>
      <c r="L67" s="100">
        <v>6</v>
      </c>
      <c r="M67" s="100">
        <v>6739.2000000000007</v>
      </c>
      <c r="N67" s="100">
        <v>6</v>
      </c>
      <c r="O67" s="100">
        <v>6739.2000000000007</v>
      </c>
      <c r="P67" s="100">
        <v>4</v>
      </c>
      <c r="Q67" s="100">
        <v>4492.8</v>
      </c>
      <c r="R67" s="100">
        <v>5</v>
      </c>
      <c r="S67" s="100">
        <v>5616</v>
      </c>
      <c r="T67" s="100">
        <v>49</v>
      </c>
      <c r="U67" s="100">
        <v>55036.800000000003</v>
      </c>
      <c r="V67" s="100">
        <v>33</v>
      </c>
      <c r="W67" s="100">
        <v>37065.599999999999</v>
      </c>
      <c r="X67" s="100">
        <v>45</v>
      </c>
      <c r="Y67" s="100">
        <v>50544</v>
      </c>
      <c r="Z67" s="100">
        <v>53</v>
      </c>
      <c r="AA67" s="100">
        <v>59529.600000000006</v>
      </c>
      <c r="AB67" s="100">
        <v>12</v>
      </c>
      <c r="AC67" s="100">
        <v>13478.400000000001</v>
      </c>
      <c r="AD67" s="100">
        <v>9</v>
      </c>
      <c r="AE67" s="100">
        <v>10108.800000000001</v>
      </c>
      <c r="AF67" s="100">
        <v>13</v>
      </c>
      <c r="AG67" s="100">
        <v>14601.6</v>
      </c>
      <c r="AH67" s="100">
        <v>11</v>
      </c>
      <c r="AI67" s="100">
        <v>12355.2</v>
      </c>
      <c r="AJ67" s="100">
        <v>20</v>
      </c>
      <c r="AK67" s="100">
        <v>22464</v>
      </c>
      <c r="AL67" s="100">
        <v>12</v>
      </c>
      <c r="AM67" s="100">
        <v>13478.400000000001</v>
      </c>
      <c r="AN67" s="100">
        <v>12</v>
      </c>
      <c r="AO67" s="100">
        <v>13478.400000000001</v>
      </c>
      <c r="AP67" s="100">
        <v>13</v>
      </c>
      <c r="AQ67" s="100">
        <v>14601.6</v>
      </c>
      <c r="AR67" s="100">
        <v>3</v>
      </c>
      <c r="AS67" s="100">
        <v>3369.6000000000004</v>
      </c>
      <c r="AT67" s="100">
        <v>5</v>
      </c>
      <c r="AU67" s="100">
        <v>5616</v>
      </c>
      <c r="AV67" s="100">
        <v>3</v>
      </c>
      <c r="AW67" s="100">
        <v>3369.6000000000004</v>
      </c>
      <c r="AX67" s="100">
        <v>5</v>
      </c>
      <c r="AY67" s="100">
        <v>5616</v>
      </c>
      <c r="AZ67" s="100">
        <v>7</v>
      </c>
      <c r="BA67" s="100">
        <v>7862.4000000000005</v>
      </c>
      <c r="BB67" s="100">
        <v>6</v>
      </c>
      <c r="BC67" s="100">
        <v>6739.2000000000007</v>
      </c>
      <c r="BD67" s="100">
        <v>5</v>
      </c>
      <c r="BE67" s="100">
        <v>5616</v>
      </c>
      <c r="BF67" s="100">
        <v>6</v>
      </c>
      <c r="BG67" s="100">
        <v>6739.2000000000007</v>
      </c>
      <c r="BH67" s="100">
        <v>5</v>
      </c>
      <c r="BI67" s="100">
        <v>5616</v>
      </c>
      <c r="BJ67" s="100">
        <v>5</v>
      </c>
      <c r="BK67" s="100">
        <v>5616</v>
      </c>
      <c r="BL67" s="100">
        <v>7</v>
      </c>
      <c r="BM67" s="100">
        <v>7862.4000000000005</v>
      </c>
      <c r="BN67" s="100">
        <v>7</v>
      </c>
      <c r="BO67" s="100">
        <v>7862.4000000000005</v>
      </c>
      <c r="BP67" s="100">
        <v>16</v>
      </c>
      <c r="BQ67" s="100">
        <v>17971.2</v>
      </c>
      <c r="BR67" s="100">
        <v>14</v>
      </c>
      <c r="BS67" s="100">
        <v>15724.800000000001</v>
      </c>
      <c r="BT67" s="100">
        <v>13</v>
      </c>
      <c r="BU67" s="100">
        <v>14601.6</v>
      </c>
      <c r="BV67" s="100">
        <v>9</v>
      </c>
      <c r="BW67" s="100">
        <v>10108.800000000001</v>
      </c>
      <c r="BX67" s="100">
        <v>4</v>
      </c>
      <c r="BY67" s="100">
        <v>4492.8</v>
      </c>
      <c r="BZ67" s="100">
        <v>3</v>
      </c>
      <c r="CA67" s="100">
        <v>3369.6000000000004</v>
      </c>
      <c r="CB67" s="100">
        <v>4</v>
      </c>
      <c r="CC67" s="100">
        <v>4492.8</v>
      </c>
      <c r="CD67" s="100">
        <v>5</v>
      </c>
      <c r="CE67" s="100">
        <v>5616</v>
      </c>
      <c r="CF67" s="100">
        <v>66</v>
      </c>
      <c r="CG67" s="100">
        <v>74131.199999999997</v>
      </c>
      <c r="CH67" s="100">
        <v>74</v>
      </c>
      <c r="CI67" s="100">
        <v>83116.800000000003</v>
      </c>
      <c r="CJ67" s="100">
        <v>64</v>
      </c>
      <c r="CK67" s="100">
        <v>71884.800000000003</v>
      </c>
      <c r="CL67" s="100">
        <v>58</v>
      </c>
      <c r="CM67" s="100">
        <v>65145.600000000006</v>
      </c>
      <c r="CN67" s="100">
        <v>6</v>
      </c>
      <c r="CO67" s="100">
        <v>6739.2000000000007</v>
      </c>
      <c r="CP67" s="100">
        <v>10</v>
      </c>
      <c r="CQ67" s="100">
        <v>11232</v>
      </c>
      <c r="CR67" s="100">
        <v>10</v>
      </c>
      <c r="CS67" s="100">
        <v>11232</v>
      </c>
      <c r="CT67" s="100">
        <v>7</v>
      </c>
      <c r="CU67" s="100">
        <v>7862.4000000000005</v>
      </c>
    </row>
    <row r="68" spans="2:99">
      <c r="C68" s="99" t="s">
        <v>233</v>
      </c>
      <c r="D68" s="100">
        <v>3</v>
      </c>
      <c r="E68" s="100">
        <v>3099.6000000000004</v>
      </c>
      <c r="F68" s="100">
        <v>6</v>
      </c>
      <c r="G68" s="100">
        <v>6199.2000000000007</v>
      </c>
      <c r="H68" s="100">
        <v>6</v>
      </c>
      <c r="I68" s="100">
        <v>6199.2000000000007</v>
      </c>
      <c r="J68" s="100">
        <v>4</v>
      </c>
      <c r="K68" s="100">
        <v>4132.8</v>
      </c>
      <c r="L68" s="100">
        <v>7</v>
      </c>
      <c r="M68" s="100">
        <v>7232.4000000000005</v>
      </c>
      <c r="N68" s="100">
        <v>6</v>
      </c>
      <c r="O68" s="100">
        <v>6199.2000000000007</v>
      </c>
      <c r="P68" s="100">
        <v>4</v>
      </c>
      <c r="Q68" s="100">
        <v>4132.8</v>
      </c>
      <c r="R68" s="100">
        <v>5</v>
      </c>
      <c r="S68" s="100">
        <v>5166</v>
      </c>
      <c r="T68" s="100">
        <v>49</v>
      </c>
      <c r="U68" s="100">
        <v>50626.8</v>
      </c>
      <c r="V68" s="100">
        <v>37</v>
      </c>
      <c r="W68" s="100">
        <v>38228.400000000001</v>
      </c>
      <c r="X68" s="100">
        <v>43</v>
      </c>
      <c r="Y68" s="100">
        <v>44427.6</v>
      </c>
      <c r="Z68" s="100">
        <v>51</v>
      </c>
      <c r="AA68" s="100">
        <v>52693.200000000004</v>
      </c>
      <c r="AB68" s="100">
        <v>11</v>
      </c>
      <c r="AC68" s="100">
        <v>11365.2</v>
      </c>
      <c r="AD68" s="100">
        <v>9</v>
      </c>
      <c r="AE68" s="100">
        <v>9298.8000000000011</v>
      </c>
      <c r="AF68" s="100">
        <v>14</v>
      </c>
      <c r="AG68" s="100">
        <v>14464.800000000001</v>
      </c>
      <c r="AH68" s="100">
        <v>10</v>
      </c>
      <c r="AI68" s="100">
        <v>10332</v>
      </c>
      <c r="AJ68" s="100">
        <v>18</v>
      </c>
      <c r="AK68" s="100">
        <v>18597.600000000002</v>
      </c>
      <c r="AL68" s="100">
        <v>12</v>
      </c>
      <c r="AM68" s="100">
        <v>12398.400000000001</v>
      </c>
      <c r="AN68" s="100">
        <v>12</v>
      </c>
      <c r="AO68" s="100">
        <v>12398.400000000001</v>
      </c>
      <c r="AP68" s="100">
        <v>14</v>
      </c>
      <c r="AQ68" s="100">
        <v>14464.800000000001</v>
      </c>
      <c r="AR68" s="100">
        <v>3</v>
      </c>
      <c r="AS68" s="100">
        <v>3099.6000000000004</v>
      </c>
      <c r="AT68" s="100">
        <v>4</v>
      </c>
      <c r="AU68" s="100">
        <v>4132.8</v>
      </c>
      <c r="AV68" s="100">
        <v>3</v>
      </c>
      <c r="AW68" s="100">
        <v>3099.6000000000004</v>
      </c>
      <c r="AX68" s="100">
        <v>5</v>
      </c>
      <c r="AY68" s="100">
        <v>5166</v>
      </c>
      <c r="AZ68" s="100">
        <v>6</v>
      </c>
      <c r="BA68" s="100">
        <v>6199.2000000000007</v>
      </c>
      <c r="BB68" s="100">
        <v>6</v>
      </c>
      <c r="BC68" s="100">
        <v>6199.2000000000007</v>
      </c>
      <c r="BD68" s="100">
        <v>6</v>
      </c>
      <c r="BE68" s="100">
        <v>6199.2000000000007</v>
      </c>
      <c r="BF68" s="100">
        <v>6</v>
      </c>
      <c r="BG68" s="100">
        <v>6199.2000000000007</v>
      </c>
      <c r="BH68" s="100">
        <v>4</v>
      </c>
      <c r="BI68" s="100">
        <v>4132.8</v>
      </c>
      <c r="BJ68" s="100">
        <v>5</v>
      </c>
      <c r="BK68" s="100">
        <v>5166</v>
      </c>
      <c r="BL68" s="100">
        <v>7</v>
      </c>
      <c r="BM68" s="100">
        <v>7232.4000000000005</v>
      </c>
      <c r="BN68" s="100">
        <v>7</v>
      </c>
      <c r="BO68" s="100">
        <v>7232.4000000000005</v>
      </c>
      <c r="BP68" s="100">
        <v>16</v>
      </c>
      <c r="BQ68" s="100">
        <v>16531.2</v>
      </c>
      <c r="BR68" s="100">
        <v>13</v>
      </c>
      <c r="BS68" s="100">
        <v>13431.6</v>
      </c>
      <c r="BT68" s="100">
        <v>13</v>
      </c>
      <c r="BU68" s="100">
        <v>13431.6</v>
      </c>
      <c r="BV68" s="100">
        <v>9</v>
      </c>
      <c r="BW68" s="100">
        <v>9298.8000000000011</v>
      </c>
      <c r="BX68" s="100">
        <v>3</v>
      </c>
      <c r="BY68" s="100">
        <v>3099.6000000000004</v>
      </c>
      <c r="BZ68" s="100">
        <v>3</v>
      </c>
      <c r="CA68" s="100">
        <v>3099.6000000000004</v>
      </c>
      <c r="CB68" s="100">
        <v>4</v>
      </c>
      <c r="CC68" s="100">
        <v>4132.8</v>
      </c>
      <c r="CD68" s="100">
        <v>4</v>
      </c>
      <c r="CE68" s="100">
        <v>4132.8</v>
      </c>
      <c r="CF68" s="100">
        <v>65</v>
      </c>
      <c r="CG68" s="100">
        <v>67158</v>
      </c>
      <c r="CH68" s="100">
        <v>66</v>
      </c>
      <c r="CI68" s="100">
        <v>68191.199999999997</v>
      </c>
      <c r="CJ68" s="100">
        <v>56</v>
      </c>
      <c r="CK68" s="100">
        <v>57859.200000000004</v>
      </c>
      <c r="CL68" s="100">
        <v>58</v>
      </c>
      <c r="CM68" s="100">
        <v>59925.600000000006</v>
      </c>
      <c r="CN68" s="100">
        <v>6</v>
      </c>
      <c r="CO68" s="100">
        <v>6199.2000000000007</v>
      </c>
      <c r="CP68" s="100">
        <v>9</v>
      </c>
      <c r="CQ68" s="100">
        <v>9298.8000000000011</v>
      </c>
      <c r="CR68" s="100">
        <v>10</v>
      </c>
      <c r="CS68" s="100">
        <v>10332</v>
      </c>
      <c r="CT68" s="100">
        <v>6</v>
      </c>
      <c r="CU68" s="100">
        <v>6199.2000000000007</v>
      </c>
    </row>
    <row r="69" spans="2:99">
      <c r="C69" s="99" t="s">
        <v>234</v>
      </c>
      <c r="D69" s="100">
        <v>4</v>
      </c>
      <c r="E69" s="100">
        <v>3033.6</v>
      </c>
      <c r="F69" s="100">
        <v>6</v>
      </c>
      <c r="G69" s="100">
        <v>4550.3999999999996</v>
      </c>
      <c r="H69" s="100">
        <v>7</v>
      </c>
      <c r="I69" s="100">
        <v>5308.8</v>
      </c>
      <c r="J69" s="100">
        <v>5</v>
      </c>
      <c r="K69" s="100">
        <v>3792</v>
      </c>
      <c r="L69" s="100">
        <v>7</v>
      </c>
      <c r="M69" s="100">
        <v>5308.8</v>
      </c>
      <c r="N69" s="100">
        <v>6</v>
      </c>
      <c r="O69" s="100">
        <v>4550.3999999999996</v>
      </c>
      <c r="P69" s="100">
        <v>4</v>
      </c>
      <c r="Q69" s="100">
        <v>3033.6</v>
      </c>
      <c r="R69" s="100">
        <v>5</v>
      </c>
      <c r="S69" s="100">
        <v>3792</v>
      </c>
      <c r="T69" s="100">
        <v>51</v>
      </c>
      <c r="U69" s="100">
        <v>38678.400000000001</v>
      </c>
      <c r="V69" s="100">
        <v>39</v>
      </c>
      <c r="W69" s="100">
        <v>29577.599999999999</v>
      </c>
      <c r="X69" s="100">
        <v>49</v>
      </c>
      <c r="Y69" s="100">
        <v>37161.599999999999</v>
      </c>
      <c r="Z69" s="100">
        <v>57</v>
      </c>
      <c r="AA69" s="100">
        <v>43228.799999999996</v>
      </c>
      <c r="AB69" s="100">
        <v>12</v>
      </c>
      <c r="AC69" s="100">
        <v>9100.7999999999993</v>
      </c>
      <c r="AD69" s="100">
        <v>10</v>
      </c>
      <c r="AE69" s="100">
        <v>7584</v>
      </c>
      <c r="AF69" s="100">
        <v>14</v>
      </c>
      <c r="AG69" s="100">
        <v>10617.6</v>
      </c>
      <c r="AH69" s="100">
        <v>10</v>
      </c>
      <c r="AI69" s="100">
        <v>7584</v>
      </c>
      <c r="AJ69" s="100">
        <v>21</v>
      </c>
      <c r="AK69" s="100">
        <v>15926.4</v>
      </c>
      <c r="AL69" s="100">
        <v>13</v>
      </c>
      <c r="AM69" s="100">
        <v>9859.1999999999989</v>
      </c>
      <c r="AN69" s="100">
        <v>12</v>
      </c>
      <c r="AO69" s="100">
        <v>9100.7999999999993</v>
      </c>
      <c r="AP69" s="100">
        <v>14</v>
      </c>
      <c r="AQ69" s="100">
        <v>10617.6</v>
      </c>
      <c r="AR69" s="100">
        <v>3</v>
      </c>
      <c r="AS69" s="100">
        <v>2275.1999999999998</v>
      </c>
      <c r="AT69" s="100">
        <v>5</v>
      </c>
      <c r="AU69" s="100">
        <v>3792</v>
      </c>
      <c r="AV69" s="100">
        <v>3</v>
      </c>
      <c r="AW69" s="100">
        <v>2275.1999999999998</v>
      </c>
      <c r="AX69" s="100">
        <v>5</v>
      </c>
      <c r="AY69" s="100">
        <v>3792</v>
      </c>
      <c r="AZ69" s="100">
        <v>6</v>
      </c>
      <c r="BA69" s="100">
        <v>4550.3999999999996</v>
      </c>
      <c r="BB69" s="100">
        <v>6</v>
      </c>
      <c r="BC69" s="100">
        <v>4550.3999999999996</v>
      </c>
      <c r="BD69" s="100">
        <v>6</v>
      </c>
      <c r="BE69" s="100">
        <v>4550.3999999999996</v>
      </c>
      <c r="BF69" s="100">
        <v>6</v>
      </c>
      <c r="BG69" s="100">
        <v>4550.3999999999996</v>
      </c>
      <c r="BH69" s="100">
        <v>5</v>
      </c>
      <c r="BI69" s="100">
        <v>3792</v>
      </c>
      <c r="BJ69" s="100">
        <v>6</v>
      </c>
      <c r="BK69" s="100">
        <v>4550.3999999999996</v>
      </c>
      <c r="BL69" s="100">
        <v>7</v>
      </c>
      <c r="BM69" s="100">
        <v>5308.8</v>
      </c>
      <c r="BN69" s="100">
        <v>8</v>
      </c>
      <c r="BO69" s="100">
        <v>6067.2</v>
      </c>
      <c r="BP69" s="100">
        <v>15</v>
      </c>
      <c r="BQ69" s="100">
        <v>11376</v>
      </c>
      <c r="BR69" s="100">
        <v>16</v>
      </c>
      <c r="BS69" s="100">
        <v>12134.4</v>
      </c>
      <c r="BT69" s="100">
        <v>13</v>
      </c>
      <c r="BU69" s="100">
        <v>9859.1999999999989</v>
      </c>
      <c r="BV69" s="100">
        <v>9</v>
      </c>
      <c r="BW69" s="100">
        <v>6825.5999999999995</v>
      </c>
      <c r="BX69" s="100">
        <v>3</v>
      </c>
      <c r="BY69" s="100">
        <v>2275.1999999999998</v>
      </c>
      <c r="BZ69" s="100">
        <v>3</v>
      </c>
      <c r="CA69" s="100">
        <v>2275.1999999999998</v>
      </c>
      <c r="CB69" s="100">
        <v>4</v>
      </c>
      <c r="CC69" s="100">
        <v>3033.6</v>
      </c>
      <c r="CD69" s="100">
        <v>4</v>
      </c>
      <c r="CE69" s="100">
        <v>3033.6</v>
      </c>
      <c r="CF69" s="100">
        <v>67</v>
      </c>
      <c r="CG69" s="100">
        <v>50812.799999999996</v>
      </c>
      <c r="CH69" s="100">
        <v>80</v>
      </c>
      <c r="CI69" s="100">
        <v>60672</v>
      </c>
      <c r="CJ69" s="100">
        <v>63</v>
      </c>
      <c r="CK69" s="100">
        <v>47779.199999999997</v>
      </c>
      <c r="CL69" s="100">
        <v>60</v>
      </c>
      <c r="CM69" s="100">
        <v>45504</v>
      </c>
      <c r="CN69" s="100">
        <v>6</v>
      </c>
      <c r="CO69" s="100">
        <v>4550.3999999999996</v>
      </c>
      <c r="CP69" s="100">
        <v>9</v>
      </c>
      <c r="CQ69" s="100">
        <v>6825.5999999999995</v>
      </c>
      <c r="CR69" s="100">
        <v>10</v>
      </c>
      <c r="CS69" s="100">
        <v>7584</v>
      </c>
      <c r="CT69" s="100">
        <v>7</v>
      </c>
      <c r="CU69" s="100">
        <v>5308.8</v>
      </c>
    </row>
    <row r="70" spans="2:99">
      <c r="C70" s="99" t="s">
        <v>235</v>
      </c>
      <c r="D70" s="100">
        <v>3</v>
      </c>
      <c r="E70" s="100">
        <v>1605.6</v>
      </c>
      <c r="F70" s="100">
        <v>6</v>
      </c>
      <c r="G70" s="100">
        <v>3211.2</v>
      </c>
      <c r="H70" s="100">
        <v>7</v>
      </c>
      <c r="I70" s="100">
        <v>3746.3999999999996</v>
      </c>
      <c r="J70" s="100">
        <v>4</v>
      </c>
      <c r="K70" s="100">
        <v>2140.7999999999997</v>
      </c>
      <c r="L70" s="100">
        <v>6</v>
      </c>
      <c r="M70" s="100">
        <v>3211.2</v>
      </c>
      <c r="N70" s="100">
        <v>5</v>
      </c>
      <c r="O70" s="100">
        <v>2675.9999999999995</v>
      </c>
      <c r="P70" s="100">
        <v>4</v>
      </c>
      <c r="Q70" s="100">
        <v>2140.7999999999997</v>
      </c>
      <c r="R70" s="100">
        <v>5</v>
      </c>
      <c r="S70" s="100">
        <v>2675.9999999999995</v>
      </c>
      <c r="T70" s="100">
        <v>59</v>
      </c>
      <c r="U70" s="100">
        <v>31576.799999999996</v>
      </c>
      <c r="V70" s="100">
        <v>43</v>
      </c>
      <c r="W70" s="100">
        <v>23013.599999999999</v>
      </c>
      <c r="X70" s="100">
        <v>57</v>
      </c>
      <c r="Y70" s="100">
        <v>30506.399999999998</v>
      </c>
      <c r="Z70" s="100">
        <v>63</v>
      </c>
      <c r="AA70" s="100">
        <v>33717.599999999999</v>
      </c>
      <c r="AB70" s="100">
        <v>13</v>
      </c>
      <c r="AC70" s="100">
        <v>6957.5999999999995</v>
      </c>
      <c r="AD70" s="100">
        <v>9</v>
      </c>
      <c r="AE70" s="100">
        <v>4816.7999999999993</v>
      </c>
      <c r="AF70" s="100">
        <v>13</v>
      </c>
      <c r="AG70" s="100">
        <v>6957.5999999999995</v>
      </c>
      <c r="AH70" s="100">
        <v>11</v>
      </c>
      <c r="AI70" s="100">
        <v>5887.1999999999989</v>
      </c>
      <c r="AJ70" s="100">
        <v>22</v>
      </c>
      <c r="AK70" s="100">
        <v>11774.399999999998</v>
      </c>
      <c r="AL70" s="100">
        <v>13</v>
      </c>
      <c r="AM70" s="100">
        <v>6957.5999999999995</v>
      </c>
      <c r="AN70" s="100">
        <v>14</v>
      </c>
      <c r="AO70" s="100">
        <v>7492.7999999999993</v>
      </c>
      <c r="AP70" s="100">
        <v>13</v>
      </c>
      <c r="AQ70" s="100">
        <v>6957.5999999999995</v>
      </c>
      <c r="AR70" s="100">
        <v>3</v>
      </c>
      <c r="AS70" s="100">
        <v>1605.6</v>
      </c>
      <c r="AT70" s="100">
        <v>5</v>
      </c>
      <c r="AU70" s="100">
        <v>2675.9999999999995</v>
      </c>
      <c r="AV70" s="100">
        <v>3</v>
      </c>
      <c r="AW70" s="100">
        <v>1605.6</v>
      </c>
      <c r="AX70" s="100">
        <v>5</v>
      </c>
      <c r="AY70" s="100">
        <v>2675.9999999999995</v>
      </c>
      <c r="AZ70" s="100">
        <v>6</v>
      </c>
      <c r="BA70" s="100">
        <v>3211.2</v>
      </c>
      <c r="BB70" s="100">
        <v>6</v>
      </c>
      <c r="BC70" s="100">
        <v>3211.2</v>
      </c>
      <c r="BD70" s="100">
        <v>6</v>
      </c>
      <c r="BE70" s="100">
        <v>3211.2</v>
      </c>
      <c r="BF70" s="100">
        <v>6</v>
      </c>
      <c r="BG70" s="100">
        <v>3211.2</v>
      </c>
      <c r="BH70" s="100">
        <v>5</v>
      </c>
      <c r="BI70" s="100">
        <v>2675.9999999999995</v>
      </c>
      <c r="BJ70" s="100">
        <v>5</v>
      </c>
      <c r="BK70" s="100">
        <v>2675.9999999999995</v>
      </c>
      <c r="BL70" s="100">
        <v>8</v>
      </c>
      <c r="BM70" s="100">
        <v>4281.5999999999995</v>
      </c>
      <c r="BN70" s="100">
        <v>7</v>
      </c>
      <c r="BO70" s="100">
        <v>3746.3999999999996</v>
      </c>
      <c r="BP70" s="100">
        <v>15</v>
      </c>
      <c r="BQ70" s="100">
        <v>8027.9999999999991</v>
      </c>
      <c r="BR70" s="100">
        <v>16</v>
      </c>
      <c r="BS70" s="100">
        <v>8563.1999999999989</v>
      </c>
      <c r="BT70" s="100">
        <v>14</v>
      </c>
      <c r="BU70" s="100">
        <v>7492.7999999999993</v>
      </c>
      <c r="BV70" s="100">
        <v>9</v>
      </c>
      <c r="BW70" s="100">
        <v>4816.7999999999993</v>
      </c>
      <c r="BX70" s="100">
        <v>3</v>
      </c>
      <c r="BY70" s="100">
        <v>1605.6</v>
      </c>
      <c r="BZ70" s="100">
        <v>3</v>
      </c>
      <c r="CA70" s="100">
        <v>1605.6</v>
      </c>
      <c r="CB70" s="100">
        <v>4</v>
      </c>
      <c r="CC70" s="100">
        <v>2140.7999999999997</v>
      </c>
      <c r="CD70" s="100">
        <v>4</v>
      </c>
      <c r="CE70" s="100">
        <v>2140.7999999999997</v>
      </c>
      <c r="CF70" s="100">
        <v>81</v>
      </c>
      <c r="CG70" s="100">
        <v>43351.199999999997</v>
      </c>
      <c r="CH70" s="100">
        <v>69</v>
      </c>
      <c r="CI70" s="100">
        <v>36928.799999999996</v>
      </c>
      <c r="CJ70" s="100">
        <v>64</v>
      </c>
      <c r="CK70" s="100">
        <v>34252.799999999996</v>
      </c>
      <c r="CL70" s="100">
        <v>56</v>
      </c>
      <c r="CM70" s="100">
        <v>29971.199999999997</v>
      </c>
      <c r="CN70" s="100">
        <v>7</v>
      </c>
      <c r="CO70" s="100">
        <v>3746.3999999999996</v>
      </c>
      <c r="CP70" s="100">
        <v>10</v>
      </c>
      <c r="CQ70" s="100">
        <v>5351.9999999999991</v>
      </c>
      <c r="CR70" s="100">
        <v>11</v>
      </c>
      <c r="CS70" s="100">
        <v>5887.1999999999989</v>
      </c>
      <c r="CT70" s="100">
        <v>7</v>
      </c>
      <c r="CU70" s="100">
        <v>3746.3999999999996</v>
      </c>
    </row>
    <row r="71" spans="2:99">
      <c r="B71" s="99" t="s">
        <v>130</v>
      </c>
      <c r="C71" s="99" t="s">
        <v>236</v>
      </c>
      <c r="D71" s="100">
        <v>30</v>
      </c>
      <c r="E71" s="100">
        <v>16920</v>
      </c>
      <c r="F71" s="100">
        <v>31</v>
      </c>
      <c r="G71" s="100">
        <v>17484</v>
      </c>
      <c r="H71" s="100">
        <v>24</v>
      </c>
      <c r="I71" s="100">
        <v>13536</v>
      </c>
      <c r="J71" s="100">
        <v>34</v>
      </c>
      <c r="K71" s="100">
        <v>19176</v>
      </c>
      <c r="L71" s="100">
        <v>30</v>
      </c>
      <c r="M71" s="100">
        <v>16920</v>
      </c>
      <c r="N71" s="100">
        <v>27</v>
      </c>
      <c r="O71" s="100">
        <v>15228</v>
      </c>
      <c r="P71" s="100">
        <v>25</v>
      </c>
      <c r="Q71" s="100">
        <v>14100</v>
      </c>
      <c r="R71" s="100">
        <v>27</v>
      </c>
      <c r="S71" s="100">
        <v>15228</v>
      </c>
      <c r="T71" s="100">
        <v>20</v>
      </c>
      <c r="U71" s="100">
        <v>11280</v>
      </c>
      <c r="V71" s="100">
        <v>11</v>
      </c>
      <c r="W71" s="100">
        <v>6204</v>
      </c>
      <c r="X71" s="100">
        <v>14</v>
      </c>
      <c r="Y71" s="100">
        <v>7896</v>
      </c>
      <c r="Z71" s="100">
        <v>15</v>
      </c>
      <c r="AA71" s="100">
        <v>8460</v>
      </c>
      <c r="AB71" s="100">
        <v>12</v>
      </c>
      <c r="AC71" s="100">
        <v>6768</v>
      </c>
      <c r="AD71" s="100">
        <v>10</v>
      </c>
      <c r="AE71" s="100">
        <v>5640</v>
      </c>
      <c r="AF71" s="100">
        <v>11</v>
      </c>
      <c r="AG71" s="100">
        <v>6204</v>
      </c>
      <c r="AH71" s="100">
        <v>18</v>
      </c>
      <c r="AI71" s="100">
        <v>10152</v>
      </c>
      <c r="AJ71" s="100">
        <v>18</v>
      </c>
      <c r="AK71" s="100">
        <v>10152</v>
      </c>
      <c r="AL71" s="100">
        <v>18</v>
      </c>
      <c r="AM71" s="100">
        <v>10152</v>
      </c>
      <c r="AN71" s="100">
        <v>32</v>
      </c>
      <c r="AO71" s="100">
        <v>18048</v>
      </c>
      <c r="AP71" s="100">
        <v>20</v>
      </c>
      <c r="AQ71" s="100">
        <v>11280</v>
      </c>
      <c r="AR71" s="100">
        <v>30</v>
      </c>
      <c r="AS71" s="100">
        <v>16920</v>
      </c>
      <c r="AT71" s="100">
        <v>26</v>
      </c>
      <c r="AU71" s="100">
        <v>14664</v>
      </c>
      <c r="AV71" s="100">
        <v>34</v>
      </c>
      <c r="AW71" s="100">
        <v>19176</v>
      </c>
      <c r="AX71" s="100">
        <v>36</v>
      </c>
      <c r="AY71" s="100">
        <v>20304</v>
      </c>
      <c r="AZ71" s="100">
        <v>5</v>
      </c>
      <c r="BA71" s="100">
        <v>2820</v>
      </c>
      <c r="BB71" s="100">
        <v>3</v>
      </c>
      <c r="BC71" s="100">
        <v>1692</v>
      </c>
      <c r="BD71" s="100">
        <v>3</v>
      </c>
      <c r="BE71" s="100">
        <v>1692</v>
      </c>
      <c r="BF71" s="100">
        <v>6</v>
      </c>
      <c r="BG71" s="100">
        <v>3384</v>
      </c>
      <c r="BH71" s="100">
        <v>5</v>
      </c>
      <c r="BI71" s="100">
        <v>2820</v>
      </c>
      <c r="BJ71" s="100">
        <v>5</v>
      </c>
      <c r="BK71" s="100">
        <v>2820</v>
      </c>
      <c r="BL71" s="100">
        <v>3</v>
      </c>
      <c r="BM71" s="100">
        <v>1692</v>
      </c>
      <c r="BN71" s="100">
        <v>5</v>
      </c>
      <c r="BO71" s="100">
        <v>2820</v>
      </c>
      <c r="BP71" s="100">
        <v>4</v>
      </c>
      <c r="BQ71" s="100">
        <v>2256</v>
      </c>
      <c r="BR71" s="100">
        <v>4</v>
      </c>
      <c r="BS71" s="100">
        <v>2256</v>
      </c>
      <c r="BT71" s="100">
        <v>6</v>
      </c>
      <c r="BU71" s="100">
        <v>3384</v>
      </c>
      <c r="BV71" s="100">
        <v>6</v>
      </c>
      <c r="BW71" s="100">
        <v>3384</v>
      </c>
      <c r="BX71" s="100">
        <v>19</v>
      </c>
      <c r="BY71" s="100">
        <v>10716</v>
      </c>
      <c r="BZ71" s="100">
        <v>20</v>
      </c>
      <c r="CA71" s="100">
        <v>11280</v>
      </c>
      <c r="CB71" s="100">
        <v>25</v>
      </c>
      <c r="CC71" s="100">
        <v>14100</v>
      </c>
      <c r="CD71" s="100">
        <v>26</v>
      </c>
      <c r="CE71" s="100">
        <v>14664</v>
      </c>
      <c r="CF71" s="100">
        <v>4</v>
      </c>
      <c r="CG71" s="100">
        <v>2256</v>
      </c>
      <c r="CH71" s="100">
        <v>4</v>
      </c>
      <c r="CI71" s="100">
        <v>2256</v>
      </c>
      <c r="CJ71" s="100">
        <v>3</v>
      </c>
      <c r="CK71" s="100">
        <v>1692</v>
      </c>
      <c r="CL71" s="100">
        <v>4</v>
      </c>
      <c r="CM71" s="100">
        <v>2256</v>
      </c>
      <c r="CN71" s="100">
        <v>6</v>
      </c>
      <c r="CO71" s="100">
        <v>3384</v>
      </c>
      <c r="CP71" s="100">
        <v>8</v>
      </c>
      <c r="CQ71" s="100">
        <v>4512</v>
      </c>
      <c r="CR71" s="100">
        <v>4</v>
      </c>
      <c r="CS71" s="100">
        <v>2256</v>
      </c>
      <c r="CT71" s="100">
        <v>6</v>
      </c>
      <c r="CU71" s="100">
        <v>3384</v>
      </c>
    </row>
    <row r="72" spans="2:99">
      <c r="C72" s="99" t="s">
        <v>237</v>
      </c>
      <c r="D72" s="100">
        <v>29</v>
      </c>
      <c r="E72" s="100">
        <v>2157.6</v>
      </c>
      <c r="F72" s="100">
        <v>37</v>
      </c>
      <c r="G72" s="100">
        <v>2752.7999999999997</v>
      </c>
      <c r="H72" s="100">
        <v>25</v>
      </c>
      <c r="I72" s="100">
        <v>1859.9999999999998</v>
      </c>
      <c r="J72" s="100">
        <v>32</v>
      </c>
      <c r="K72" s="100">
        <v>2380.7999999999997</v>
      </c>
      <c r="L72" s="100">
        <v>34</v>
      </c>
      <c r="M72" s="100">
        <v>2529.6</v>
      </c>
      <c r="N72" s="100">
        <v>28</v>
      </c>
      <c r="O72" s="100">
        <v>2083.1999999999998</v>
      </c>
      <c r="P72" s="100">
        <v>30</v>
      </c>
      <c r="Q72" s="100">
        <v>2231.9999999999995</v>
      </c>
      <c r="R72" s="100">
        <v>35</v>
      </c>
      <c r="S72" s="100">
        <v>2603.9999999999995</v>
      </c>
      <c r="T72" s="100">
        <v>22</v>
      </c>
      <c r="U72" s="100">
        <v>1636.7999999999997</v>
      </c>
      <c r="V72" s="100">
        <v>13</v>
      </c>
      <c r="W72" s="100">
        <v>967.19999999999993</v>
      </c>
      <c r="X72" s="100">
        <v>15</v>
      </c>
      <c r="Y72" s="100">
        <v>1115.9999999999998</v>
      </c>
      <c r="Z72" s="100">
        <v>16</v>
      </c>
      <c r="AA72" s="100">
        <v>1190.3999999999999</v>
      </c>
      <c r="AB72" s="100">
        <v>13</v>
      </c>
      <c r="AC72" s="100">
        <v>967.19999999999993</v>
      </c>
      <c r="AD72" s="100">
        <v>12</v>
      </c>
      <c r="AE72" s="100">
        <v>892.8</v>
      </c>
      <c r="AF72" s="100">
        <v>13</v>
      </c>
      <c r="AG72" s="100">
        <v>967.19999999999993</v>
      </c>
      <c r="AH72" s="100">
        <v>17</v>
      </c>
      <c r="AI72" s="100">
        <v>1264.8</v>
      </c>
      <c r="AJ72" s="100">
        <v>20</v>
      </c>
      <c r="AK72" s="100">
        <v>1487.9999999999998</v>
      </c>
      <c r="AL72" s="100">
        <v>21</v>
      </c>
      <c r="AM72" s="100">
        <v>1562.3999999999999</v>
      </c>
      <c r="AN72" s="100">
        <v>30</v>
      </c>
      <c r="AO72" s="100">
        <v>2231.9999999999995</v>
      </c>
      <c r="AP72" s="100">
        <v>21</v>
      </c>
      <c r="AQ72" s="100">
        <v>1562.3999999999999</v>
      </c>
      <c r="AR72" s="100">
        <v>33</v>
      </c>
      <c r="AS72" s="100">
        <v>2455.1999999999998</v>
      </c>
      <c r="AT72" s="100">
        <v>34</v>
      </c>
      <c r="AU72" s="100">
        <v>2529.6</v>
      </c>
      <c r="AV72" s="100">
        <v>33</v>
      </c>
      <c r="AW72" s="100">
        <v>2455.1999999999998</v>
      </c>
      <c r="AX72" s="100">
        <v>42</v>
      </c>
      <c r="AY72" s="100">
        <v>3124.7999999999997</v>
      </c>
      <c r="AZ72" s="100">
        <v>5</v>
      </c>
      <c r="BA72" s="100">
        <v>371.99999999999994</v>
      </c>
      <c r="BB72" s="100">
        <v>4</v>
      </c>
      <c r="BC72" s="100">
        <v>297.59999999999997</v>
      </c>
      <c r="BD72" s="100">
        <v>3</v>
      </c>
      <c r="BE72" s="100">
        <v>223.2</v>
      </c>
      <c r="BF72" s="100">
        <v>6</v>
      </c>
      <c r="BG72" s="100">
        <v>446.4</v>
      </c>
      <c r="BH72" s="100">
        <v>5</v>
      </c>
      <c r="BI72" s="100">
        <v>371.99999999999994</v>
      </c>
      <c r="BJ72" s="100">
        <v>5</v>
      </c>
      <c r="BK72" s="100">
        <v>371.99999999999994</v>
      </c>
      <c r="BL72" s="100">
        <v>4</v>
      </c>
      <c r="BM72" s="100">
        <v>297.59999999999997</v>
      </c>
      <c r="BN72" s="100">
        <v>5</v>
      </c>
      <c r="BO72" s="100">
        <v>371.99999999999994</v>
      </c>
      <c r="BP72" s="100">
        <v>4</v>
      </c>
      <c r="BQ72" s="100">
        <v>297.59999999999997</v>
      </c>
      <c r="BR72" s="100">
        <v>4</v>
      </c>
      <c r="BS72" s="100">
        <v>297.59999999999997</v>
      </c>
      <c r="BT72" s="100">
        <v>5</v>
      </c>
      <c r="BU72" s="100">
        <v>371.99999999999994</v>
      </c>
      <c r="BV72" s="100">
        <v>6</v>
      </c>
      <c r="BW72" s="100">
        <v>446.4</v>
      </c>
      <c r="BX72" s="100">
        <v>20</v>
      </c>
      <c r="BY72" s="100">
        <v>1487.9999999999998</v>
      </c>
      <c r="BZ72" s="100">
        <v>22</v>
      </c>
      <c r="CA72" s="100">
        <v>1636.7999999999997</v>
      </c>
      <c r="CB72" s="100">
        <v>30</v>
      </c>
      <c r="CC72" s="100">
        <v>2231.9999999999995</v>
      </c>
      <c r="CD72" s="100">
        <v>32</v>
      </c>
      <c r="CE72" s="100">
        <v>2380.7999999999997</v>
      </c>
      <c r="CF72" s="100">
        <v>4</v>
      </c>
      <c r="CG72" s="100">
        <v>297.59999999999997</v>
      </c>
      <c r="CH72" s="100">
        <v>4</v>
      </c>
      <c r="CI72" s="100">
        <v>297.59999999999997</v>
      </c>
      <c r="CJ72" s="100">
        <v>3</v>
      </c>
      <c r="CK72" s="100">
        <v>223.2</v>
      </c>
      <c r="CL72" s="100">
        <v>3</v>
      </c>
      <c r="CM72" s="100">
        <v>223.2</v>
      </c>
      <c r="CN72" s="100">
        <v>6</v>
      </c>
      <c r="CO72" s="100">
        <v>446.4</v>
      </c>
      <c r="CP72" s="100">
        <v>9</v>
      </c>
      <c r="CQ72" s="100">
        <v>669.59999999999991</v>
      </c>
      <c r="CR72" s="100">
        <v>4</v>
      </c>
      <c r="CS72" s="100">
        <v>297.59999999999997</v>
      </c>
      <c r="CT72" s="100">
        <v>6</v>
      </c>
      <c r="CU72" s="100">
        <v>446.4</v>
      </c>
    </row>
    <row r="73" spans="2:99">
      <c r="C73" s="99" t="s">
        <v>238</v>
      </c>
      <c r="D73" s="100">
        <v>29</v>
      </c>
      <c r="E73" s="100">
        <v>16216.799999999997</v>
      </c>
      <c r="F73" s="100">
        <v>29</v>
      </c>
      <c r="G73" s="100">
        <v>16216.799999999997</v>
      </c>
      <c r="H73" s="100">
        <v>25</v>
      </c>
      <c r="I73" s="100">
        <v>13979.999999999998</v>
      </c>
      <c r="J73" s="100">
        <v>34</v>
      </c>
      <c r="K73" s="100">
        <v>19012.8</v>
      </c>
      <c r="L73" s="100">
        <v>33</v>
      </c>
      <c r="M73" s="100">
        <v>18453.599999999999</v>
      </c>
      <c r="N73" s="100">
        <v>25</v>
      </c>
      <c r="O73" s="100">
        <v>13979.999999999998</v>
      </c>
      <c r="P73" s="100">
        <v>26</v>
      </c>
      <c r="Q73" s="100">
        <v>14539.199999999999</v>
      </c>
      <c r="R73" s="100">
        <v>27</v>
      </c>
      <c r="S73" s="100">
        <v>15098.399999999998</v>
      </c>
      <c r="T73" s="100">
        <v>22</v>
      </c>
      <c r="U73" s="100">
        <v>12302.399999999998</v>
      </c>
      <c r="V73" s="100">
        <v>12</v>
      </c>
      <c r="W73" s="100">
        <v>6710.4</v>
      </c>
      <c r="X73" s="100">
        <v>12</v>
      </c>
      <c r="Y73" s="100">
        <v>6710.4</v>
      </c>
      <c r="Z73" s="100">
        <v>15</v>
      </c>
      <c r="AA73" s="100">
        <v>8387.9999999999982</v>
      </c>
      <c r="AB73" s="100">
        <v>12</v>
      </c>
      <c r="AC73" s="100">
        <v>6710.4</v>
      </c>
      <c r="AD73" s="100">
        <v>10</v>
      </c>
      <c r="AE73" s="100">
        <v>5591.9999999999991</v>
      </c>
      <c r="AF73" s="100">
        <v>11</v>
      </c>
      <c r="AG73" s="100">
        <v>6151.1999999999989</v>
      </c>
      <c r="AH73" s="100">
        <v>18</v>
      </c>
      <c r="AI73" s="100">
        <v>10065.599999999999</v>
      </c>
      <c r="AJ73" s="100">
        <v>19</v>
      </c>
      <c r="AK73" s="100">
        <v>10624.8</v>
      </c>
      <c r="AL73" s="100">
        <v>20</v>
      </c>
      <c r="AM73" s="100">
        <v>11183.999999999998</v>
      </c>
      <c r="AN73" s="100">
        <v>32</v>
      </c>
      <c r="AO73" s="100">
        <v>17894.399999999998</v>
      </c>
      <c r="AP73" s="100">
        <v>18</v>
      </c>
      <c r="AQ73" s="100">
        <v>10065.599999999999</v>
      </c>
      <c r="AR73" s="100">
        <v>30</v>
      </c>
      <c r="AS73" s="100">
        <v>16775.999999999996</v>
      </c>
      <c r="AT73" s="100">
        <v>27</v>
      </c>
      <c r="AU73" s="100">
        <v>15098.399999999998</v>
      </c>
      <c r="AV73" s="100">
        <v>32</v>
      </c>
      <c r="AW73" s="100">
        <v>17894.399999999998</v>
      </c>
      <c r="AX73" s="100">
        <v>37</v>
      </c>
      <c r="AY73" s="100">
        <v>20690.399999999998</v>
      </c>
      <c r="AZ73" s="100">
        <v>4</v>
      </c>
      <c r="BA73" s="100">
        <v>2236.7999999999997</v>
      </c>
      <c r="BB73" s="100">
        <v>3</v>
      </c>
      <c r="BC73" s="100">
        <v>1677.6</v>
      </c>
      <c r="BD73" s="100">
        <v>3</v>
      </c>
      <c r="BE73" s="100">
        <v>1677.6</v>
      </c>
      <c r="BF73" s="100">
        <v>6</v>
      </c>
      <c r="BG73" s="100">
        <v>3355.2</v>
      </c>
      <c r="BH73" s="100">
        <v>5</v>
      </c>
      <c r="BI73" s="100">
        <v>2795.9999999999995</v>
      </c>
      <c r="BJ73" s="100">
        <v>5</v>
      </c>
      <c r="BK73" s="100">
        <v>2795.9999999999995</v>
      </c>
      <c r="BL73" s="100">
        <v>3</v>
      </c>
      <c r="BM73" s="100">
        <v>1677.6</v>
      </c>
      <c r="BN73" s="100">
        <v>5</v>
      </c>
      <c r="BO73" s="100">
        <v>2795.9999999999995</v>
      </c>
      <c r="BP73" s="100">
        <v>4</v>
      </c>
      <c r="BQ73" s="100">
        <v>2236.7999999999997</v>
      </c>
      <c r="BR73" s="100">
        <v>4</v>
      </c>
      <c r="BS73" s="100">
        <v>2236.7999999999997</v>
      </c>
      <c r="BT73" s="100">
        <v>6</v>
      </c>
      <c r="BU73" s="100">
        <v>3355.2</v>
      </c>
      <c r="BV73" s="100">
        <v>5</v>
      </c>
      <c r="BW73" s="100">
        <v>2795.9999999999995</v>
      </c>
      <c r="BX73" s="100">
        <v>21</v>
      </c>
      <c r="BY73" s="100">
        <v>11743.199999999999</v>
      </c>
      <c r="BZ73" s="100">
        <v>19</v>
      </c>
      <c r="CA73" s="100">
        <v>10624.8</v>
      </c>
      <c r="CB73" s="100">
        <v>25</v>
      </c>
      <c r="CC73" s="100">
        <v>13979.999999999998</v>
      </c>
      <c r="CD73" s="100">
        <v>27</v>
      </c>
      <c r="CE73" s="100">
        <v>15098.399999999998</v>
      </c>
      <c r="CF73" s="100">
        <v>3</v>
      </c>
      <c r="CG73" s="100">
        <v>1677.6</v>
      </c>
      <c r="CH73" s="100">
        <v>4</v>
      </c>
      <c r="CI73" s="100">
        <v>2236.7999999999997</v>
      </c>
      <c r="CJ73" s="100">
        <v>3</v>
      </c>
      <c r="CK73" s="100">
        <v>1677.6</v>
      </c>
      <c r="CL73" s="100">
        <v>4</v>
      </c>
      <c r="CM73" s="100">
        <v>2236.7999999999997</v>
      </c>
      <c r="CN73" s="100">
        <v>6</v>
      </c>
      <c r="CO73" s="100">
        <v>3355.2</v>
      </c>
      <c r="CP73" s="100">
        <v>7</v>
      </c>
      <c r="CQ73" s="100">
        <v>3914.3999999999996</v>
      </c>
      <c r="CR73" s="100">
        <v>4</v>
      </c>
      <c r="CS73" s="100">
        <v>2236.7999999999997</v>
      </c>
      <c r="CT73" s="100">
        <v>6</v>
      </c>
      <c r="CU73" s="100">
        <v>3355.2</v>
      </c>
    </row>
    <row r="74" spans="2:99">
      <c r="C74" s="99" t="s">
        <v>239</v>
      </c>
      <c r="D74" s="100">
        <v>28</v>
      </c>
      <c r="E74" s="100">
        <v>11289.6</v>
      </c>
      <c r="F74" s="100">
        <v>35</v>
      </c>
      <c r="G74" s="100">
        <v>14112</v>
      </c>
      <c r="H74" s="100">
        <v>27</v>
      </c>
      <c r="I74" s="100">
        <v>10886.4</v>
      </c>
      <c r="J74" s="100">
        <v>35</v>
      </c>
      <c r="K74" s="100">
        <v>14112</v>
      </c>
      <c r="L74" s="100">
        <v>34</v>
      </c>
      <c r="M74" s="100">
        <v>13708.8</v>
      </c>
      <c r="N74" s="100">
        <v>27</v>
      </c>
      <c r="O74" s="100">
        <v>10886.4</v>
      </c>
      <c r="P74" s="100">
        <v>27</v>
      </c>
      <c r="Q74" s="100">
        <v>10886.4</v>
      </c>
      <c r="R74" s="100">
        <v>30</v>
      </c>
      <c r="S74" s="100">
        <v>12096</v>
      </c>
      <c r="T74" s="100">
        <v>21</v>
      </c>
      <c r="U74" s="100">
        <v>8467.1999999999989</v>
      </c>
      <c r="V74" s="100">
        <v>11</v>
      </c>
      <c r="W74" s="100">
        <v>4435.2</v>
      </c>
      <c r="X74" s="100">
        <v>14</v>
      </c>
      <c r="Y74" s="100">
        <v>5644.8</v>
      </c>
      <c r="Z74" s="100">
        <v>14</v>
      </c>
      <c r="AA74" s="100">
        <v>5644.8</v>
      </c>
      <c r="AB74" s="100">
        <v>12</v>
      </c>
      <c r="AC74" s="100">
        <v>4838.3999999999996</v>
      </c>
      <c r="AD74" s="100">
        <v>12</v>
      </c>
      <c r="AE74" s="100">
        <v>4838.3999999999996</v>
      </c>
      <c r="AF74" s="100">
        <v>13</v>
      </c>
      <c r="AG74" s="100">
        <v>5241.5999999999995</v>
      </c>
      <c r="AH74" s="100">
        <v>18</v>
      </c>
      <c r="AI74" s="100">
        <v>7257.5999999999995</v>
      </c>
      <c r="AJ74" s="100">
        <v>19</v>
      </c>
      <c r="AK74" s="100">
        <v>7660.8</v>
      </c>
      <c r="AL74" s="100">
        <v>21</v>
      </c>
      <c r="AM74" s="100">
        <v>8467.1999999999989</v>
      </c>
      <c r="AN74" s="100">
        <v>31</v>
      </c>
      <c r="AO74" s="100">
        <v>12499.199999999999</v>
      </c>
      <c r="AP74" s="100">
        <v>18</v>
      </c>
      <c r="AQ74" s="100">
        <v>7257.5999999999995</v>
      </c>
      <c r="AR74" s="100">
        <v>30</v>
      </c>
      <c r="AS74" s="100">
        <v>12096</v>
      </c>
      <c r="AT74" s="100">
        <v>30</v>
      </c>
      <c r="AU74" s="100">
        <v>12096</v>
      </c>
      <c r="AV74" s="100">
        <v>35</v>
      </c>
      <c r="AW74" s="100">
        <v>14112</v>
      </c>
      <c r="AX74" s="100">
        <v>44</v>
      </c>
      <c r="AY74" s="100">
        <v>17740.8</v>
      </c>
      <c r="AZ74" s="100">
        <v>5</v>
      </c>
      <c r="BA74" s="100">
        <v>2016</v>
      </c>
      <c r="BB74" s="100">
        <v>3</v>
      </c>
      <c r="BC74" s="100">
        <v>1209.5999999999999</v>
      </c>
      <c r="BD74" s="100">
        <v>3</v>
      </c>
      <c r="BE74" s="100">
        <v>1209.5999999999999</v>
      </c>
      <c r="BF74" s="100">
        <v>5</v>
      </c>
      <c r="BG74" s="100">
        <v>2016</v>
      </c>
      <c r="BH74" s="100">
        <v>4</v>
      </c>
      <c r="BI74" s="100">
        <v>1612.8</v>
      </c>
      <c r="BJ74" s="100">
        <v>5</v>
      </c>
      <c r="BK74" s="100">
        <v>2016</v>
      </c>
      <c r="BL74" s="100">
        <v>4</v>
      </c>
      <c r="BM74" s="100">
        <v>1612.8</v>
      </c>
      <c r="BN74" s="100">
        <v>5</v>
      </c>
      <c r="BO74" s="100">
        <v>2016</v>
      </c>
      <c r="BP74" s="100">
        <v>4</v>
      </c>
      <c r="BQ74" s="100">
        <v>1612.8</v>
      </c>
      <c r="BR74" s="100">
        <v>4</v>
      </c>
      <c r="BS74" s="100">
        <v>1612.8</v>
      </c>
      <c r="BT74" s="100">
        <v>6</v>
      </c>
      <c r="BU74" s="100">
        <v>2419.1999999999998</v>
      </c>
      <c r="BV74" s="100">
        <v>5</v>
      </c>
      <c r="BW74" s="100">
        <v>2016</v>
      </c>
      <c r="BX74" s="100">
        <v>23</v>
      </c>
      <c r="BY74" s="100">
        <v>9273.6</v>
      </c>
      <c r="BZ74" s="100">
        <v>20</v>
      </c>
      <c r="CA74" s="100">
        <v>8064</v>
      </c>
      <c r="CB74" s="100">
        <v>26</v>
      </c>
      <c r="CC74" s="100">
        <v>10483.199999999999</v>
      </c>
      <c r="CD74" s="100">
        <v>28</v>
      </c>
      <c r="CE74" s="100">
        <v>11289.6</v>
      </c>
      <c r="CF74" s="100">
        <v>4</v>
      </c>
      <c r="CG74" s="100">
        <v>1612.8</v>
      </c>
      <c r="CH74" s="100">
        <v>4</v>
      </c>
      <c r="CI74" s="100">
        <v>1612.8</v>
      </c>
      <c r="CJ74" s="100">
        <v>3</v>
      </c>
      <c r="CK74" s="100">
        <v>1209.5999999999999</v>
      </c>
      <c r="CL74" s="100">
        <v>3</v>
      </c>
      <c r="CM74" s="100">
        <v>1209.5999999999999</v>
      </c>
      <c r="CN74" s="100">
        <v>7</v>
      </c>
      <c r="CO74" s="100">
        <v>2822.4</v>
      </c>
      <c r="CP74" s="100">
        <v>8</v>
      </c>
      <c r="CQ74" s="100">
        <v>3225.6</v>
      </c>
      <c r="CR74" s="100">
        <v>5</v>
      </c>
      <c r="CS74" s="100">
        <v>2016</v>
      </c>
      <c r="CT74" s="100">
        <v>6</v>
      </c>
      <c r="CU74" s="100">
        <v>2419.1999999999998</v>
      </c>
    </row>
    <row r="75" spans="2:99">
      <c r="C75" s="99" t="s">
        <v>240</v>
      </c>
      <c r="D75" s="100">
        <v>26</v>
      </c>
      <c r="E75" s="100">
        <v>16723.199999999997</v>
      </c>
      <c r="F75" s="100">
        <v>31</v>
      </c>
      <c r="G75" s="100">
        <v>19939.199999999997</v>
      </c>
      <c r="H75" s="100">
        <v>24</v>
      </c>
      <c r="I75" s="100">
        <v>15436.8</v>
      </c>
      <c r="J75" s="100">
        <v>31</v>
      </c>
      <c r="K75" s="100">
        <v>19939.199999999997</v>
      </c>
      <c r="L75" s="100">
        <v>28</v>
      </c>
      <c r="M75" s="100">
        <v>18009.599999999999</v>
      </c>
      <c r="N75" s="100">
        <v>27</v>
      </c>
      <c r="O75" s="100">
        <v>17366.399999999998</v>
      </c>
      <c r="P75" s="100">
        <v>27</v>
      </c>
      <c r="Q75" s="100">
        <v>17366.399999999998</v>
      </c>
      <c r="R75" s="100">
        <v>30</v>
      </c>
      <c r="S75" s="100">
        <v>19295.999999999996</v>
      </c>
      <c r="T75" s="100">
        <v>20</v>
      </c>
      <c r="U75" s="100">
        <v>12863.999999999998</v>
      </c>
      <c r="V75" s="100">
        <v>12</v>
      </c>
      <c r="W75" s="100">
        <v>7718.4</v>
      </c>
      <c r="X75" s="100">
        <v>14</v>
      </c>
      <c r="Y75" s="100">
        <v>9004.7999999999993</v>
      </c>
      <c r="Z75" s="100">
        <v>13</v>
      </c>
      <c r="AA75" s="100">
        <v>8361.5999999999985</v>
      </c>
      <c r="AB75" s="100">
        <v>13</v>
      </c>
      <c r="AC75" s="100">
        <v>8361.5999999999985</v>
      </c>
      <c r="AD75" s="100">
        <v>12</v>
      </c>
      <c r="AE75" s="100">
        <v>7718.4</v>
      </c>
      <c r="AF75" s="100">
        <v>11</v>
      </c>
      <c r="AG75" s="100">
        <v>7075.1999999999989</v>
      </c>
      <c r="AH75" s="100">
        <v>19</v>
      </c>
      <c r="AI75" s="100">
        <v>12220.8</v>
      </c>
      <c r="AJ75" s="100">
        <v>18</v>
      </c>
      <c r="AK75" s="100">
        <v>11577.599999999999</v>
      </c>
      <c r="AL75" s="100">
        <v>19</v>
      </c>
      <c r="AM75" s="100">
        <v>12220.8</v>
      </c>
      <c r="AN75" s="100">
        <v>31</v>
      </c>
      <c r="AO75" s="100">
        <v>19939.199999999997</v>
      </c>
      <c r="AP75" s="100">
        <v>18</v>
      </c>
      <c r="AQ75" s="100">
        <v>11577.599999999999</v>
      </c>
      <c r="AR75" s="100">
        <v>29</v>
      </c>
      <c r="AS75" s="100">
        <v>18652.8</v>
      </c>
      <c r="AT75" s="100">
        <v>28</v>
      </c>
      <c r="AU75" s="100">
        <v>18009.599999999999</v>
      </c>
      <c r="AV75" s="100">
        <v>34</v>
      </c>
      <c r="AW75" s="100">
        <v>21868.799999999999</v>
      </c>
      <c r="AX75" s="100">
        <v>42</v>
      </c>
      <c r="AY75" s="100">
        <v>27014.399999999998</v>
      </c>
      <c r="AZ75" s="100">
        <v>4</v>
      </c>
      <c r="BA75" s="100">
        <v>2572.7999999999997</v>
      </c>
      <c r="BB75" s="100">
        <v>3</v>
      </c>
      <c r="BC75" s="100">
        <v>1929.6</v>
      </c>
      <c r="BD75" s="100">
        <v>3</v>
      </c>
      <c r="BE75" s="100">
        <v>1929.6</v>
      </c>
      <c r="BF75" s="100">
        <v>5</v>
      </c>
      <c r="BG75" s="100">
        <v>3215.9999999999995</v>
      </c>
      <c r="BH75" s="100">
        <v>5</v>
      </c>
      <c r="BI75" s="100">
        <v>3215.9999999999995</v>
      </c>
      <c r="BJ75" s="100">
        <v>4</v>
      </c>
      <c r="BK75" s="100">
        <v>2572.7999999999997</v>
      </c>
      <c r="BL75" s="100">
        <v>4</v>
      </c>
      <c r="BM75" s="100">
        <v>2572.7999999999997</v>
      </c>
      <c r="BN75" s="100">
        <v>4</v>
      </c>
      <c r="BO75" s="100">
        <v>2572.7999999999997</v>
      </c>
      <c r="BP75" s="100">
        <v>4</v>
      </c>
      <c r="BQ75" s="100">
        <v>2572.7999999999997</v>
      </c>
      <c r="BR75" s="100">
        <v>4</v>
      </c>
      <c r="BS75" s="100">
        <v>2572.7999999999997</v>
      </c>
      <c r="BT75" s="100">
        <v>5</v>
      </c>
      <c r="BU75" s="100">
        <v>3215.9999999999995</v>
      </c>
      <c r="BV75" s="100">
        <v>5</v>
      </c>
      <c r="BW75" s="100">
        <v>3215.9999999999995</v>
      </c>
      <c r="BX75" s="100">
        <v>19</v>
      </c>
      <c r="BY75" s="100">
        <v>12220.8</v>
      </c>
      <c r="BZ75" s="100">
        <v>20</v>
      </c>
      <c r="CA75" s="100">
        <v>12863.999999999998</v>
      </c>
      <c r="CB75" s="100">
        <v>28</v>
      </c>
      <c r="CC75" s="100">
        <v>18009.599999999999</v>
      </c>
      <c r="CD75" s="100">
        <v>26</v>
      </c>
      <c r="CE75" s="100">
        <v>16723.199999999997</v>
      </c>
      <c r="CF75" s="100">
        <v>4</v>
      </c>
      <c r="CG75" s="100">
        <v>2572.7999999999997</v>
      </c>
      <c r="CH75" s="100">
        <v>4</v>
      </c>
      <c r="CI75" s="100">
        <v>2572.7999999999997</v>
      </c>
      <c r="CJ75" s="100">
        <v>3</v>
      </c>
      <c r="CK75" s="100">
        <v>1929.6</v>
      </c>
      <c r="CL75" s="100">
        <v>3</v>
      </c>
      <c r="CM75" s="100">
        <v>1929.6</v>
      </c>
      <c r="CN75" s="100">
        <v>6</v>
      </c>
      <c r="CO75" s="100">
        <v>3859.2</v>
      </c>
      <c r="CP75" s="100">
        <v>7</v>
      </c>
      <c r="CQ75" s="100">
        <v>4502.3999999999996</v>
      </c>
      <c r="CR75" s="100">
        <v>4</v>
      </c>
      <c r="CS75" s="100">
        <v>2572.7999999999997</v>
      </c>
      <c r="CT75" s="100">
        <v>5</v>
      </c>
      <c r="CU75" s="100">
        <v>3215.9999999999995</v>
      </c>
    </row>
    <row r="76" spans="2:99">
      <c r="C76" s="99" t="s">
        <v>241</v>
      </c>
      <c r="D76" s="100">
        <v>29</v>
      </c>
      <c r="E76" s="100">
        <v>22585.199999999997</v>
      </c>
      <c r="F76" s="100">
        <v>29</v>
      </c>
      <c r="G76" s="100">
        <v>22585.199999999997</v>
      </c>
      <c r="H76" s="100">
        <v>26</v>
      </c>
      <c r="I76" s="100">
        <v>20248.8</v>
      </c>
      <c r="J76" s="100">
        <v>30</v>
      </c>
      <c r="K76" s="100">
        <v>23364</v>
      </c>
      <c r="L76" s="100">
        <v>30</v>
      </c>
      <c r="M76" s="100">
        <v>23364</v>
      </c>
      <c r="N76" s="100">
        <v>24</v>
      </c>
      <c r="O76" s="100">
        <v>18691.199999999997</v>
      </c>
      <c r="P76" s="100">
        <v>23</v>
      </c>
      <c r="Q76" s="100">
        <v>17912.399999999998</v>
      </c>
      <c r="R76" s="100">
        <v>26</v>
      </c>
      <c r="S76" s="100">
        <v>20248.8</v>
      </c>
      <c r="T76" s="100">
        <v>22</v>
      </c>
      <c r="U76" s="100">
        <v>17133.599999999999</v>
      </c>
      <c r="V76" s="100">
        <v>11</v>
      </c>
      <c r="W76" s="100">
        <v>8566.7999999999993</v>
      </c>
      <c r="X76" s="100">
        <v>12</v>
      </c>
      <c r="Y76" s="100">
        <v>9345.5999999999985</v>
      </c>
      <c r="Z76" s="100">
        <v>14</v>
      </c>
      <c r="AA76" s="100">
        <v>10903.199999999999</v>
      </c>
      <c r="AB76" s="100">
        <v>12</v>
      </c>
      <c r="AC76" s="100">
        <v>9345.5999999999985</v>
      </c>
      <c r="AD76" s="100">
        <v>11</v>
      </c>
      <c r="AE76" s="100">
        <v>8566.7999999999993</v>
      </c>
      <c r="AF76" s="100">
        <v>11</v>
      </c>
      <c r="AG76" s="100">
        <v>8566.7999999999993</v>
      </c>
      <c r="AH76" s="100">
        <v>17</v>
      </c>
      <c r="AI76" s="100">
        <v>13239.599999999999</v>
      </c>
      <c r="AJ76" s="100">
        <v>20</v>
      </c>
      <c r="AK76" s="100">
        <v>15576</v>
      </c>
      <c r="AL76" s="100">
        <v>17</v>
      </c>
      <c r="AM76" s="100">
        <v>13239.599999999999</v>
      </c>
      <c r="AN76" s="100">
        <v>27</v>
      </c>
      <c r="AO76" s="100">
        <v>21027.599999999999</v>
      </c>
      <c r="AP76" s="100">
        <v>20</v>
      </c>
      <c r="AQ76" s="100">
        <v>15576</v>
      </c>
      <c r="AR76" s="100">
        <v>27</v>
      </c>
      <c r="AS76" s="100">
        <v>21027.599999999999</v>
      </c>
      <c r="AT76" s="100">
        <v>26</v>
      </c>
      <c r="AU76" s="100">
        <v>20248.8</v>
      </c>
      <c r="AV76" s="100">
        <v>31</v>
      </c>
      <c r="AW76" s="100">
        <v>24142.799999999999</v>
      </c>
      <c r="AX76" s="100">
        <v>41</v>
      </c>
      <c r="AY76" s="100">
        <v>31930.799999999999</v>
      </c>
      <c r="AZ76" s="100">
        <v>4</v>
      </c>
      <c r="BA76" s="100">
        <v>3115.2</v>
      </c>
      <c r="BB76" s="100">
        <v>3</v>
      </c>
      <c r="BC76" s="100">
        <v>2336.3999999999996</v>
      </c>
      <c r="BD76" s="100">
        <v>3</v>
      </c>
      <c r="BE76" s="100">
        <v>2336.3999999999996</v>
      </c>
      <c r="BF76" s="100">
        <v>6</v>
      </c>
      <c r="BG76" s="100">
        <v>4672.7999999999993</v>
      </c>
      <c r="BH76" s="100">
        <v>5</v>
      </c>
      <c r="BI76" s="100">
        <v>3894</v>
      </c>
      <c r="BJ76" s="100">
        <v>5</v>
      </c>
      <c r="BK76" s="100">
        <v>3894</v>
      </c>
      <c r="BL76" s="100">
        <v>4</v>
      </c>
      <c r="BM76" s="100">
        <v>3115.2</v>
      </c>
      <c r="BN76" s="100">
        <v>5</v>
      </c>
      <c r="BO76" s="100">
        <v>3894</v>
      </c>
      <c r="BP76" s="100">
        <v>3</v>
      </c>
      <c r="BQ76" s="100">
        <v>2336.3999999999996</v>
      </c>
      <c r="BR76" s="100">
        <v>4</v>
      </c>
      <c r="BS76" s="100">
        <v>3115.2</v>
      </c>
      <c r="BT76" s="100">
        <v>6</v>
      </c>
      <c r="BU76" s="100">
        <v>4672.7999999999993</v>
      </c>
      <c r="BV76" s="100">
        <v>6</v>
      </c>
      <c r="BW76" s="100">
        <v>4672.7999999999993</v>
      </c>
      <c r="BX76" s="100">
        <v>18</v>
      </c>
      <c r="BY76" s="100">
        <v>14018.4</v>
      </c>
      <c r="BZ76" s="100">
        <v>19</v>
      </c>
      <c r="CA76" s="100">
        <v>14797.199999999999</v>
      </c>
      <c r="CB76" s="100">
        <v>26</v>
      </c>
      <c r="CC76" s="100">
        <v>20248.8</v>
      </c>
      <c r="CD76" s="100">
        <v>28</v>
      </c>
      <c r="CE76" s="100">
        <v>21806.399999999998</v>
      </c>
      <c r="CF76" s="100">
        <v>4</v>
      </c>
      <c r="CG76" s="100">
        <v>3115.2</v>
      </c>
      <c r="CH76" s="100">
        <v>4</v>
      </c>
      <c r="CI76" s="100">
        <v>3115.2</v>
      </c>
      <c r="CJ76" s="100">
        <v>3</v>
      </c>
      <c r="CK76" s="100">
        <v>2336.3999999999996</v>
      </c>
      <c r="CL76" s="100">
        <v>3</v>
      </c>
      <c r="CM76" s="100">
        <v>2336.3999999999996</v>
      </c>
      <c r="CN76" s="100">
        <v>7</v>
      </c>
      <c r="CO76" s="100">
        <v>5451.5999999999995</v>
      </c>
      <c r="CP76" s="100">
        <v>8</v>
      </c>
      <c r="CQ76" s="100">
        <v>6230.4</v>
      </c>
      <c r="CR76" s="100">
        <v>4</v>
      </c>
      <c r="CS76" s="100">
        <v>3115.2</v>
      </c>
      <c r="CT76" s="100">
        <v>5</v>
      </c>
      <c r="CU76" s="100">
        <v>3894</v>
      </c>
    </row>
    <row r="77" spans="2:99">
      <c r="C77" s="99" t="s">
        <v>242</v>
      </c>
      <c r="D77" s="100">
        <v>30</v>
      </c>
      <c r="E77" s="100">
        <v>8352</v>
      </c>
      <c r="F77" s="100">
        <v>30</v>
      </c>
      <c r="G77" s="100">
        <v>8352</v>
      </c>
      <c r="H77" s="100">
        <v>26</v>
      </c>
      <c r="I77" s="100">
        <v>7238.4</v>
      </c>
      <c r="J77" s="100">
        <v>35</v>
      </c>
      <c r="K77" s="100">
        <v>9744</v>
      </c>
      <c r="L77" s="100">
        <v>32</v>
      </c>
      <c r="M77" s="100">
        <v>8908.7999999999993</v>
      </c>
      <c r="N77" s="100">
        <v>25</v>
      </c>
      <c r="O77" s="100">
        <v>6959.9999999999991</v>
      </c>
      <c r="P77" s="100">
        <v>29</v>
      </c>
      <c r="Q77" s="100">
        <v>8073.5999999999995</v>
      </c>
      <c r="R77" s="100">
        <v>32</v>
      </c>
      <c r="S77" s="100">
        <v>8908.7999999999993</v>
      </c>
      <c r="T77" s="100">
        <v>20</v>
      </c>
      <c r="U77" s="100">
        <v>5568</v>
      </c>
      <c r="V77" s="100">
        <v>13</v>
      </c>
      <c r="W77" s="100">
        <v>3619.2</v>
      </c>
      <c r="X77" s="100">
        <v>13</v>
      </c>
      <c r="Y77" s="100">
        <v>3619.2</v>
      </c>
      <c r="Z77" s="100">
        <v>14</v>
      </c>
      <c r="AA77" s="100">
        <v>3897.5999999999995</v>
      </c>
      <c r="AB77" s="100">
        <v>12</v>
      </c>
      <c r="AC77" s="100">
        <v>3340.7999999999997</v>
      </c>
      <c r="AD77" s="100">
        <v>11</v>
      </c>
      <c r="AE77" s="100">
        <v>3062.3999999999996</v>
      </c>
      <c r="AF77" s="100">
        <v>13</v>
      </c>
      <c r="AG77" s="100">
        <v>3619.2</v>
      </c>
      <c r="AH77" s="100">
        <v>18</v>
      </c>
      <c r="AI77" s="100">
        <v>5011.2</v>
      </c>
      <c r="AJ77" s="100">
        <v>21</v>
      </c>
      <c r="AK77" s="100">
        <v>5846.4</v>
      </c>
      <c r="AL77" s="100">
        <v>20</v>
      </c>
      <c r="AM77" s="100">
        <v>5568</v>
      </c>
      <c r="AN77" s="100">
        <v>32</v>
      </c>
      <c r="AO77" s="100">
        <v>8908.7999999999993</v>
      </c>
      <c r="AP77" s="100">
        <v>22</v>
      </c>
      <c r="AQ77" s="100">
        <v>6124.7999999999993</v>
      </c>
      <c r="AR77" s="100">
        <v>32</v>
      </c>
      <c r="AS77" s="100">
        <v>8908.7999999999993</v>
      </c>
      <c r="AT77" s="100">
        <v>32</v>
      </c>
      <c r="AU77" s="100">
        <v>8908.7999999999993</v>
      </c>
      <c r="AV77" s="100">
        <v>34</v>
      </c>
      <c r="AW77" s="100">
        <v>9465.5999999999985</v>
      </c>
      <c r="AX77" s="100">
        <v>43</v>
      </c>
      <c r="AY77" s="100">
        <v>11971.199999999999</v>
      </c>
      <c r="AZ77" s="100">
        <v>5</v>
      </c>
      <c r="BA77" s="100">
        <v>1392</v>
      </c>
      <c r="BB77" s="100">
        <v>3</v>
      </c>
      <c r="BC77" s="100">
        <v>835.19999999999993</v>
      </c>
      <c r="BD77" s="100">
        <v>3</v>
      </c>
      <c r="BE77" s="100">
        <v>835.19999999999993</v>
      </c>
      <c r="BF77" s="100">
        <v>5</v>
      </c>
      <c r="BG77" s="100">
        <v>1392</v>
      </c>
      <c r="BH77" s="100">
        <v>5</v>
      </c>
      <c r="BI77" s="100">
        <v>1392</v>
      </c>
      <c r="BJ77" s="100">
        <v>5</v>
      </c>
      <c r="BK77" s="100">
        <v>1392</v>
      </c>
      <c r="BL77" s="100">
        <v>3</v>
      </c>
      <c r="BM77" s="100">
        <v>835.19999999999993</v>
      </c>
      <c r="BN77" s="100">
        <v>5</v>
      </c>
      <c r="BO77" s="100">
        <v>1392</v>
      </c>
      <c r="BP77" s="100">
        <v>4</v>
      </c>
      <c r="BQ77" s="100">
        <v>1113.5999999999999</v>
      </c>
      <c r="BR77" s="100">
        <v>4</v>
      </c>
      <c r="BS77" s="100">
        <v>1113.5999999999999</v>
      </c>
      <c r="BT77" s="100">
        <v>6</v>
      </c>
      <c r="BU77" s="100">
        <v>1670.3999999999999</v>
      </c>
      <c r="BV77" s="100">
        <v>6</v>
      </c>
      <c r="BW77" s="100">
        <v>1670.3999999999999</v>
      </c>
      <c r="BX77" s="100">
        <v>23</v>
      </c>
      <c r="BY77" s="100">
        <v>6403.2</v>
      </c>
      <c r="BZ77" s="100">
        <v>20</v>
      </c>
      <c r="CA77" s="100">
        <v>5568</v>
      </c>
      <c r="CB77" s="100">
        <v>28</v>
      </c>
      <c r="CC77" s="100">
        <v>7795.1999999999989</v>
      </c>
      <c r="CD77" s="100">
        <v>26</v>
      </c>
      <c r="CE77" s="100">
        <v>7238.4</v>
      </c>
      <c r="CF77" s="100">
        <v>3</v>
      </c>
      <c r="CG77" s="100">
        <v>835.19999999999993</v>
      </c>
      <c r="CH77" s="100">
        <v>4</v>
      </c>
      <c r="CI77" s="100">
        <v>1113.5999999999999</v>
      </c>
      <c r="CJ77" s="100">
        <v>3</v>
      </c>
      <c r="CK77" s="100">
        <v>835.19999999999993</v>
      </c>
      <c r="CL77" s="100">
        <v>4</v>
      </c>
      <c r="CM77" s="100">
        <v>1113.5999999999999</v>
      </c>
      <c r="CN77" s="100">
        <v>7</v>
      </c>
      <c r="CO77" s="100">
        <v>1948.7999999999997</v>
      </c>
      <c r="CP77" s="100">
        <v>8</v>
      </c>
      <c r="CQ77" s="100">
        <v>2227.1999999999998</v>
      </c>
      <c r="CR77" s="100">
        <v>4</v>
      </c>
      <c r="CS77" s="100">
        <v>1113.5999999999999</v>
      </c>
      <c r="CT77" s="100">
        <v>5</v>
      </c>
      <c r="CU77" s="100">
        <v>1392</v>
      </c>
    </row>
    <row r="78" spans="2:99">
      <c r="C78" s="99" t="s">
        <v>243</v>
      </c>
      <c r="D78" s="100">
        <v>28</v>
      </c>
      <c r="E78" s="100">
        <v>15456</v>
      </c>
      <c r="F78" s="100">
        <v>31</v>
      </c>
      <c r="G78" s="100">
        <v>17112</v>
      </c>
      <c r="H78" s="100">
        <v>24</v>
      </c>
      <c r="I78" s="100">
        <v>13248</v>
      </c>
      <c r="J78" s="100">
        <v>34</v>
      </c>
      <c r="K78" s="100">
        <v>18768</v>
      </c>
      <c r="L78" s="100">
        <v>28</v>
      </c>
      <c r="M78" s="100">
        <v>15456</v>
      </c>
      <c r="N78" s="100">
        <v>27</v>
      </c>
      <c r="O78" s="100">
        <v>14904</v>
      </c>
      <c r="P78" s="100">
        <v>25</v>
      </c>
      <c r="Q78" s="100">
        <v>13800</v>
      </c>
      <c r="R78" s="100">
        <v>31</v>
      </c>
      <c r="S78" s="100">
        <v>17112</v>
      </c>
      <c r="T78" s="100">
        <v>19</v>
      </c>
      <c r="U78" s="100">
        <v>10488</v>
      </c>
      <c r="V78" s="100">
        <v>11</v>
      </c>
      <c r="W78" s="100">
        <v>6072</v>
      </c>
      <c r="X78" s="100">
        <v>14</v>
      </c>
      <c r="Y78" s="100">
        <v>7728</v>
      </c>
      <c r="Z78" s="100">
        <v>16</v>
      </c>
      <c r="AA78" s="100">
        <v>8832</v>
      </c>
      <c r="AB78" s="100">
        <v>11</v>
      </c>
      <c r="AC78" s="100">
        <v>6072</v>
      </c>
      <c r="AD78" s="100">
        <v>11</v>
      </c>
      <c r="AE78" s="100">
        <v>6072</v>
      </c>
      <c r="AF78" s="100">
        <v>12</v>
      </c>
      <c r="AG78" s="100">
        <v>6624</v>
      </c>
      <c r="AH78" s="100">
        <v>17</v>
      </c>
      <c r="AI78" s="100">
        <v>9384</v>
      </c>
      <c r="AJ78" s="100">
        <v>19</v>
      </c>
      <c r="AK78" s="100">
        <v>10488</v>
      </c>
      <c r="AL78" s="100">
        <v>20</v>
      </c>
      <c r="AM78" s="100">
        <v>11040</v>
      </c>
      <c r="AN78" s="100">
        <v>30</v>
      </c>
      <c r="AO78" s="100">
        <v>16560</v>
      </c>
      <c r="AP78" s="100">
        <v>18</v>
      </c>
      <c r="AQ78" s="100">
        <v>9936</v>
      </c>
      <c r="AR78" s="100">
        <v>30</v>
      </c>
      <c r="AS78" s="100">
        <v>16560</v>
      </c>
      <c r="AT78" s="100">
        <v>31</v>
      </c>
      <c r="AU78" s="100">
        <v>17112</v>
      </c>
      <c r="AV78" s="100">
        <v>31</v>
      </c>
      <c r="AW78" s="100">
        <v>17112</v>
      </c>
      <c r="AX78" s="100">
        <v>36</v>
      </c>
      <c r="AY78" s="100">
        <v>19872</v>
      </c>
      <c r="AZ78" s="100">
        <v>5</v>
      </c>
      <c r="BA78" s="100">
        <v>2760</v>
      </c>
      <c r="BB78" s="100">
        <v>3</v>
      </c>
      <c r="BC78" s="100">
        <v>1656</v>
      </c>
      <c r="BD78" s="100">
        <v>3</v>
      </c>
      <c r="BE78" s="100">
        <v>1656</v>
      </c>
      <c r="BF78" s="100">
        <v>5</v>
      </c>
      <c r="BG78" s="100">
        <v>2760</v>
      </c>
      <c r="BH78" s="100">
        <v>5</v>
      </c>
      <c r="BI78" s="100">
        <v>2760</v>
      </c>
      <c r="BJ78" s="100">
        <v>5</v>
      </c>
      <c r="BK78" s="100">
        <v>2760</v>
      </c>
      <c r="BL78" s="100">
        <v>4</v>
      </c>
      <c r="BM78" s="100">
        <v>2208</v>
      </c>
      <c r="BN78" s="100">
        <v>5</v>
      </c>
      <c r="BO78" s="100">
        <v>2760</v>
      </c>
      <c r="BP78" s="100">
        <v>4</v>
      </c>
      <c r="BQ78" s="100">
        <v>2208</v>
      </c>
      <c r="BR78" s="100">
        <v>4</v>
      </c>
      <c r="BS78" s="100">
        <v>2208</v>
      </c>
      <c r="BT78" s="100">
        <v>6</v>
      </c>
      <c r="BU78" s="100">
        <v>3312</v>
      </c>
      <c r="BV78" s="100">
        <v>6</v>
      </c>
      <c r="BW78" s="100">
        <v>3312</v>
      </c>
      <c r="BX78" s="100">
        <v>21</v>
      </c>
      <c r="BY78" s="100">
        <v>11592</v>
      </c>
      <c r="BZ78" s="100">
        <v>20</v>
      </c>
      <c r="CA78" s="100">
        <v>11040</v>
      </c>
      <c r="CB78" s="100">
        <v>26</v>
      </c>
      <c r="CC78" s="100">
        <v>14352</v>
      </c>
      <c r="CD78" s="100">
        <v>28</v>
      </c>
      <c r="CE78" s="100">
        <v>15456</v>
      </c>
      <c r="CF78" s="100">
        <v>4</v>
      </c>
      <c r="CG78" s="100">
        <v>2208</v>
      </c>
      <c r="CH78" s="100">
        <v>4</v>
      </c>
      <c r="CI78" s="100">
        <v>2208</v>
      </c>
      <c r="CJ78" s="100">
        <v>3</v>
      </c>
      <c r="CK78" s="100">
        <v>1656</v>
      </c>
      <c r="CL78" s="100">
        <v>3</v>
      </c>
      <c r="CM78" s="100">
        <v>1656</v>
      </c>
      <c r="CN78" s="100">
        <v>6</v>
      </c>
      <c r="CO78" s="100">
        <v>3312</v>
      </c>
      <c r="CP78" s="100">
        <v>8</v>
      </c>
      <c r="CQ78" s="100">
        <v>4416</v>
      </c>
      <c r="CR78" s="100">
        <v>4</v>
      </c>
      <c r="CS78" s="100">
        <v>2208</v>
      </c>
      <c r="CT78" s="100">
        <v>5</v>
      </c>
      <c r="CU78" s="100">
        <v>2760</v>
      </c>
    </row>
    <row r="79" spans="2:99">
      <c r="C79" s="99" t="s">
        <v>244</v>
      </c>
      <c r="D79" s="100">
        <v>26</v>
      </c>
      <c r="E79" s="100">
        <v>19687.199999999997</v>
      </c>
      <c r="F79" s="100">
        <v>28</v>
      </c>
      <c r="G79" s="100">
        <v>21201.599999999999</v>
      </c>
      <c r="H79" s="100">
        <v>25</v>
      </c>
      <c r="I79" s="100">
        <v>18930</v>
      </c>
      <c r="J79" s="100">
        <v>30</v>
      </c>
      <c r="K79" s="100">
        <v>22715.999999999996</v>
      </c>
      <c r="L79" s="100">
        <v>30</v>
      </c>
      <c r="M79" s="100">
        <v>22715.999999999996</v>
      </c>
      <c r="N79" s="100">
        <v>27</v>
      </c>
      <c r="O79" s="100">
        <v>20444.399999999998</v>
      </c>
      <c r="P79" s="100">
        <v>23</v>
      </c>
      <c r="Q79" s="100">
        <v>17415.599999999999</v>
      </c>
      <c r="R79" s="100">
        <v>30</v>
      </c>
      <c r="S79" s="100">
        <v>22715.999999999996</v>
      </c>
      <c r="T79" s="100">
        <v>22</v>
      </c>
      <c r="U79" s="100">
        <v>16658.399999999998</v>
      </c>
      <c r="V79" s="100">
        <v>12</v>
      </c>
      <c r="W79" s="100">
        <v>9086.4</v>
      </c>
      <c r="X79" s="100">
        <v>12</v>
      </c>
      <c r="Y79" s="100">
        <v>9086.4</v>
      </c>
      <c r="Z79" s="100">
        <v>13</v>
      </c>
      <c r="AA79" s="100">
        <v>9843.5999999999985</v>
      </c>
      <c r="AB79" s="100">
        <v>11</v>
      </c>
      <c r="AC79" s="100">
        <v>8329.1999999999989</v>
      </c>
      <c r="AD79" s="100">
        <v>10</v>
      </c>
      <c r="AE79" s="100">
        <v>7571.9999999999991</v>
      </c>
      <c r="AF79" s="100">
        <v>12</v>
      </c>
      <c r="AG79" s="100">
        <v>9086.4</v>
      </c>
      <c r="AH79" s="100">
        <v>17</v>
      </c>
      <c r="AI79" s="100">
        <v>12872.4</v>
      </c>
      <c r="AJ79" s="100">
        <v>20</v>
      </c>
      <c r="AK79" s="100">
        <v>15143.999999999998</v>
      </c>
      <c r="AL79" s="100">
        <v>20</v>
      </c>
      <c r="AM79" s="100">
        <v>15143.999999999998</v>
      </c>
      <c r="AN79" s="100">
        <v>26</v>
      </c>
      <c r="AO79" s="100">
        <v>19687.199999999997</v>
      </c>
      <c r="AP79" s="100">
        <v>18</v>
      </c>
      <c r="AQ79" s="100">
        <v>13629.599999999999</v>
      </c>
      <c r="AR79" s="100">
        <v>28</v>
      </c>
      <c r="AS79" s="100">
        <v>21201.599999999999</v>
      </c>
      <c r="AT79" s="100">
        <v>25</v>
      </c>
      <c r="AU79" s="100">
        <v>18930</v>
      </c>
      <c r="AV79" s="100">
        <v>31</v>
      </c>
      <c r="AW79" s="100">
        <v>23473.199999999997</v>
      </c>
      <c r="AX79" s="100">
        <v>39</v>
      </c>
      <c r="AY79" s="100">
        <v>29530.799999999996</v>
      </c>
      <c r="AZ79" s="100">
        <v>5</v>
      </c>
      <c r="BA79" s="100">
        <v>3785.9999999999995</v>
      </c>
      <c r="BB79" s="100">
        <v>3</v>
      </c>
      <c r="BC79" s="100">
        <v>2271.6</v>
      </c>
      <c r="BD79" s="100">
        <v>3</v>
      </c>
      <c r="BE79" s="100">
        <v>2271.6</v>
      </c>
      <c r="BF79" s="100">
        <v>5</v>
      </c>
      <c r="BG79" s="100">
        <v>3785.9999999999995</v>
      </c>
      <c r="BH79" s="100">
        <v>4</v>
      </c>
      <c r="BI79" s="100">
        <v>3028.7999999999997</v>
      </c>
      <c r="BJ79" s="100">
        <v>5</v>
      </c>
      <c r="BK79" s="100">
        <v>3785.9999999999995</v>
      </c>
      <c r="BL79" s="100">
        <v>4</v>
      </c>
      <c r="BM79" s="100">
        <v>3028.7999999999997</v>
      </c>
      <c r="BN79" s="100">
        <v>4</v>
      </c>
      <c r="BO79" s="100">
        <v>3028.7999999999997</v>
      </c>
      <c r="BP79" s="100">
        <v>4</v>
      </c>
      <c r="BQ79" s="100">
        <v>3028.7999999999997</v>
      </c>
      <c r="BR79" s="100">
        <v>4</v>
      </c>
      <c r="BS79" s="100">
        <v>3028.7999999999997</v>
      </c>
      <c r="BT79" s="100">
        <v>6</v>
      </c>
      <c r="BU79" s="100">
        <v>4543.2</v>
      </c>
      <c r="BV79" s="100">
        <v>6</v>
      </c>
      <c r="BW79" s="100">
        <v>4543.2</v>
      </c>
      <c r="BX79" s="100">
        <v>19</v>
      </c>
      <c r="BY79" s="100">
        <v>14386.8</v>
      </c>
      <c r="BZ79" s="100">
        <v>17</v>
      </c>
      <c r="CA79" s="100">
        <v>12872.4</v>
      </c>
      <c r="CB79" s="100">
        <v>25</v>
      </c>
      <c r="CC79" s="100">
        <v>18930</v>
      </c>
      <c r="CD79" s="100">
        <v>28</v>
      </c>
      <c r="CE79" s="100">
        <v>21201.599999999999</v>
      </c>
      <c r="CF79" s="100">
        <v>4</v>
      </c>
      <c r="CG79" s="100">
        <v>3028.7999999999997</v>
      </c>
      <c r="CH79" s="100">
        <v>4</v>
      </c>
      <c r="CI79" s="100">
        <v>3028.7999999999997</v>
      </c>
      <c r="CJ79" s="100">
        <v>3</v>
      </c>
      <c r="CK79" s="100">
        <v>2271.6</v>
      </c>
      <c r="CL79" s="100">
        <v>4</v>
      </c>
      <c r="CM79" s="100">
        <v>3028.7999999999997</v>
      </c>
      <c r="CN79" s="100">
        <v>6</v>
      </c>
      <c r="CO79" s="100">
        <v>4543.2</v>
      </c>
      <c r="CP79" s="100">
        <v>8</v>
      </c>
      <c r="CQ79" s="100">
        <v>6057.5999999999995</v>
      </c>
      <c r="CR79" s="100">
        <v>4</v>
      </c>
      <c r="CS79" s="100">
        <v>3028.7999999999997</v>
      </c>
      <c r="CT79" s="100">
        <v>5</v>
      </c>
      <c r="CU79" s="100">
        <v>3785.9999999999995</v>
      </c>
    </row>
    <row r="80" spans="2:99">
      <c r="C80" s="99" t="s">
        <v>245</v>
      </c>
      <c r="D80" s="100">
        <v>24</v>
      </c>
      <c r="E80" s="100">
        <v>19324.8</v>
      </c>
      <c r="F80" s="100">
        <v>33</v>
      </c>
      <c r="G80" s="100">
        <v>26571.599999999999</v>
      </c>
      <c r="H80" s="100">
        <v>21</v>
      </c>
      <c r="I80" s="100">
        <v>16909.199999999997</v>
      </c>
      <c r="J80" s="100">
        <v>28</v>
      </c>
      <c r="K80" s="100">
        <v>22545.599999999999</v>
      </c>
      <c r="L80" s="100">
        <v>31</v>
      </c>
      <c r="M80" s="100">
        <v>24961.199999999997</v>
      </c>
      <c r="N80" s="100">
        <v>26</v>
      </c>
      <c r="O80" s="100">
        <v>20935.199999999997</v>
      </c>
      <c r="P80" s="100">
        <v>24</v>
      </c>
      <c r="Q80" s="100">
        <v>19324.8</v>
      </c>
      <c r="R80" s="100">
        <v>28</v>
      </c>
      <c r="S80" s="100">
        <v>22545.599999999999</v>
      </c>
      <c r="T80" s="100">
        <v>22</v>
      </c>
      <c r="U80" s="100">
        <v>17714.399999999998</v>
      </c>
      <c r="V80" s="100">
        <v>12</v>
      </c>
      <c r="W80" s="100">
        <v>9662.4</v>
      </c>
      <c r="X80" s="100">
        <v>13</v>
      </c>
      <c r="Y80" s="100">
        <v>10467.599999999999</v>
      </c>
      <c r="Z80" s="100">
        <v>15</v>
      </c>
      <c r="AA80" s="100">
        <v>12077.999999999998</v>
      </c>
      <c r="AB80" s="100">
        <v>11</v>
      </c>
      <c r="AC80" s="100">
        <v>8857.1999999999989</v>
      </c>
      <c r="AD80" s="100">
        <v>10</v>
      </c>
      <c r="AE80" s="100">
        <v>8051.9999999999991</v>
      </c>
      <c r="AF80" s="100">
        <v>11</v>
      </c>
      <c r="AG80" s="100">
        <v>8857.1999999999989</v>
      </c>
      <c r="AH80" s="100">
        <v>18</v>
      </c>
      <c r="AI80" s="100">
        <v>14493.599999999999</v>
      </c>
      <c r="AJ80" s="100">
        <v>17</v>
      </c>
      <c r="AK80" s="100">
        <v>13688.4</v>
      </c>
      <c r="AL80" s="100">
        <v>19</v>
      </c>
      <c r="AM80" s="100">
        <v>15298.8</v>
      </c>
      <c r="AN80" s="100">
        <v>29</v>
      </c>
      <c r="AO80" s="100">
        <v>23350.799999999999</v>
      </c>
      <c r="AP80" s="100">
        <v>17</v>
      </c>
      <c r="AQ80" s="100">
        <v>13688.4</v>
      </c>
      <c r="AR80" s="100">
        <v>29</v>
      </c>
      <c r="AS80" s="100">
        <v>23350.799999999999</v>
      </c>
      <c r="AT80" s="100">
        <v>25</v>
      </c>
      <c r="AU80" s="100">
        <v>20130</v>
      </c>
      <c r="AV80" s="100">
        <v>34</v>
      </c>
      <c r="AW80" s="100">
        <v>27376.799999999999</v>
      </c>
      <c r="AX80" s="100">
        <v>37</v>
      </c>
      <c r="AY80" s="100">
        <v>29792.399999999998</v>
      </c>
      <c r="AZ80" s="100">
        <v>5</v>
      </c>
      <c r="BA80" s="100">
        <v>4025.9999999999995</v>
      </c>
      <c r="BB80" s="100">
        <v>3</v>
      </c>
      <c r="BC80" s="100">
        <v>2415.6</v>
      </c>
      <c r="BD80" s="100">
        <v>3</v>
      </c>
      <c r="BE80" s="100">
        <v>2415.6</v>
      </c>
      <c r="BF80" s="100">
        <v>6</v>
      </c>
      <c r="BG80" s="100">
        <v>4831.2</v>
      </c>
      <c r="BH80" s="100">
        <v>5</v>
      </c>
      <c r="BI80" s="100">
        <v>4025.9999999999995</v>
      </c>
      <c r="BJ80" s="100">
        <v>4</v>
      </c>
      <c r="BK80" s="100">
        <v>3220.7999999999997</v>
      </c>
      <c r="BL80" s="100">
        <v>4</v>
      </c>
      <c r="BM80" s="100">
        <v>3220.7999999999997</v>
      </c>
      <c r="BN80" s="100">
        <v>4</v>
      </c>
      <c r="BO80" s="100">
        <v>3220.7999999999997</v>
      </c>
      <c r="BP80" s="100">
        <v>4</v>
      </c>
      <c r="BQ80" s="100">
        <v>3220.7999999999997</v>
      </c>
      <c r="BR80" s="100">
        <v>4</v>
      </c>
      <c r="BS80" s="100">
        <v>3220.7999999999997</v>
      </c>
      <c r="BT80" s="100">
        <v>5</v>
      </c>
      <c r="BU80" s="100">
        <v>4025.9999999999995</v>
      </c>
      <c r="BV80" s="100">
        <v>6</v>
      </c>
      <c r="BW80" s="100">
        <v>4831.2</v>
      </c>
      <c r="BX80" s="100">
        <v>20</v>
      </c>
      <c r="BY80" s="100">
        <v>16103.999999999998</v>
      </c>
      <c r="BZ80" s="100">
        <v>18</v>
      </c>
      <c r="CA80" s="100">
        <v>14493.599999999999</v>
      </c>
      <c r="CB80" s="100">
        <v>27</v>
      </c>
      <c r="CC80" s="100">
        <v>21740.399999999998</v>
      </c>
      <c r="CD80" s="100">
        <v>24</v>
      </c>
      <c r="CE80" s="100">
        <v>19324.8</v>
      </c>
      <c r="CF80" s="100">
        <v>4</v>
      </c>
      <c r="CG80" s="100">
        <v>3220.7999999999997</v>
      </c>
      <c r="CH80" s="100">
        <v>4</v>
      </c>
      <c r="CI80" s="100">
        <v>3220.7999999999997</v>
      </c>
      <c r="CJ80" s="100">
        <v>3</v>
      </c>
      <c r="CK80" s="100">
        <v>2415.6</v>
      </c>
      <c r="CL80" s="100">
        <v>4</v>
      </c>
      <c r="CM80" s="100">
        <v>3220.7999999999997</v>
      </c>
      <c r="CN80" s="100">
        <v>6</v>
      </c>
      <c r="CO80" s="100">
        <v>4831.2</v>
      </c>
      <c r="CP80" s="100">
        <v>8</v>
      </c>
      <c r="CQ80" s="100">
        <v>6441.5999999999995</v>
      </c>
      <c r="CR80" s="100">
        <v>4</v>
      </c>
      <c r="CS80" s="100">
        <v>3220.7999999999997</v>
      </c>
      <c r="CT80" s="100">
        <v>6</v>
      </c>
      <c r="CU80" s="100">
        <v>4831.2</v>
      </c>
    </row>
    <row r="81" spans="2:99">
      <c r="C81" s="99" t="s">
        <v>246</v>
      </c>
      <c r="D81" s="100">
        <v>27</v>
      </c>
      <c r="E81" s="100">
        <v>20347.2</v>
      </c>
      <c r="F81" s="100">
        <v>28</v>
      </c>
      <c r="G81" s="100">
        <v>21100.799999999999</v>
      </c>
      <c r="H81" s="100">
        <v>25</v>
      </c>
      <c r="I81" s="100">
        <v>18840</v>
      </c>
      <c r="J81" s="100">
        <v>30</v>
      </c>
      <c r="K81" s="100">
        <v>22608</v>
      </c>
      <c r="L81" s="100">
        <v>30</v>
      </c>
      <c r="M81" s="100">
        <v>22608</v>
      </c>
      <c r="N81" s="100">
        <v>25</v>
      </c>
      <c r="O81" s="100">
        <v>18840</v>
      </c>
      <c r="P81" s="100">
        <v>28</v>
      </c>
      <c r="Q81" s="100">
        <v>21100.799999999999</v>
      </c>
      <c r="R81" s="100">
        <v>26</v>
      </c>
      <c r="S81" s="100">
        <v>19593.600000000002</v>
      </c>
      <c r="T81" s="100">
        <v>22</v>
      </c>
      <c r="U81" s="100">
        <v>16579.2</v>
      </c>
      <c r="V81" s="100">
        <v>12</v>
      </c>
      <c r="W81" s="100">
        <v>9043.2000000000007</v>
      </c>
      <c r="X81" s="100">
        <v>13</v>
      </c>
      <c r="Y81" s="100">
        <v>9796.8000000000011</v>
      </c>
      <c r="Z81" s="100">
        <v>16</v>
      </c>
      <c r="AA81" s="100">
        <v>12057.6</v>
      </c>
      <c r="AB81" s="100">
        <v>13</v>
      </c>
      <c r="AC81" s="100">
        <v>9796.8000000000011</v>
      </c>
      <c r="AD81" s="100">
        <v>10</v>
      </c>
      <c r="AE81" s="100">
        <v>7536</v>
      </c>
      <c r="AF81" s="100">
        <v>11</v>
      </c>
      <c r="AG81" s="100">
        <v>8289.6</v>
      </c>
      <c r="AH81" s="100">
        <v>18</v>
      </c>
      <c r="AI81" s="100">
        <v>13564.800000000001</v>
      </c>
      <c r="AJ81" s="100">
        <v>19</v>
      </c>
      <c r="AK81" s="100">
        <v>14318.4</v>
      </c>
      <c r="AL81" s="100">
        <v>18</v>
      </c>
      <c r="AM81" s="100">
        <v>13564.800000000001</v>
      </c>
      <c r="AN81" s="100">
        <v>30</v>
      </c>
      <c r="AO81" s="100">
        <v>22608</v>
      </c>
      <c r="AP81" s="100">
        <v>19</v>
      </c>
      <c r="AQ81" s="100">
        <v>14318.4</v>
      </c>
      <c r="AR81" s="100">
        <v>26</v>
      </c>
      <c r="AS81" s="100">
        <v>19593.600000000002</v>
      </c>
      <c r="AT81" s="100">
        <v>29</v>
      </c>
      <c r="AU81" s="100">
        <v>21854.400000000001</v>
      </c>
      <c r="AV81" s="100">
        <v>31</v>
      </c>
      <c r="AW81" s="100">
        <v>23361.600000000002</v>
      </c>
      <c r="AX81" s="100">
        <v>41</v>
      </c>
      <c r="AY81" s="100">
        <v>30897.600000000002</v>
      </c>
      <c r="AZ81" s="100">
        <v>4</v>
      </c>
      <c r="BA81" s="100">
        <v>3014.4</v>
      </c>
      <c r="BB81" s="100">
        <v>3</v>
      </c>
      <c r="BC81" s="100">
        <v>2260.8000000000002</v>
      </c>
      <c r="BD81" s="100">
        <v>3</v>
      </c>
      <c r="BE81" s="100">
        <v>2260.8000000000002</v>
      </c>
      <c r="BF81" s="100">
        <v>5</v>
      </c>
      <c r="BG81" s="100">
        <v>3768</v>
      </c>
      <c r="BH81" s="100">
        <v>5</v>
      </c>
      <c r="BI81" s="100">
        <v>3768</v>
      </c>
      <c r="BJ81" s="100">
        <v>5</v>
      </c>
      <c r="BK81" s="100">
        <v>3768</v>
      </c>
      <c r="BL81" s="100">
        <v>3</v>
      </c>
      <c r="BM81" s="100">
        <v>2260.8000000000002</v>
      </c>
      <c r="BN81" s="100">
        <v>5</v>
      </c>
      <c r="BO81" s="100">
        <v>3768</v>
      </c>
      <c r="BP81" s="100">
        <v>4</v>
      </c>
      <c r="BQ81" s="100">
        <v>3014.4</v>
      </c>
      <c r="BR81" s="100">
        <v>4</v>
      </c>
      <c r="BS81" s="100">
        <v>3014.4</v>
      </c>
      <c r="BT81" s="100">
        <v>6</v>
      </c>
      <c r="BU81" s="100">
        <v>4521.6000000000004</v>
      </c>
      <c r="BV81" s="100">
        <v>6</v>
      </c>
      <c r="BW81" s="100">
        <v>4521.6000000000004</v>
      </c>
      <c r="BX81" s="100">
        <v>21</v>
      </c>
      <c r="BY81" s="100">
        <v>15825.6</v>
      </c>
      <c r="BZ81" s="100">
        <v>19</v>
      </c>
      <c r="CA81" s="100">
        <v>14318.4</v>
      </c>
      <c r="CB81" s="100">
        <v>23</v>
      </c>
      <c r="CC81" s="100">
        <v>17332.8</v>
      </c>
      <c r="CD81" s="100">
        <v>28</v>
      </c>
      <c r="CE81" s="100">
        <v>21100.799999999999</v>
      </c>
      <c r="CF81" s="100">
        <v>4</v>
      </c>
      <c r="CG81" s="100">
        <v>3014.4</v>
      </c>
      <c r="CH81" s="100">
        <v>4</v>
      </c>
      <c r="CI81" s="100">
        <v>3014.4</v>
      </c>
      <c r="CJ81" s="100">
        <v>3</v>
      </c>
      <c r="CK81" s="100">
        <v>2260.8000000000002</v>
      </c>
      <c r="CL81" s="100">
        <v>3</v>
      </c>
      <c r="CM81" s="100">
        <v>2260.8000000000002</v>
      </c>
      <c r="CN81" s="100">
        <v>6</v>
      </c>
      <c r="CO81" s="100">
        <v>4521.6000000000004</v>
      </c>
      <c r="CP81" s="100">
        <v>7</v>
      </c>
      <c r="CQ81" s="100">
        <v>5275.2</v>
      </c>
      <c r="CR81" s="100">
        <v>4</v>
      </c>
      <c r="CS81" s="100">
        <v>3014.4</v>
      </c>
      <c r="CT81" s="100">
        <v>6</v>
      </c>
      <c r="CU81" s="100">
        <v>4521.6000000000004</v>
      </c>
    </row>
    <row r="82" spans="2:99">
      <c r="C82" s="99" t="s">
        <v>247</v>
      </c>
      <c r="D82" s="100">
        <v>29</v>
      </c>
      <c r="E82" s="100">
        <v>14755.199999999997</v>
      </c>
      <c r="F82" s="100">
        <v>28</v>
      </c>
      <c r="G82" s="100">
        <v>14246.399999999998</v>
      </c>
      <c r="H82" s="100">
        <v>26</v>
      </c>
      <c r="I82" s="100">
        <v>13228.799999999997</v>
      </c>
      <c r="J82" s="100">
        <v>31</v>
      </c>
      <c r="K82" s="100">
        <v>15772.799999999997</v>
      </c>
      <c r="L82" s="100">
        <v>31</v>
      </c>
      <c r="M82" s="100">
        <v>15772.799999999997</v>
      </c>
      <c r="N82" s="100">
        <v>25</v>
      </c>
      <c r="O82" s="100">
        <v>12719.999999999998</v>
      </c>
      <c r="P82" s="100">
        <v>26</v>
      </c>
      <c r="Q82" s="100">
        <v>13228.799999999997</v>
      </c>
      <c r="R82" s="100">
        <v>29</v>
      </c>
      <c r="S82" s="100">
        <v>14755.199999999997</v>
      </c>
      <c r="T82" s="100">
        <v>23</v>
      </c>
      <c r="U82" s="100">
        <v>11702.399999999998</v>
      </c>
      <c r="V82" s="100">
        <v>11</v>
      </c>
      <c r="W82" s="100">
        <v>5596.7999999999993</v>
      </c>
      <c r="X82" s="100">
        <v>15</v>
      </c>
      <c r="Y82" s="100">
        <v>7631.9999999999982</v>
      </c>
      <c r="Z82" s="100">
        <v>14</v>
      </c>
      <c r="AA82" s="100">
        <v>7123.1999999999989</v>
      </c>
      <c r="AB82" s="100">
        <v>11</v>
      </c>
      <c r="AC82" s="100">
        <v>5596.7999999999993</v>
      </c>
      <c r="AD82" s="100">
        <v>10</v>
      </c>
      <c r="AE82" s="100">
        <v>5087.9999999999991</v>
      </c>
      <c r="AF82" s="100">
        <v>12</v>
      </c>
      <c r="AG82" s="100">
        <v>6105.5999999999985</v>
      </c>
      <c r="AH82" s="100">
        <v>18</v>
      </c>
      <c r="AI82" s="100">
        <v>9158.3999999999978</v>
      </c>
      <c r="AJ82" s="100">
        <v>18</v>
      </c>
      <c r="AK82" s="100">
        <v>9158.3999999999978</v>
      </c>
      <c r="AL82" s="100">
        <v>20</v>
      </c>
      <c r="AM82" s="100">
        <v>10175.999999999998</v>
      </c>
      <c r="AN82" s="100">
        <v>30</v>
      </c>
      <c r="AO82" s="100">
        <v>15263.999999999996</v>
      </c>
      <c r="AP82" s="100">
        <v>19</v>
      </c>
      <c r="AQ82" s="100">
        <v>9667.1999999999989</v>
      </c>
      <c r="AR82" s="100">
        <v>29</v>
      </c>
      <c r="AS82" s="100">
        <v>14755.199999999997</v>
      </c>
      <c r="AT82" s="100">
        <v>30</v>
      </c>
      <c r="AU82" s="100">
        <v>15263.999999999996</v>
      </c>
      <c r="AV82" s="100">
        <v>30</v>
      </c>
      <c r="AW82" s="100">
        <v>15263.999999999996</v>
      </c>
      <c r="AX82" s="100">
        <v>37</v>
      </c>
      <c r="AY82" s="100">
        <v>18825.599999999995</v>
      </c>
      <c r="AZ82" s="100">
        <v>5</v>
      </c>
      <c r="BA82" s="100">
        <v>2543.9999999999995</v>
      </c>
      <c r="BB82" s="100">
        <v>3</v>
      </c>
      <c r="BC82" s="100">
        <v>1526.3999999999996</v>
      </c>
      <c r="BD82" s="100">
        <v>3</v>
      </c>
      <c r="BE82" s="100">
        <v>1526.3999999999996</v>
      </c>
      <c r="BF82" s="100">
        <v>5</v>
      </c>
      <c r="BG82" s="100">
        <v>2543.9999999999995</v>
      </c>
      <c r="BH82" s="100">
        <v>4</v>
      </c>
      <c r="BI82" s="100">
        <v>2035.1999999999996</v>
      </c>
      <c r="BJ82" s="100">
        <v>5</v>
      </c>
      <c r="BK82" s="100">
        <v>2543.9999999999995</v>
      </c>
      <c r="BL82" s="100">
        <v>4</v>
      </c>
      <c r="BM82" s="100">
        <v>2035.1999999999996</v>
      </c>
      <c r="BN82" s="100">
        <v>5</v>
      </c>
      <c r="BO82" s="100">
        <v>2543.9999999999995</v>
      </c>
      <c r="BP82" s="100">
        <v>4</v>
      </c>
      <c r="BQ82" s="100">
        <v>2035.1999999999996</v>
      </c>
      <c r="BR82" s="100">
        <v>4</v>
      </c>
      <c r="BS82" s="100">
        <v>2035.1999999999996</v>
      </c>
      <c r="BT82" s="100">
        <v>6</v>
      </c>
      <c r="BU82" s="100">
        <v>3052.7999999999993</v>
      </c>
      <c r="BV82" s="100">
        <v>6</v>
      </c>
      <c r="BW82" s="100">
        <v>3052.7999999999993</v>
      </c>
      <c r="BX82" s="100">
        <v>20</v>
      </c>
      <c r="BY82" s="100">
        <v>10175.999999999998</v>
      </c>
      <c r="BZ82" s="100">
        <v>19</v>
      </c>
      <c r="CA82" s="100">
        <v>9667.1999999999989</v>
      </c>
      <c r="CB82" s="100">
        <v>27</v>
      </c>
      <c r="CC82" s="100">
        <v>13737.599999999997</v>
      </c>
      <c r="CD82" s="100">
        <v>25</v>
      </c>
      <c r="CE82" s="100">
        <v>12719.999999999998</v>
      </c>
      <c r="CF82" s="100">
        <v>4</v>
      </c>
      <c r="CG82" s="100">
        <v>2035.1999999999996</v>
      </c>
      <c r="CH82" s="100">
        <v>4</v>
      </c>
      <c r="CI82" s="100">
        <v>2035.1999999999996</v>
      </c>
      <c r="CJ82" s="100">
        <v>3</v>
      </c>
      <c r="CK82" s="100">
        <v>1526.3999999999996</v>
      </c>
      <c r="CL82" s="100">
        <v>3</v>
      </c>
      <c r="CM82" s="100">
        <v>1526.3999999999996</v>
      </c>
      <c r="CN82" s="100">
        <v>6</v>
      </c>
      <c r="CO82" s="100">
        <v>3052.7999999999993</v>
      </c>
      <c r="CP82" s="100">
        <v>7</v>
      </c>
      <c r="CQ82" s="100">
        <v>3561.5999999999995</v>
      </c>
      <c r="CR82" s="100">
        <v>4</v>
      </c>
      <c r="CS82" s="100">
        <v>2035.1999999999996</v>
      </c>
      <c r="CT82" s="100">
        <v>6</v>
      </c>
      <c r="CU82" s="100">
        <v>3052.7999999999993</v>
      </c>
    </row>
    <row r="83" spans="2:99">
      <c r="C83" s="99" t="s">
        <v>248</v>
      </c>
      <c r="D83" s="100">
        <v>29</v>
      </c>
      <c r="E83" s="100">
        <v>24951.599999999999</v>
      </c>
      <c r="F83" s="100">
        <v>29</v>
      </c>
      <c r="G83" s="100">
        <v>24951.599999999999</v>
      </c>
      <c r="H83" s="100">
        <v>23</v>
      </c>
      <c r="I83" s="100">
        <v>19789.2</v>
      </c>
      <c r="J83" s="100">
        <v>28</v>
      </c>
      <c r="K83" s="100">
        <v>24091.200000000001</v>
      </c>
      <c r="L83" s="100">
        <v>32</v>
      </c>
      <c r="M83" s="100">
        <v>27532.799999999999</v>
      </c>
      <c r="N83" s="100">
        <v>25</v>
      </c>
      <c r="O83" s="100">
        <v>21510</v>
      </c>
      <c r="P83" s="100">
        <v>26</v>
      </c>
      <c r="Q83" s="100">
        <v>22370.399999999998</v>
      </c>
      <c r="R83" s="100">
        <v>28</v>
      </c>
      <c r="S83" s="100">
        <v>24091.200000000001</v>
      </c>
      <c r="T83" s="100">
        <v>19</v>
      </c>
      <c r="U83" s="100">
        <v>16347.6</v>
      </c>
      <c r="V83" s="100">
        <v>11</v>
      </c>
      <c r="W83" s="100">
        <v>9464.4</v>
      </c>
      <c r="X83" s="100">
        <v>12</v>
      </c>
      <c r="Y83" s="100">
        <v>10324.799999999999</v>
      </c>
      <c r="Z83" s="100">
        <v>14</v>
      </c>
      <c r="AA83" s="100">
        <v>12045.6</v>
      </c>
      <c r="AB83" s="100">
        <v>11</v>
      </c>
      <c r="AC83" s="100">
        <v>9464.4</v>
      </c>
      <c r="AD83" s="100">
        <v>10</v>
      </c>
      <c r="AE83" s="100">
        <v>8604</v>
      </c>
      <c r="AF83" s="100">
        <v>10</v>
      </c>
      <c r="AG83" s="100">
        <v>8604</v>
      </c>
      <c r="AH83" s="100">
        <v>18</v>
      </c>
      <c r="AI83" s="100">
        <v>15487.199999999999</v>
      </c>
      <c r="AJ83" s="100">
        <v>19</v>
      </c>
      <c r="AK83" s="100">
        <v>16347.6</v>
      </c>
      <c r="AL83" s="100">
        <v>17</v>
      </c>
      <c r="AM83" s="100">
        <v>14626.8</v>
      </c>
      <c r="AN83" s="100">
        <v>31</v>
      </c>
      <c r="AO83" s="100">
        <v>26672.399999999998</v>
      </c>
      <c r="AP83" s="100">
        <v>18</v>
      </c>
      <c r="AQ83" s="100">
        <v>15487.199999999999</v>
      </c>
      <c r="AR83" s="100">
        <v>27</v>
      </c>
      <c r="AS83" s="100">
        <v>23230.799999999999</v>
      </c>
      <c r="AT83" s="100">
        <v>26</v>
      </c>
      <c r="AU83" s="100">
        <v>22370.399999999998</v>
      </c>
      <c r="AV83" s="100">
        <v>34</v>
      </c>
      <c r="AW83" s="100">
        <v>29253.599999999999</v>
      </c>
      <c r="AX83" s="100">
        <v>39</v>
      </c>
      <c r="AY83" s="100">
        <v>33555.599999999999</v>
      </c>
      <c r="AZ83" s="100">
        <v>4</v>
      </c>
      <c r="BA83" s="100">
        <v>3441.6</v>
      </c>
      <c r="BB83" s="100">
        <v>3</v>
      </c>
      <c r="BC83" s="100">
        <v>2581.1999999999998</v>
      </c>
      <c r="BD83" s="100">
        <v>3</v>
      </c>
      <c r="BE83" s="100">
        <v>2581.1999999999998</v>
      </c>
      <c r="BF83" s="100">
        <v>5</v>
      </c>
      <c r="BG83" s="100">
        <v>4302</v>
      </c>
      <c r="BH83" s="100">
        <v>4</v>
      </c>
      <c r="BI83" s="100">
        <v>3441.6</v>
      </c>
      <c r="BJ83" s="100">
        <v>4</v>
      </c>
      <c r="BK83" s="100">
        <v>3441.6</v>
      </c>
      <c r="BL83" s="100">
        <v>3</v>
      </c>
      <c r="BM83" s="100">
        <v>2581.1999999999998</v>
      </c>
      <c r="BN83" s="100">
        <v>4</v>
      </c>
      <c r="BO83" s="100">
        <v>3441.6</v>
      </c>
      <c r="BP83" s="100">
        <v>4</v>
      </c>
      <c r="BQ83" s="100">
        <v>3441.6</v>
      </c>
      <c r="BR83" s="100">
        <v>4</v>
      </c>
      <c r="BS83" s="100">
        <v>3441.6</v>
      </c>
      <c r="BT83" s="100">
        <v>6</v>
      </c>
      <c r="BU83" s="100">
        <v>5162.3999999999996</v>
      </c>
      <c r="BV83" s="100">
        <v>5</v>
      </c>
      <c r="BW83" s="100">
        <v>4302</v>
      </c>
      <c r="BX83" s="100">
        <v>18</v>
      </c>
      <c r="BY83" s="100">
        <v>15487.199999999999</v>
      </c>
      <c r="BZ83" s="100">
        <v>20</v>
      </c>
      <c r="CA83" s="100">
        <v>17208</v>
      </c>
      <c r="CB83" s="100">
        <v>23</v>
      </c>
      <c r="CC83" s="100">
        <v>19789.2</v>
      </c>
      <c r="CD83" s="100">
        <v>27</v>
      </c>
      <c r="CE83" s="100">
        <v>23230.799999999999</v>
      </c>
      <c r="CF83" s="100">
        <v>4</v>
      </c>
      <c r="CG83" s="100">
        <v>3441.6</v>
      </c>
      <c r="CH83" s="100">
        <v>4</v>
      </c>
      <c r="CI83" s="100">
        <v>3441.6</v>
      </c>
      <c r="CJ83" s="100">
        <v>3</v>
      </c>
      <c r="CK83" s="100">
        <v>2581.1999999999998</v>
      </c>
      <c r="CL83" s="100">
        <v>3</v>
      </c>
      <c r="CM83" s="100">
        <v>2581.1999999999998</v>
      </c>
      <c r="CN83" s="100">
        <v>6</v>
      </c>
      <c r="CO83" s="100">
        <v>5162.3999999999996</v>
      </c>
      <c r="CP83" s="100">
        <v>7</v>
      </c>
      <c r="CQ83" s="100">
        <v>6022.8</v>
      </c>
      <c r="CR83" s="100">
        <v>4</v>
      </c>
      <c r="CS83" s="100">
        <v>3441.6</v>
      </c>
      <c r="CT83" s="100">
        <v>5</v>
      </c>
      <c r="CU83" s="100">
        <v>4302</v>
      </c>
    </row>
    <row r="84" spans="2:99">
      <c r="C84" s="99" t="s">
        <v>249</v>
      </c>
      <c r="D84" s="100">
        <v>29</v>
      </c>
      <c r="E84" s="100">
        <v>22654.799999999999</v>
      </c>
      <c r="F84" s="100">
        <v>30</v>
      </c>
      <c r="G84" s="100">
        <v>23435.999999999996</v>
      </c>
      <c r="H84" s="100">
        <v>22</v>
      </c>
      <c r="I84" s="100">
        <v>17186.399999999998</v>
      </c>
      <c r="J84" s="100">
        <v>31</v>
      </c>
      <c r="K84" s="100">
        <v>24217.199999999997</v>
      </c>
      <c r="L84" s="100">
        <v>33</v>
      </c>
      <c r="M84" s="100">
        <v>25779.599999999999</v>
      </c>
      <c r="N84" s="100">
        <v>28</v>
      </c>
      <c r="O84" s="100">
        <v>21873.599999999999</v>
      </c>
      <c r="P84" s="100">
        <v>25</v>
      </c>
      <c r="Q84" s="100">
        <v>19530</v>
      </c>
      <c r="R84" s="100">
        <v>26</v>
      </c>
      <c r="S84" s="100">
        <v>20311.199999999997</v>
      </c>
      <c r="T84" s="100">
        <v>21</v>
      </c>
      <c r="U84" s="100">
        <v>16405.199999999997</v>
      </c>
      <c r="V84" s="100">
        <v>12</v>
      </c>
      <c r="W84" s="100">
        <v>9374.4</v>
      </c>
      <c r="X84" s="100">
        <v>12</v>
      </c>
      <c r="Y84" s="100">
        <v>9374.4</v>
      </c>
      <c r="Z84" s="100">
        <v>15</v>
      </c>
      <c r="AA84" s="100">
        <v>11717.999999999998</v>
      </c>
      <c r="AB84" s="100">
        <v>12</v>
      </c>
      <c r="AC84" s="100">
        <v>9374.4</v>
      </c>
      <c r="AD84" s="100">
        <v>10</v>
      </c>
      <c r="AE84" s="100">
        <v>7811.9999999999991</v>
      </c>
      <c r="AF84" s="100">
        <v>10</v>
      </c>
      <c r="AG84" s="100">
        <v>7811.9999999999991</v>
      </c>
      <c r="AH84" s="100">
        <v>16</v>
      </c>
      <c r="AI84" s="100">
        <v>12499.199999999999</v>
      </c>
      <c r="AJ84" s="100">
        <v>20</v>
      </c>
      <c r="AK84" s="100">
        <v>15623.999999999998</v>
      </c>
      <c r="AL84" s="100">
        <v>19</v>
      </c>
      <c r="AM84" s="100">
        <v>14842.8</v>
      </c>
      <c r="AN84" s="100">
        <v>30</v>
      </c>
      <c r="AO84" s="100">
        <v>23435.999999999996</v>
      </c>
      <c r="AP84" s="100">
        <v>17</v>
      </c>
      <c r="AQ84" s="100">
        <v>13280.4</v>
      </c>
      <c r="AR84" s="100">
        <v>26</v>
      </c>
      <c r="AS84" s="100">
        <v>20311.199999999997</v>
      </c>
      <c r="AT84" s="100">
        <v>28</v>
      </c>
      <c r="AU84" s="100">
        <v>21873.599999999999</v>
      </c>
      <c r="AV84" s="100">
        <v>31</v>
      </c>
      <c r="AW84" s="100">
        <v>24217.199999999997</v>
      </c>
      <c r="AX84" s="100">
        <v>41</v>
      </c>
      <c r="AY84" s="100">
        <v>32029.199999999997</v>
      </c>
      <c r="AZ84" s="100">
        <v>4</v>
      </c>
      <c r="BA84" s="100">
        <v>3124.7999999999997</v>
      </c>
      <c r="BB84" s="100">
        <v>3</v>
      </c>
      <c r="BC84" s="100">
        <v>2343.6</v>
      </c>
      <c r="BD84" s="100">
        <v>3</v>
      </c>
      <c r="BE84" s="100">
        <v>2343.6</v>
      </c>
      <c r="BF84" s="100">
        <v>5</v>
      </c>
      <c r="BG84" s="100">
        <v>3905.9999999999995</v>
      </c>
      <c r="BH84" s="100">
        <v>5</v>
      </c>
      <c r="BI84" s="100">
        <v>3905.9999999999995</v>
      </c>
      <c r="BJ84" s="100">
        <v>4</v>
      </c>
      <c r="BK84" s="100">
        <v>3124.7999999999997</v>
      </c>
      <c r="BL84" s="100">
        <v>3</v>
      </c>
      <c r="BM84" s="100">
        <v>2343.6</v>
      </c>
      <c r="BN84" s="100">
        <v>5</v>
      </c>
      <c r="BO84" s="100">
        <v>3905.9999999999995</v>
      </c>
      <c r="BP84" s="100">
        <v>3</v>
      </c>
      <c r="BQ84" s="100">
        <v>2343.6</v>
      </c>
      <c r="BR84" s="100">
        <v>4</v>
      </c>
      <c r="BS84" s="100">
        <v>3124.7999999999997</v>
      </c>
      <c r="BT84" s="100">
        <v>6</v>
      </c>
      <c r="BU84" s="100">
        <v>4687.2</v>
      </c>
      <c r="BV84" s="100">
        <v>5</v>
      </c>
      <c r="BW84" s="100">
        <v>3905.9999999999995</v>
      </c>
      <c r="BX84" s="100">
        <v>20</v>
      </c>
      <c r="BY84" s="100">
        <v>15623.999999999998</v>
      </c>
      <c r="BZ84" s="100">
        <v>18</v>
      </c>
      <c r="CA84" s="100">
        <v>14061.599999999999</v>
      </c>
      <c r="CB84" s="100">
        <v>26</v>
      </c>
      <c r="CC84" s="100">
        <v>20311.199999999997</v>
      </c>
      <c r="CD84" s="100">
        <v>25</v>
      </c>
      <c r="CE84" s="100">
        <v>19530</v>
      </c>
      <c r="CF84" s="100">
        <v>3</v>
      </c>
      <c r="CG84" s="100">
        <v>2343.6</v>
      </c>
      <c r="CH84" s="100">
        <v>4</v>
      </c>
      <c r="CI84" s="100">
        <v>3124.7999999999997</v>
      </c>
      <c r="CJ84" s="100">
        <v>3</v>
      </c>
      <c r="CK84" s="100">
        <v>2343.6</v>
      </c>
      <c r="CL84" s="100">
        <v>3</v>
      </c>
      <c r="CM84" s="100">
        <v>2343.6</v>
      </c>
      <c r="CN84" s="100">
        <v>6</v>
      </c>
      <c r="CO84" s="100">
        <v>4687.2</v>
      </c>
      <c r="CP84" s="100">
        <v>8</v>
      </c>
      <c r="CQ84" s="100">
        <v>6249.5999999999995</v>
      </c>
      <c r="CR84" s="100">
        <v>4</v>
      </c>
      <c r="CS84" s="100">
        <v>3124.7999999999997</v>
      </c>
      <c r="CT84" s="100">
        <v>5</v>
      </c>
      <c r="CU84" s="100">
        <v>3905.9999999999995</v>
      </c>
    </row>
    <row r="85" spans="2:99">
      <c r="C85" s="99" t="s">
        <v>250</v>
      </c>
      <c r="D85" s="100">
        <v>27</v>
      </c>
      <c r="E85" s="100">
        <v>4050</v>
      </c>
      <c r="F85" s="100">
        <v>36</v>
      </c>
      <c r="G85" s="100">
        <v>5400</v>
      </c>
      <c r="H85" s="100">
        <v>25</v>
      </c>
      <c r="I85" s="100">
        <v>3750</v>
      </c>
      <c r="J85" s="100">
        <v>31</v>
      </c>
      <c r="K85" s="100">
        <v>4650</v>
      </c>
      <c r="L85" s="100">
        <v>34</v>
      </c>
      <c r="M85" s="100">
        <v>5100</v>
      </c>
      <c r="N85" s="100">
        <v>30</v>
      </c>
      <c r="O85" s="100">
        <v>4500</v>
      </c>
      <c r="P85" s="100">
        <v>27</v>
      </c>
      <c r="Q85" s="100">
        <v>4050</v>
      </c>
      <c r="R85" s="100">
        <v>31</v>
      </c>
      <c r="S85" s="100">
        <v>4650</v>
      </c>
      <c r="T85" s="100">
        <v>23</v>
      </c>
      <c r="U85" s="100">
        <v>3450</v>
      </c>
      <c r="V85" s="100">
        <v>12</v>
      </c>
      <c r="W85" s="100">
        <v>1800</v>
      </c>
      <c r="X85" s="100">
        <v>14</v>
      </c>
      <c r="Y85" s="100">
        <v>2100</v>
      </c>
      <c r="Z85" s="100">
        <v>16</v>
      </c>
      <c r="AA85" s="100">
        <v>2400</v>
      </c>
      <c r="AB85" s="100">
        <v>12</v>
      </c>
      <c r="AC85" s="100">
        <v>1800</v>
      </c>
      <c r="AD85" s="100">
        <v>12</v>
      </c>
      <c r="AE85" s="100">
        <v>1800</v>
      </c>
      <c r="AF85" s="100">
        <v>13</v>
      </c>
      <c r="AG85" s="100">
        <v>1950</v>
      </c>
      <c r="AH85" s="100">
        <v>20</v>
      </c>
      <c r="AI85" s="100">
        <v>3000</v>
      </c>
      <c r="AJ85" s="100">
        <v>23</v>
      </c>
      <c r="AK85" s="100">
        <v>3450</v>
      </c>
      <c r="AL85" s="100">
        <v>20</v>
      </c>
      <c r="AM85" s="100">
        <v>3000</v>
      </c>
      <c r="AN85" s="100">
        <v>33</v>
      </c>
      <c r="AO85" s="100">
        <v>4950</v>
      </c>
      <c r="AP85" s="100">
        <v>20</v>
      </c>
      <c r="AQ85" s="100">
        <v>3000</v>
      </c>
      <c r="AR85" s="100">
        <v>30</v>
      </c>
      <c r="AS85" s="100">
        <v>4500</v>
      </c>
      <c r="AT85" s="100">
        <v>29</v>
      </c>
      <c r="AU85" s="100">
        <v>4350</v>
      </c>
      <c r="AV85" s="100">
        <v>37</v>
      </c>
      <c r="AW85" s="100">
        <v>5550</v>
      </c>
      <c r="AX85" s="100">
        <v>41</v>
      </c>
      <c r="AY85" s="100">
        <v>6150</v>
      </c>
      <c r="AZ85" s="100">
        <v>5</v>
      </c>
      <c r="BA85" s="100">
        <v>750</v>
      </c>
      <c r="BB85" s="100">
        <v>3</v>
      </c>
      <c r="BC85" s="100">
        <v>450</v>
      </c>
      <c r="BD85" s="100">
        <v>3</v>
      </c>
      <c r="BE85" s="100">
        <v>450</v>
      </c>
      <c r="BF85" s="100">
        <v>5</v>
      </c>
      <c r="BG85" s="100">
        <v>750</v>
      </c>
      <c r="BH85" s="100">
        <v>5</v>
      </c>
      <c r="BI85" s="100">
        <v>750</v>
      </c>
      <c r="BJ85" s="100">
        <v>5</v>
      </c>
      <c r="BK85" s="100">
        <v>750</v>
      </c>
      <c r="BL85" s="100">
        <v>3</v>
      </c>
      <c r="BM85" s="100">
        <v>450</v>
      </c>
      <c r="BN85" s="100">
        <v>4</v>
      </c>
      <c r="BO85" s="100">
        <v>600</v>
      </c>
      <c r="BP85" s="100">
        <v>4</v>
      </c>
      <c r="BQ85" s="100">
        <v>600</v>
      </c>
      <c r="BR85" s="100">
        <v>4</v>
      </c>
      <c r="BS85" s="100">
        <v>600</v>
      </c>
      <c r="BT85" s="100">
        <v>6</v>
      </c>
      <c r="BU85" s="100">
        <v>900</v>
      </c>
      <c r="BV85" s="100">
        <v>7</v>
      </c>
      <c r="BW85" s="100">
        <v>1050</v>
      </c>
      <c r="BX85" s="100">
        <v>22</v>
      </c>
      <c r="BY85" s="100">
        <v>3300</v>
      </c>
      <c r="BZ85" s="100">
        <v>20</v>
      </c>
      <c r="CA85" s="100">
        <v>3000</v>
      </c>
      <c r="CB85" s="100">
        <v>26</v>
      </c>
      <c r="CC85" s="100">
        <v>3900</v>
      </c>
      <c r="CD85" s="100">
        <v>27</v>
      </c>
      <c r="CE85" s="100">
        <v>4050</v>
      </c>
      <c r="CF85" s="100">
        <v>4</v>
      </c>
      <c r="CG85" s="100">
        <v>600</v>
      </c>
      <c r="CH85" s="100">
        <v>4</v>
      </c>
      <c r="CI85" s="100">
        <v>600</v>
      </c>
      <c r="CJ85" s="100">
        <v>3</v>
      </c>
      <c r="CK85" s="100">
        <v>450</v>
      </c>
      <c r="CL85" s="100">
        <v>3</v>
      </c>
      <c r="CM85" s="100">
        <v>450</v>
      </c>
      <c r="CN85" s="100">
        <v>7</v>
      </c>
      <c r="CO85" s="100">
        <v>1050</v>
      </c>
      <c r="CP85" s="100">
        <v>8</v>
      </c>
      <c r="CQ85" s="100">
        <v>1200</v>
      </c>
      <c r="CR85" s="100">
        <v>4</v>
      </c>
      <c r="CS85" s="100">
        <v>600</v>
      </c>
      <c r="CT85" s="100">
        <v>5</v>
      </c>
      <c r="CU85" s="100">
        <v>750</v>
      </c>
    </row>
    <row r="86" spans="2:99">
      <c r="C86" s="99" t="s">
        <v>251</v>
      </c>
      <c r="D86" s="100">
        <v>28</v>
      </c>
      <c r="E86" s="100">
        <v>15120</v>
      </c>
      <c r="F86" s="100">
        <v>31</v>
      </c>
      <c r="G86" s="100">
        <v>16740</v>
      </c>
      <c r="H86" s="100">
        <v>24</v>
      </c>
      <c r="I86" s="100">
        <v>12960</v>
      </c>
      <c r="J86" s="100">
        <v>30</v>
      </c>
      <c r="K86" s="100">
        <v>16200</v>
      </c>
      <c r="L86" s="100">
        <v>31</v>
      </c>
      <c r="M86" s="100">
        <v>16740</v>
      </c>
      <c r="N86" s="100">
        <v>26</v>
      </c>
      <c r="O86" s="100">
        <v>14040</v>
      </c>
      <c r="P86" s="100">
        <v>25</v>
      </c>
      <c r="Q86" s="100">
        <v>13500</v>
      </c>
      <c r="R86" s="100">
        <v>27</v>
      </c>
      <c r="S86" s="100">
        <v>14580</v>
      </c>
      <c r="T86" s="100">
        <v>23</v>
      </c>
      <c r="U86" s="100">
        <v>12420</v>
      </c>
      <c r="V86" s="100">
        <v>11</v>
      </c>
      <c r="W86" s="100">
        <v>5940</v>
      </c>
      <c r="X86" s="100">
        <v>13</v>
      </c>
      <c r="Y86" s="100">
        <v>7020</v>
      </c>
      <c r="Z86" s="100">
        <v>14</v>
      </c>
      <c r="AA86" s="100">
        <v>7560</v>
      </c>
      <c r="AB86" s="100">
        <v>12</v>
      </c>
      <c r="AC86" s="100">
        <v>6480</v>
      </c>
      <c r="AD86" s="100">
        <v>11</v>
      </c>
      <c r="AE86" s="100">
        <v>5940</v>
      </c>
      <c r="AF86" s="100">
        <v>11</v>
      </c>
      <c r="AG86" s="100">
        <v>5940</v>
      </c>
      <c r="AH86" s="100">
        <v>19</v>
      </c>
      <c r="AI86" s="100">
        <v>10260</v>
      </c>
      <c r="AJ86" s="100">
        <v>20</v>
      </c>
      <c r="AK86" s="100">
        <v>10800</v>
      </c>
      <c r="AL86" s="100">
        <v>19</v>
      </c>
      <c r="AM86" s="100">
        <v>10260</v>
      </c>
      <c r="AN86" s="100">
        <v>30</v>
      </c>
      <c r="AO86" s="100">
        <v>16200</v>
      </c>
      <c r="AP86" s="100">
        <v>20</v>
      </c>
      <c r="AQ86" s="100">
        <v>10800</v>
      </c>
      <c r="AR86" s="100">
        <v>27</v>
      </c>
      <c r="AS86" s="100">
        <v>14580</v>
      </c>
      <c r="AT86" s="100">
        <v>31</v>
      </c>
      <c r="AU86" s="100">
        <v>16740</v>
      </c>
      <c r="AV86" s="100">
        <v>31</v>
      </c>
      <c r="AW86" s="100">
        <v>16740</v>
      </c>
      <c r="AX86" s="100">
        <v>36</v>
      </c>
      <c r="AY86" s="100">
        <v>19440</v>
      </c>
      <c r="AZ86" s="100">
        <v>4</v>
      </c>
      <c r="BA86" s="100">
        <v>2160</v>
      </c>
      <c r="BB86" s="100">
        <v>4</v>
      </c>
      <c r="BC86" s="100">
        <v>2160</v>
      </c>
      <c r="BD86" s="100">
        <v>3</v>
      </c>
      <c r="BE86" s="100">
        <v>1620</v>
      </c>
      <c r="BF86" s="100">
        <v>5</v>
      </c>
      <c r="BG86" s="100">
        <v>2700</v>
      </c>
      <c r="BH86" s="100">
        <v>5</v>
      </c>
      <c r="BI86" s="100">
        <v>2700</v>
      </c>
      <c r="BJ86" s="100">
        <v>5</v>
      </c>
      <c r="BK86" s="100">
        <v>2700</v>
      </c>
      <c r="BL86" s="100">
        <v>4</v>
      </c>
      <c r="BM86" s="100">
        <v>2160</v>
      </c>
      <c r="BN86" s="100">
        <v>4</v>
      </c>
      <c r="BO86" s="100">
        <v>2160</v>
      </c>
      <c r="BP86" s="100">
        <v>4</v>
      </c>
      <c r="BQ86" s="100">
        <v>2160</v>
      </c>
      <c r="BR86" s="100">
        <v>4</v>
      </c>
      <c r="BS86" s="100">
        <v>2160</v>
      </c>
      <c r="BT86" s="100">
        <v>5</v>
      </c>
      <c r="BU86" s="100">
        <v>2700</v>
      </c>
      <c r="BV86" s="100">
        <v>6</v>
      </c>
      <c r="BW86" s="100">
        <v>3240</v>
      </c>
      <c r="BX86" s="100">
        <v>19</v>
      </c>
      <c r="BY86" s="100">
        <v>10260</v>
      </c>
      <c r="BZ86" s="100">
        <v>21</v>
      </c>
      <c r="CA86" s="100">
        <v>11340</v>
      </c>
      <c r="CB86" s="100">
        <v>24</v>
      </c>
      <c r="CC86" s="100">
        <v>12960</v>
      </c>
      <c r="CD86" s="100">
        <v>26</v>
      </c>
      <c r="CE86" s="100">
        <v>14040</v>
      </c>
      <c r="CF86" s="100">
        <v>3</v>
      </c>
      <c r="CG86" s="100">
        <v>1620</v>
      </c>
      <c r="CH86" s="100">
        <v>4</v>
      </c>
      <c r="CI86" s="100">
        <v>2160</v>
      </c>
      <c r="CJ86" s="100">
        <v>3</v>
      </c>
      <c r="CK86" s="100">
        <v>1620</v>
      </c>
      <c r="CL86" s="100">
        <v>3</v>
      </c>
      <c r="CM86" s="100">
        <v>1620</v>
      </c>
      <c r="CN86" s="100">
        <v>6</v>
      </c>
      <c r="CO86" s="100">
        <v>3240</v>
      </c>
      <c r="CP86" s="100">
        <v>8</v>
      </c>
      <c r="CQ86" s="100">
        <v>4320</v>
      </c>
      <c r="CR86" s="100">
        <v>4</v>
      </c>
      <c r="CS86" s="100">
        <v>2160</v>
      </c>
      <c r="CT86" s="100">
        <v>6</v>
      </c>
      <c r="CU86" s="100">
        <v>3240</v>
      </c>
    </row>
    <row r="87" spans="2:99">
      <c r="B87" s="99" t="s">
        <v>131</v>
      </c>
      <c r="C87" s="99" t="s">
        <v>252</v>
      </c>
      <c r="D87" s="100">
        <v>6</v>
      </c>
      <c r="E87" s="100">
        <v>11728.8</v>
      </c>
      <c r="F87" s="100">
        <v>5</v>
      </c>
      <c r="G87" s="100">
        <v>9774</v>
      </c>
      <c r="H87" s="100">
        <v>5</v>
      </c>
      <c r="I87" s="100">
        <v>9774</v>
      </c>
      <c r="J87" s="100">
        <v>5</v>
      </c>
      <c r="K87" s="100">
        <v>9774</v>
      </c>
      <c r="L87" s="100">
        <v>8</v>
      </c>
      <c r="M87" s="100">
        <v>15638.4</v>
      </c>
      <c r="N87" s="100">
        <v>8</v>
      </c>
      <c r="O87" s="100">
        <v>15638.4</v>
      </c>
      <c r="P87" s="100">
        <v>6</v>
      </c>
      <c r="Q87" s="100">
        <v>11728.8</v>
      </c>
      <c r="R87" s="100">
        <v>6</v>
      </c>
      <c r="S87" s="100">
        <v>11728.8</v>
      </c>
      <c r="T87" s="100">
        <v>7</v>
      </c>
      <c r="U87" s="100">
        <v>13683.6</v>
      </c>
      <c r="V87" s="100">
        <v>10</v>
      </c>
      <c r="W87" s="100">
        <v>19548</v>
      </c>
      <c r="X87" s="100">
        <v>7</v>
      </c>
      <c r="Y87" s="100">
        <v>13683.6</v>
      </c>
      <c r="Z87" s="100">
        <v>7</v>
      </c>
      <c r="AA87" s="100">
        <v>13683.6</v>
      </c>
      <c r="AB87" s="100">
        <v>11</v>
      </c>
      <c r="AC87" s="100">
        <v>21502.799999999999</v>
      </c>
      <c r="AD87" s="100">
        <v>18</v>
      </c>
      <c r="AE87" s="100">
        <v>35186.400000000001</v>
      </c>
      <c r="AF87" s="100">
        <v>14</v>
      </c>
      <c r="AG87" s="100">
        <v>27367.200000000001</v>
      </c>
      <c r="AH87" s="100">
        <v>15</v>
      </c>
      <c r="AI87" s="100">
        <v>29322</v>
      </c>
      <c r="AJ87" s="100">
        <v>11</v>
      </c>
      <c r="AK87" s="100">
        <v>21502.799999999999</v>
      </c>
      <c r="AL87" s="100">
        <v>11</v>
      </c>
      <c r="AM87" s="100">
        <v>21502.799999999999</v>
      </c>
      <c r="AN87" s="100">
        <v>8</v>
      </c>
      <c r="AO87" s="100">
        <v>15638.4</v>
      </c>
      <c r="AP87" s="100">
        <v>14</v>
      </c>
      <c r="AQ87" s="100">
        <v>27367.200000000001</v>
      </c>
      <c r="AR87" s="100">
        <v>31</v>
      </c>
      <c r="AS87" s="100">
        <v>60598.799999999996</v>
      </c>
      <c r="AT87" s="100">
        <v>18</v>
      </c>
      <c r="AU87" s="100">
        <v>35186.400000000001</v>
      </c>
      <c r="AV87" s="100">
        <v>19</v>
      </c>
      <c r="AW87" s="100">
        <v>37141.199999999997</v>
      </c>
      <c r="AX87" s="100">
        <v>25</v>
      </c>
      <c r="AY87" s="100">
        <v>48870</v>
      </c>
      <c r="AZ87" s="100">
        <v>5</v>
      </c>
      <c r="BA87" s="100">
        <v>9774</v>
      </c>
      <c r="BB87" s="100">
        <v>5</v>
      </c>
      <c r="BC87" s="100">
        <v>9774</v>
      </c>
      <c r="BD87" s="100">
        <v>6</v>
      </c>
      <c r="BE87" s="100">
        <v>11728.8</v>
      </c>
      <c r="BF87" s="100">
        <v>6</v>
      </c>
      <c r="BG87" s="100">
        <v>11728.8</v>
      </c>
      <c r="BH87" s="100">
        <v>11</v>
      </c>
      <c r="BI87" s="100">
        <v>21502.799999999999</v>
      </c>
      <c r="BJ87" s="100">
        <v>13</v>
      </c>
      <c r="BK87" s="100">
        <v>25412.399999999998</v>
      </c>
      <c r="BL87" s="100">
        <v>8</v>
      </c>
      <c r="BM87" s="100">
        <v>15638.4</v>
      </c>
      <c r="BN87" s="100">
        <v>12</v>
      </c>
      <c r="BO87" s="100">
        <v>23457.599999999999</v>
      </c>
      <c r="BP87" s="100">
        <v>17</v>
      </c>
      <c r="BQ87" s="100">
        <v>33231.599999999999</v>
      </c>
      <c r="BR87" s="100">
        <v>21</v>
      </c>
      <c r="BS87" s="100">
        <v>41050.799999999996</v>
      </c>
      <c r="BT87" s="100">
        <v>15</v>
      </c>
      <c r="BU87" s="100">
        <v>29322</v>
      </c>
      <c r="BV87" s="100">
        <v>24</v>
      </c>
      <c r="BW87" s="100">
        <v>46915.199999999997</v>
      </c>
      <c r="BX87" s="100">
        <v>9</v>
      </c>
      <c r="BY87" s="100">
        <v>17593.2</v>
      </c>
      <c r="BZ87" s="100">
        <v>11</v>
      </c>
      <c r="CA87" s="100">
        <v>21502.799999999999</v>
      </c>
      <c r="CB87" s="100">
        <v>11</v>
      </c>
      <c r="CC87" s="100">
        <v>21502.799999999999</v>
      </c>
      <c r="CD87" s="100">
        <v>13</v>
      </c>
      <c r="CE87" s="100">
        <v>25412.399999999998</v>
      </c>
      <c r="CF87" s="100">
        <v>4</v>
      </c>
      <c r="CG87" s="100">
        <v>7819.2</v>
      </c>
      <c r="CH87" s="100">
        <v>4</v>
      </c>
      <c r="CI87" s="100">
        <v>7819.2</v>
      </c>
      <c r="CJ87" s="100">
        <v>4</v>
      </c>
      <c r="CK87" s="100">
        <v>7819.2</v>
      </c>
      <c r="CL87" s="100">
        <v>6</v>
      </c>
      <c r="CM87" s="100">
        <v>11728.8</v>
      </c>
      <c r="CN87" s="100">
        <v>5</v>
      </c>
      <c r="CO87" s="100">
        <v>9774</v>
      </c>
      <c r="CP87" s="100">
        <v>3</v>
      </c>
      <c r="CQ87" s="100">
        <v>5864.4</v>
      </c>
      <c r="CR87" s="100">
        <v>3</v>
      </c>
      <c r="CS87" s="100">
        <v>5864.4</v>
      </c>
      <c r="CT87" s="100">
        <v>4</v>
      </c>
      <c r="CU87" s="100">
        <v>7819.2</v>
      </c>
    </row>
    <row r="88" spans="2:99">
      <c r="C88" s="99" t="s">
        <v>253</v>
      </c>
      <c r="D88" s="100">
        <v>6</v>
      </c>
      <c r="E88" s="100">
        <v>11354.4</v>
      </c>
      <c r="F88" s="100">
        <v>5</v>
      </c>
      <c r="G88" s="100">
        <v>9462</v>
      </c>
      <c r="H88" s="100">
        <v>6</v>
      </c>
      <c r="I88" s="100">
        <v>11354.4</v>
      </c>
      <c r="J88" s="100">
        <v>5</v>
      </c>
      <c r="K88" s="100">
        <v>9462</v>
      </c>
      <c r="L88" s="100">
        <v>8</v>
      </c>
      <c r="M88" s="100">
        <v>15139.199999999999</v>
      </c>
      <c r="N88" s="100">
        <v>9</v>
      </c>
      <c r="O88" s="100">
        <v>17031.599999999999</v>
      </c>
      <c r="P88" s="100">
        <v>7</v>
      </c>
      <c r="Q88" s="100">
        <v>13246.8</v>
      </c>
      <c r="R88" s="100">
        <v>7</v>
      </c>
      <c r="S88" s="100">
        <v>13246.8</v>
      </c>
      <c r="T88" s="100">
        <v>9</v>
      </c>
      <c r="U88" s="100">
        <v>17031.599999999999</v>
      </c>
      <c r="V88" s="100">
        <v>10</v>
      </c>
      <c r="W88" s="100">
        <v>18924</v>
      </c>
      <c r="X88" s="100">
        <v>7</v>
      </c>
      <c r="Y88" s="100">
        <v>13246.8</v>
      </c>
      <c r="Z88" s="100">
        <v>6</v>
      </c>
      <c r="AA88" s="100">
        <v>11354.4</v>
      </c>
      <c r="AB88" s="100">
        <v>11</v>
      </c>
      <c r="AC88" s="100">
        <v>20816.399999999998</v>
      </c>
      <c r="AD88" s="100">
        <v>18</v>
      </c>
      <c r="AE88" s="100">
        <v>34063.199999999997</v>
      </c>
      <c r="AF88" s="100">
        <v>13</v>
      </c>
      <c r="AG88" s="100">
        <v>24601.199999999997</v>
      </c>
      <c r="AH88" s="100">
        <v>13</v>
      </c>
      <c r="AI88" s="100">
        <v>24601.199999999997</v>
      </c>
      <c r="AJ88" s="100">
        <v>10</v>
      </c>
      <c r="AK88" s="100">
        <v>18924</v>
      </c>
      <c r="AL88" s="100">
        <v>11</v>
      </c>
      <c r="AM88" s="100">
        <v>20816.399999999998</v>
      </c>
      <c r="AN88" s="100">
        <v>9</v>
      </c>
      <c r="AO88" s="100">
        <v>17031.599999999999</v>
      </c>
      <c r="AP88" s="100">
        <v>14</v>
      </c>
      <c r="AQ88" s="100">
        <v>26493.599999999999</v>
      </c>
      <c r="AR88" s="100">
        <v>28</v>
      </c>
      <c r="AS88" s="100">
        <v>52987.199999999997</v>
      </c>
      <c r="AT88" s="100">
        <v>22</v>
      </c>
      <c r="AU88" s="100">
        <v>41632.799999999996</v>
      </c>
      <c r="AV88" s="100">
        <v>20</v>
      </c>
      <c r="AW88" s="100">
        <v>37848</v>
      </c>
      <c r="AX88" s="100">
        <v>26</v>
      </c>
      <c r="AY88" s="100">
        <v>49202.399999999994</v>
      </c>
      <c r="AZ88" s="100">
        <v>4</v>
      </c>
      <c r="BA88" s="100">
        <v>7569.5999999999995</v>
      </c>
      <c r="BB88" s="100">
        <v>5</v>
      </c>
      <c r="BC88" s="100">
        <v>9462</v>
      </c>
      <c r="BD88" s="100">
        <v>5</v>
      </c>
      <c r="BE88" s="100">
        <v>9462</v>
      </c>
      <c r="BF88" s="100">
        <v>6</v>
      </c>
      <c r="BG88" s="100">
        <v>11354.4</v>
      </c>
      <c r="BH88" s="100">
        <v>13</v>
      </c>
      <c r="BI88" s="100">
        <v>24601.199999999997</v>
      </c>
      <c r="BJ88" s="100">
        <v>13</v>
      </c>
      <c r="BK88" s="100">
        <v>24601.199999999997</v>
      </c>
      <c r="BL88" s="100">
        <v>9</v>
      </c>
      <c r="BM88" s="100">
        <v>17031.599999999999</v>
      </c>
      <c r="BN88" s="100">
        <v>13</v>
      </c>
      <c r="BO88" s="100">
        <v>24601.199999999997</v>
      </c>
      <c r="BP88" s="100">
        <v>16</v>
      </c>
      <c r="BQ88" s="100">
        <v>30278.399999999998</v>
      </c>
      <c r="BR88" s="100">
        <v>20</v>
      </c>
      <c r="BS88" s="100">
        <v>37848</v>
      </c>
      <c r="BT88" s="100">
        <v>14</v>
      </c>
      <c r="BU88" s="100">
        <v>26493.599999999999</v>
      </c>
      <c r="BV88" s="100">
        <v>22</v>
      </c>
      <c r="BW88" s="100">
        <v>41632.799999999996</v>
      </c>
      <c r="BX88" s="100">
        <v>8</v>
      </c>
      <c r="BY88" s="100">
        <v>15139.199999999999</v>
      </c>
      <c r="BZ88" s="100">
        <v>11</v>
      </c>
      <c r="CA88" s="100">
        <v>20816.399999999998</v>
      </c>
      <c r="CB88" s="100">
        <v>11</v>
      </c>
      <c r="CC88" s="100">
        <v>20816.399999999998</v>
      </c>
      <c r="CD88" s="100">
        <v>14</v>
      </c>
      <c r="CE88" s="100">
        <v>26493.599999999999</v>
      </c>
      <c r="CF88" s="100">
        <v>5</v>
      </c>
      <c r="CG88" s="100">
        <v>9462</v>
      </c>
      <c r="CH88" s="100">
        <v>5</v>
      </c>
      <c r="CI88" s="100">
        <v>9462</v>
      </c>
      <c r="CJ88" s="100">
        <v>4</v>
      </c>
      <c r="CK88" s="100">
        <v>7569.5999999999995</v>
      </c>
      <c r="CL88" s="100">
        <v>6</v>
      </c>
      <c r="CM88" s="100">
        <v>11354.4</v>
      </c>
      <c r="CN88" s="100">
        <v>5</v>
      </c>
      <c r="CO88" s="100">
        <v>9462</v>
      </c>
      <c r="CP88" s="100">
        <v>3</v>
      </c>
      <c r="CQ88" s="100">
        <v>5677.2</v>
      </c>
      <c r="CR88" s="100">
        <v>3</v>
      </c>
      <c r="CS88" s="100">
        <v>5677.2</v>
      </c>
      <c r="CT88" s="100">
        <v>3</v>
      </c>
      <c r="CU88" s="100">
        <v>5677.2</v>
      </c>
    </row>
    <row r="89" spans="2:99">
      <c r="C89" s="99" t="s">
        <v>254</v>
      </c>
      <c r="D89" s="100">
        <v>6</v>
      </c>
      <c r="E89" s="100">
        <v>14385.599999999999</v>
      </c>
      <c r="F89" s="100">
        <v>5</v>
      </c>
      <c r="G89" s="100">
        <v>11988</v>
      </c>
      <c r="H89" s="100">
        <v>6</v>
      </c>
      <c r="I89" s="100">
        <v>14385.599999999999</v>
      </c>
      <c r="J89" s="100">
        <v>6</v>
      </c>
      <c r="K89" s="100">
        <v>14385.599999999999</v>
      </c>
      <c r="L89" s="100">
        <v>8</v>
      </c>
      <c r="M89" s="100">
        <v>19180.8</v>
      </c>
      <c r="N89" s="100">
        <v>7</v>
      </c>
      <c r="O89" s="100">
        <v>16783.2</v>
      </c>
      <c r="P89" s="100">
        <v>7</v>
      </c>
      <c r="Q89" s="100">
        <v>16783.2</v>
      </c>
      <c r="R89" s="100">
        <v>6</v>
      </c>
      <c r="S89" s="100">
        <v>14385.599999999999</v>
      </c>
      <c r="T89" s="100">
        <v>7</v>
      </c>
      <c r="U89" s="100">
        <v>16783.2</v>
      </c>
      <c r="V89" s="100">
        <v>10</v>
      </c>
      <c r="W89" s="100">
        <v>23976</v>
      </c>
      <c r="X89" s="100">
        <v>8</v>
      </c>
      <c r="Y89" s="100">
        <v>19180.8</v>
      </c>
      <c r="Z89" s="100">
        <v>6</v>
      </c>
      <c r="AA89" s="100">
        <v>14385.599999999999</v>
      </c>
      <c r="AB89" s="100">
        <v>11</v>
      </c>
      <c r="AC89" s="100">
        <v>26373.599999999999</v>
      </c>
      <c r="AD89" s="100">
        <v>17</v>
      </c>
      <c r="AE89" s="100">
        <v>40759.199999999997</v>
      </c>
      <c r="AF89" s="100">
        <v>12</v>
      </c>
      <c r="AG89" s="100">
        <v>28771.199999999997</v>
      </c>
      <c r="AH89" s="100">
        <v>13</v>
      </c>
      <c r="AI89" s="100">
        <v>31168.799999999999</v>
      </c>
      <c r="AJ89" s="100">
        <v>9</v>
      </c>
      <c r="AK89" s="100">
        <v>21578.399999999998</v>
      </c>
      <c r="AL89" s="100">
        <v>10</v>
      </c>
      <c r="AM89" s="100">
        <v>23976</v>
      </c>
      <c r="AN89" s="100">
        <v>8</v>
      </c>
      <c r="AO89" s="100">
        <v>19180.8</v>
      </c>
      <c r="AP89" s="100">
        <v>15</v>
      </c>
      <c r="AQ89" s="100">
        <v>35964</v>
      </c>
      <c r="AR89" s="100">
        <v>28</v>
      </c>
      <c r="AS89" s="100">
        <v>67132.800000000003</v>
      </c>
      <c r="AT89" s="100">
        <v>20</v>
      </c>
      <c r="AU89" s="100">
        <v>47952</v>
      </c>
      <c r="AV89" s="100">
        <v>18</v>
      </c>
      <c r="AW89" s="100">
        <v>43156.799999999996</v>
      </c>
      <c r="AX89" s="100">
        <v>22</v>
      </c>
      <c r="AY89" s="100">
        <v>52747.199999999997</v>
      </c>
      <c r="AZ89" s="100">
        <v>4</v>
      </c>
      <c r="BA89" s="100">
        <v>9590.4</v>
      </c>
      <c r="BB89" s="100">
        <v>4</v>
      </c>
      <c r="BC89" s="100">
        <v>9590.4</v>
      </c>
      <c r="BD89" s="100">
        <v>6</v>
      </c>
      <c r="BE89" s="100">
        <v>14385.599999999999</v>
      </c>
      <c r="BF89" s="100">
        <v>5</v>
      </c>
      <c r="BG89" s="100">
        <v>11988</v>
      </c>
      <c r="BH89" s="100">
        <v>12</v>
      </c>
      <c r="BI89" s="100">
        <v>28771.199999999997</v>
      </c>
      <c r="BJ89" s="100">
        <v>11</v>
      </c>
      <c r="BK89" s="100">
        <v>26373.599999999999</v>
      </c>
      <c r="BL89" s="100">
        <v>7</v>
      </c>
      <c r="BM89" s="100">
        <v>16783.2</v>
      </c>
      <c r="BN89" s="100">
        <v>13</v>
      </c>
      <c r="BO89" s="100">
        <v>31168.799999999999</v>
      </c>
      <c r="BP89" s="100">
        <v>16</v>
      </c>
      <c r="BQ89" s="100">
        <v>38361.599999999999</v>
      </c>
      <c r="BR89" s="100">
        <v>19</v>
      </c>
      <c r="BS89" s="100">
        <v>45554.400000000001</v>
      </c>
      <c r="BT89" s="100">
        <v>14</v>
      </c>
      <c r="BU89" s="100">
        <v>33566.400000000001</v>
      </c>
      <c r="BV89" s="100">
        <v>20</v>
      </c>
      <c r="BW89" s="100">
        <v>47952</v>
      </c>
      <c r="BX89" s="100">
        <v>8</v>
      </c>
      <c r="BY89" s="100">
        <v>19180.8</v>
      </c>
      <c r="BZ89" s="100">
        <v>10</v>
      </c>
      <c r="CA89" s="100">
        <v>23976</v>
      </c>
      <c r="CB89" s="100">
        <v>12</v>
      </c>
      <c r="CC89" s="100">
        <v>28771.199999999997</v>
      </c>
      <c r="CD89" s="100">
        <v>12</v>
      </c>
      <c r="CE89" s="100">
        <v>28771.199999999997</v>
      </c>
      <c r="CF89" s="100">
        <v>5</v>
      </c>
      <c r="CG89" s="100">
        <v>11988</v>
      </c>
      <c r="CH89" s="100">
        <v>4</v>
      </c>
      <c r="CI89" s="100">
        <v>9590.4</v>
      </c>
      <c r="CJ89" s="100">
        <v>4</v>
      </c>
      <c r="CK89" s="100">
        <v>9590.4</v>
      </c>
      <c r="CL89" s="100">
        <v>6</v>
      </c>
      <c r="CM89" s="100">
        <v>14385.599999999999</v>
      </c>
      <c r="CN89" s="100">
        <v>5</v>
      </c>
      <c r="CO89" s="100">
        <v>11988</v>
      </c>
      <c r="CP89" s="100">
        <v>3</v>
      </c>
      <c r="CQ89" s="100">
        <v>7192.7999999999993</v>
      </c>
      <c r="CR89" s="100">
        <v>3</v>
      </c>
      <c r="CS89" s="100">
        <v>7192.7999999999993</v>
      </c>
      <c r="CT89" s="100">
        <v>3</v>
      </c>
      <c r="CU89" s="100">
        <v>7192.7999999999993</v>
      </c>
    </row>
    <row r="90" spans="2:99">
      <c r="C90" s="99" t="s">
        <v>255</v>
      </c>
      <c r="D90" s="100">
        <v>6</v>
      </c>
      <c r="E90" s="100">
        <v>13183.199999999999</v>
      </c>
      <c r="F90" s="100">
        <v>5</v>
      </c>
      <c r="G90" s="100">
        <v>10986</v>
      </c>
      <c r="H90" s="100">
        <v>6</v>
      </c>
      <c r="I90" s="100">
        <v>13183.199999999999</v>
      </c>
      <c r="J90" s="100">
        <v>5</v>
      </c>
      <c r="K90" s="100">
        <v>10986</v>
      </c>
      <c r="L90" s="100">
        <v>8</v>
      </c>
      <c r="M90" s="100">
        <v>17577.599999999999</v>
      </c>
      <c r="N90" s="100">
        <v>8</v>
      </c>
      <c r="O90" s="100">
        <v>17577.599999999999</v>
      </c>
      <c r="P90" s="100">
        <v>6</v>
      </c>
      <c r="Q90" s="100">
        <v>13183.199999999999</v>
      </c>
      <c r="R90" s="100">
        <v>6</v>
      </c>
      <c r="S90" s="100">
        <v>13183.199999999999</v>
      </c>
      <c r="T90" s="100">
        <v>8</v>
      </c>
      <c r="U90" s="100">
        <v>17577.599999999999</v>
      </c>
      <c r="V90" s="100">
        <v>10</v>
      </c>
      <c r="W90" s="100">
        <v>21972</v>
      </c>
      <c r="X90" s="100">
        <v>8</v>
      </c>
      <c r="Y90" s="100">
        <v>17577.599999999999</v>
      </c>
      <c r="Z90" s="100">
        <v>7</v>
      </c>
      <c r="AA90" s="100">
        <v>15380.399999999998</v>
      </c>
      <c r="AB90" s="100">
        <v>10</v>
      </c>
      <c r="AC90" s="100">
        <v>21972</v>
      </c>
      <c r="AD90" s="100">
        <v>18</v>
      </c>
      <c r="AE90" s="100">
        <v>39549.599999999999</v>
      </c>
      <c r="AF90" s="100">
        <v>12</v>
      </c>
      <c r="AG90" s="100">
        <v>26366.399999999998</v>
      </c>
      <c r="AH90" s="100">
        <v>13</v>
      </c>
      <c r="AI90" s="100">
        <v>28563.599999999999</v>
      </c>
      <c r="AJ90" s="100">
        <v>11</v>
      </c>
      <c r="AK90" s="100">
        <v>24169.199999999997</v>
      </c>
      <c r="AL90" s="100">
        <v>11</v>
      </c>
      <c r="AM90" s="100">
        <v>24169.199999999997</v>
      </c>
      <c r="AN90" s="100">
        <v>8</v>
      </c>
      <c r="AO90" s="100">
        <v>17577.599999999999</v>
      </c>
      <c r="AP90" s="100">
        <v>16</v>
      </c>
      <c r="AQ90" s="100">
        <v>35155.199999999997</v>
      </c>
      <c r="AR90" s="100">
        <v>25</v>
      </c>
      <c r="AS90" s="100">
        <v>54929.999999999993</v>
      </c>
      <c r="AT90" s="100">
        <v>20</v>
      </c>
      <c r="AU90" s="100">
        <v>43944</v>
      </c>
      <c r="AV90" s="100">
        <v>19</v>
      </c>
      <c r="AW90" s="100">
        <v>41746.799999999996</v>
      </c>
      <c r="AX90" s="100">
        <v>27</v>
      </c>
      <c r="AY90" s="100">
        <v>59324.399999999994</v>
      </c>
      <c r="AZ90" s="100">
        <v>4</v>
      </c>
      <c r="BA90" s="100">
        <v>8788.7999999999993</v>
      </c>
      <c r="BB90" s="100">
        <v>5</v>
      </c>
      <c r="BC90" s="100">
        <v>10986</v>
      </c>
      <c r="BD90" s="100">
        <v>6</v>
      </c>
      <c r="BE90" s="100">
        <v>13183.199999999999</v>
      </c>
      <c r="BF90" s="100">
        <v>7</v>
      </c>
      <c r="BG90" s="100">
        <v>15380.399999999998</v>
      </c>
      <c r="BH90" s="100">
        <v>13</v>
      </c>
      <c r="BI90" s="100">
        <v>28563.599999999999</v>
      </c>
      <c r="BJ90" s="100">
        <v>11</v>
      </c>
      <c r="BK90" s="100">
        <v>24169.199999999997</v>
      </c>
      <c r="BL90" s="100">
        <v>7</v>
      </c>
      <c r="BM90" s="100">
        <v>15380.399999999998</v>
      </c>
      <c r="BN90" s="100">
        <v>12</v>
      </c>
      <c r="BO90" s="100">
        <v>26366.399999999998</v>
      </c>
      <c r="BP90" s="100">
        <v>17</v>
      </c>
      <c r="BQ90" s="100">
        <v>37352.399999999994</v>
      </c>
      <c r="BR90" s="100">
        <v>19</v>
      </c>
      <c r="BS90" s="100">
        <v>41746.799999999996</v>
      </c>
      <c r="BT90" s="100">
        <v>15</v>
      </c>
      <c r="BU90" s="100">
        <v>32958</v>
      </c>
      <c r="BV90" s="100">
        <v>24</v>
      </c>
      <c r="BW90" s="100">
        <v>52732.799999999996</v>
      </c>
      <c r="BX90" s="100">
        <v>8</v>
      </c>
      <c r="BY90" s="100">
        <v>17577.599999999999</v>
      </c>
      <c r="BZ90" s="100">
        <v>11</v>
      </c>
      <c r="CA90" s="100">
        <v>24169.199999999997</v>
      </c>
      <c r="CB90" s="100">
        <v>11</v>
      </c>
      <c r="CC90" s="100">
        <v>24169.199999999997</v>
      </c>
      <c r="CD90" s="100">
        <v>12</v>
      </c>
      <c r="CE90" s="100">
        <v>26366.399999999998</v>
      </c>
      <c r="CF90" s="100">
        <v>4</v>
      </c>
      <c r="CG90" s="100">
        <v>8788.7999999999993</v>
      </c>
      <c r="CH90" s="100">
        <v>5</v>
      </c>
      <c r="CI90" s="100">
        <v>10986</v>
      </c>
      <c r="CJ90" s="100">
        <v>4</v>
      </c>
      <c r="CK90" s="100">
        <v>8788.7999999999993</v>
      </c>
      <c r="CL90" s="100">
        <v>5</v>
      </c>
      <c r="CM90" s="100">
        <v>10986</v>
      </c>
      <c r="CN90" s="100">
        <v>5</v>
      </c>
      <c r="CO90" s="100">
        <v>10986</v>
      </c>
      <c r="CP90" s="100">
        <v>3</v>
      </c>
      <c r="CQ90" s="100">
        <v>6591.5999999999995</v>
      </c>
      <c r="CR90" s="100">
        <v>3</v>
      </c>
      <c r="CS90" s="100">
        <v>6591.5999999999995</v>
      </c>
      <c r="CT90" s="100">
        <v>3</v>
      </c>
      <c r="CU90" s="100">
        <v>6591.5999999999995</v>
      </c>
    </row>
    <row r="91" spans="2:99">
      <c r="C91" s="99" t="s">
        <v>256</v>
      </c>
      <c r="D91" s="100">
        <v>6</v>
      </c>
      <c r="E91" s="100">
        <v>13780.8</v>
      </c>
      <c r="F91" s="100">
        <v>5</v>
      </c>
      <c r="G91" s="100">
        <v>11483.999999999998</v>
      </c>
      <c r="H91" s="100">
        <v>5</v>
      </c>
      <c r="I91" s="100">
        <v>11483.999999999998</v>
      </c>
      <c r="J91" s="100">
        <v>5</v>
      </c>
      <c r="K91" s="100">
        <v>11483.999999999998</v>
      </c>
      <c r="L91" s="100">
        <v>8</v>
      </c>
      <c r="M91" s="100">
        <v>18374.399999999998</v>
      </c>
      <c r="N91" s="100">
        <v>9</v>
      </c>
      <c r="O91" s="100">
        <v>20671.199999999997</v>
      </c>
      <c r="P91" s="100">
        <v>7</v>
      </c>
      <c r="Q91" s="100">
        <v>16077.599999999999</v>
      </c>
      <c r="R91" s="100">
        <v>6</v>
      </c>
      <c r="S91" s="100">
        <v>13780.8</v>
      </c>
      <c r="T91" s="100">
        <v>8</v>
      </c>
      <c r="U91" s="100">
        <v>18374.399999999998</v>
      </c>
      <c r="V91" s="100">
        <v>10</v>
      </c>
      <c r="W91" s="100">
        <v>22967.999999999996</v>
      </c>
      <c r="X91" s="100">
        <v>7</v>
      </c>
      <c r="Y91" s="100">
        <v>16077.599999999999</v>
      </c>
      <c r="Z91" s="100">
        <v>7</v>
      </c>
      <c r="AA91" s="100">
        <v>16077.599999999999</v>
      </c>
      <c r="AB91" s="100">
        <v>11</v>
      </c>
      <c r="AC91" s="100">
        <v>25264.799999999996</v>
      </c>
      <c r="AD91" s="100">
        <v>19</v>
      </c>
      <c r="AE91" s="100">
        <v>43639.199999999997</v>
      </c>
      <c r="AF91" s="100">
        <v>13</v>
      </c>
      <c r="AG91" s="100">
        <v>29858.399999999998</v>
      </c>
      <c r="AH91" s="100">
        <v>13</v>
      </c>
      <c r="AI91" s="100">
        <v>29858.399999999998</v>
      </c>
      <c r="AJ91" s="100">
        <v>10</v>
      </c>
      <c r="AK91" s="100">
        <v>22967.999999999996</v>
      </c>
      <c r="AL91" s="100">
        <v>10</v>
      </c>
      <c r="AM91" s="100">
        <v>22967.999999999996</v>
      </c>
      <c r="AN91" s="100">
        <v>9</v>
      </c>
      <c r="AO91" s="100">
        <v>20671.199999999997</v>
      </c>
      <c r="AP91" s="100">
        <v>15</v>
      </c>
      <c r="AQ91" s="100">
        <v>34451.999999999993</v>
      </c>
      <c r="AR91" s="100">
        <v>28</v>
      </c>
      <c r="AS91" s="100">
        <v>64310.399999999994</v>
      </c>
      <c r="AT91" s="100">
        <v>20</v>
      </c>
      <c r="AU91" s="100">
        <v>45935.999999999993</v>
      </c>
      <c r="AV91" s="100">
        <v>18</v>
      </c>
      <c r="AW91" s="100">
        <v>41342.399999999994</v>
      </c>
      <c r="AX91" s="100">
        <v>23</v>
      </c>
      <c r="AY91" s="100">
        <v>52826.399999999994</v>
      </c>
      <c r="AZ91" s="100">
        <v>5</v>
      </c>
      <c r="BA91" s="100">
        <v>11483.999999999998</v>
      </c>
      <c r="BB91" s="100">
        <v>5</v>
      </c>
      <c r="BC91" s="100">
        <v>11483.999999999998</v>
      </c>
      <c r="BD91" s="100">
        <v>6</v>
      </c>
      <c r="BE91" s="100">
        <v>13780.8</v>
      </c>
      <c r="BF91" s="100">
        <v>7</v>
      </c>
      <c r="BG91" s="100">
        <v>16077.599999999999</v>
      </c>
      <c r="BH91" s="100">
        <v>12</v>
      </c>
      <c r="BI91" s="100">
        <v>27561.599999999999</v>
      </c>
      <c r="BJ91" s="100">
        <v>11</v>
      </c>
      <c r="BK91" s="100">
        <v>25264.799999999996</v>
      </c>
      <c r="BL91" s="100">
        <v>8</v>
      </c>
      <c r="BM91" s="100">
        <v>18374.399999999998</v>
      </c>
      <c r="BN91" s="100">
        <v>13</v>
      </c>
      <c r="BO91" s="100">
        <v>29858.399999999998</v>
      </c>
      <c r="BP91" s="100">
        <v>15</v>
      </c>
      <c r="BQ91" s="100">
        <v>34451.999999999993</v>
      </c>
      <c r="BR91" s="100">
        <v>19</v>
      </c>
      <c r="BS91" s="100">
        <v>43639.199999999997</v>
      </c>
      <c r="BT91" s="100">
        <v>16</v>
      </c>
      <c r="BU91" s="100">
        <v>36748.799999999996</v>
      </c>
      <c r="BV91" s="100">
        <v>23</v>
      </c>
      <c r="BW91" s="100">
        <v>52826.399999999994</v>
      </c>
      <c r="BX91" s="100">
        <v>9</v>
      </c>
      <c r="BY91" s="100">
        <v>20671.199999999997</v>
      </c>
      <c r="BZ91" s="100">
        <v>11</v>
      </c>
      <c r="CA91" s="100">
        <v>25264.799999999996</v>
      </c>
      <c r="CB91" s="100">
        <v>11</v>
      </c>
      <c r="CC91" s="100">
        <v>25264.799999999996</v>
      </c>
      <c r="CD91" s="100">
        <v>13</v>
      </c>
      <c r="CE91" s="100">
        <v>29858.399999999998</v>
      </c>
      <c r="CF91" s="100">
        <v>4</v>
      </c>
      <c r="CG91" s="100">
        <v>9187.1999999999989</v>
      </c>
      <c r="CH91" s="100">
        <v>4</v>
      </c>
      <c r="CI91" s="100">
        <v>9187.1999999999989</v>
      </c>
      <c r="CJ91" s="100">
        <v>4</v>
      </c>
      <c r="CK91" s="100">
        <v>9187.1999999999989</v>
      </c>
      <c r="CL91" s="100">
        <v>6</v>
      </c>
      <c r="CM91" s="100">
        <v>13780.8</v>
      </c>
      <c r="CN91" s="100">
        <v>5</v>
      </c>
      <c r="CO91" s="100">
        <v>11483.999999999998</v>
      </c>
      <c r="CP91" s="100">
        <v>3</v>
      </c>
      <c r="CQ91" s="100">
        <v>6890.4</v>
      </c>
      <c r="CR91" s="100">
        <v>4</v>
      </c>
      <c r="CS91" s="100">
        <v>9187.1999999999989</v>
      </c>
      <c r="CT91" s="100">
        <v>3</v>
      </c>
      <c r="CU91" s="100">
        <v>6890.4</v>
      </c>
    </row>
    <row r="92" spans="2:99">
      <c r="C92" s="99" t="s">
        <v>257</v>
      </c>
      <c r="D92" s="100">
        <v>6</v>
      </c>
      <c r="E92" s="100">
        <v>8524.7999999999993</v>
      </c>
      <c r="F92" s="100">
        <v>5</v>
      </c>
      <c r="G92" s="100">
        <v>7104</v>
      </c>
      <c r="H92" s="100">
        <v>7</v>
      </c>
      <c r="I92" s="100">
        <v>9945.6</v>
      </c>
      <c r="J92" s="100">
        <v>6</v>
      </c>
      <c r="K92" s="100">
        <v>8524.7999999999993</v>
      </c>
      <c r="L92" s="100">
        <v>9</v>
      </c>
      <c r="M92" s="100">
        <v>12787.199999999999</v>
      </c>
      <c r="N92" s="100">
        <v>8</v>
      </c>
      <c r="O92" s="100">
        <v>11366.4</v>
      </c>
      <c r="P92" s="100">
        <v>7</v>
      </c>
      <c r="Q92" s="100">
        <v>9945.6</v>
      </c>
      <c r="R92" s="100">
        <v>7</v>
      </c>
      <c r="S92" s="100">
        <v>9945.6</v>
      </c>
      <c r="T92" s="100">
        <v>8</v>
      </c>
      <c r="U92" s="100">
        <v>11366.4</v>
      </c>
      <c r="V92" s="100">
        <v>12</v>
      </c>
      <c r="W92" s="100">
        <v>17049.599999999999</v>
      </c>
      <c r="X92" s="100">
        <v>8</v>
      </c>
      <c r="Y92" s="100">
        <v>11366.4</v>
      </c>
      <c r="Z92" s="100">
        <v>7</v>
      </c>
      <c r="AA92" s="100">
        <v>9945.6</v>
      </c>
      <c r="AB92" s="100">
        <v>11</v>
      </c>
      <c r="AC92" s="100">
        <v>15628.8</v>
      </c>
      <c r="AD92" s="100">
        <v>17</v>
      </c>
      <c r="AE92" s="100">
        <v>24153.599999999999</v>
      </c>
      <c r="AF92" s="100">
        <v>15</v>
      </c>
      <c r="AG92" s="100">
        <v>21312</v>
      </c>
      <c r="AH92" s="100">
        <v>14</v>
      </c>
      <c r="AI92" s="100">
        <v>19891.2</v>
      </c>
      <c r="AJ92" s="100">
        <v>11</v>
      </c>
      <c r="AK92" s="100">
        <v>15628.8</v>
      </c>
      <c r="AL92" s="100">
        <v>11</v>
      </c>
      <c r="AM92" s="100">
        <v>15628.8</v>
      </c>
      <c r="AN92" s="100">
        <v>9</v>
      </c>
      <c r="AO92" s="100">
        <v>12787.199999999999</v>
      </c>
      <c r="AP92" s="100">
        <v>17</v>
      </c>
      <c r="AQ92" s="100">
        <v>24153.599999999999</v>
      </c>
      <c r="AR92" s="100">
        <v>32</v>
      </c>
      <c r="AS92" s="100">
        <v>45465.599999999999</v>
      </c>
      <c r="AT92" s="100">
        <v>23</v>
      </c>
      <c r="AU92" s="100">
        <v>32678.399999999998</v>
      </c>
      <c r="AV92" s="100">
        <v>20</v>
      </c>
      <c r="AW92" s="100">
        <v>28416</v>
      </c>
      <c r="AX92" s="100">
        <v>30</v>
      </c>
      <c r="AY92" s="100">
        <v>42624</v>
      </c>
      <c r="AZ92" s="100">
        <v>4</v>
      </c>
      <c r="BA92" s="100">
        <v>5683.2</v>
      </c>
      <c r="BB92" s="100">
        <v>5</v>
      </c>
      <c r="BC92" s="100">
        <v>7104</v>
      </c>
      <c r="BD92" s="100">
        <v>6</v>
      </c>
      <c r="BE92" s="100">
        <v>8524.7999999999993</v>
      </c>
      <c r="BF92" s="100">
        <v>6</v>
      </c>
      <c r="BG92" s="100">
        <v>8524.7999999999993</v>
      </c>
      <c r="BH92" s="100">
        <v>12</v>
      </c>
      <c r="BI92" s="100">
        <v>17049.599999999999</v>
      </c>
      <c r="BJ92" s="100">
        <v>12</v>
      </c>
      <c r="BK92" s="100">
        <v>17049.599999999999</v>
      </c>
      <c r="BL92" s="100">
        <v>8</v>
      </c>
      <c r="BM92" s="100">
        <v>11366.4</v>
      </c>
      <c r="BN92" s="100">
        <v>13</v>
      </c>
      <c r="BO92" s="100">
        <v>18470.399999999998</v>
      </c>
      <c r="BP92" s="100">
        <v>18</v>
      </c>
      <c r="BQ92" s="100">
        <v>25574.399999999998</v>
      </c>
      <c r="BR92" s="100">
        <v>23</v>
      </c>
      <c r="BS92" s="100">
        <v>32678.399999999998</v>
      </c>
      <c r="BT92" s="100">
        <v>17</v>
      </c>
      <c r="BU92" s="100">
        <v>24153.599999999999</v>
      </c>
      <c r="BV92" s="100">
        <v>23</v>
      </c>
      <c r="BW92" s="100">
        <v>32678.399999999998</v>
      </c>
      <c r="BX92" s="100">
        <v>10</v>
      </c>
      <c r="BY92" s="100">
        <v>14208</v>
      </c>
      <c r="BZ92" s="100">
        <v>12</v>
      </c>
      <c r="CA92" s="100">
        <v>17049.599999999999</v>
      </c>
      <c r="CB92" s="100">
        <v>13</v>
      </c>
      <c r="CC92" s="100">
        <v>18470.399999999998</v>
      </c>
      <c r="CD92" s="100">
        <v>14</v>
      </c>
      <c r="CE92" s="100">
        <v>19891.2</v>
      </c>
      <c r="CF92" s="100">
        <v>4</v>
      </c>
      <c r="CG92" s="100">
        <v>5683.2</v>
      </c>
      <c r="CH92" s="100">
        <v>5</v>
      </c>
      <c r="CI92" s="100">
        <v>7104</v>
      </c>
      <c r="CJ92" s="100">
        <v>4</v>
      </c>
      <c r="CK92" s="100">
        <v>5683.2</v>
      </c>
      <c r="CL92" s="100">
        <v>7</v>
      </c>
      <c r="CM92" s="100">
        <v>9945.6</v>
      </c>
      <c r="CN92" s="100">
        <v>5</v>
      </c>
      <c r="CO92" s="100">
        <v>7104</v>
      </c>
      <c r="CP92" s="100">
        <v>3</v>
      </c>
      <c r="CQ92" s="100">
        <v>4262.3999999999996</v>
      </c>
      <c r="CR92" s="100">
        <v>4</v>
      </c>
      <c r="CS92" s="100">
        <v>5683.2</v>
      </c>
      <c r="CT92" s="100">
        <v>3</v>
      </c>
      <c r="CU92" s="100">
        <v>4262.3999999999996</v>
      </c>
    </row>
    <row r="93" spans="2:99">
      <c r="C93" s="99" t="s">
        <v>258</v>
      </c>
      <c r="D93" s="100">
        <v>6</v>
      </c>
      <c r="E93" s="100">
        <v>10634.4</v>
      </c>
      <c r="F93" s="100">
        <v>5</v>
      </c>
      <c r="G93" s="100">
        <v>8862</v>
      </c>
      <c r="H93" s="100">
        <v>6</v>
      </c>
      <c r="I93" s="100">
        <v>10634.4</v>
      </c>
      <c r="J93" s="100">
        <v>5</v>
      </c>
      <c r="K93" s="100">
        <v>8862</v>
      </c>
      <c r="L93" s="100">
        <v>9</v>
      </c>
      <c r="M93" s="100">
        <v>15951.599999999999</v>
      </c>
      <c r="N93" s="100">
        <v>8</v>
      </c>
      <c r="O93" s="100">
        <v>14179.199999999999</v>
      </c>
      <c r="P93" s="100">
        <v>7</v>
      </c>
      <c r="Q93" s="100">
        <v>12406.8</v>
      </c>
      <c r="R93" s="100">
        <v>6</v>
      </c>
      <c r="S93" s="100">
        <v>10634.4</v>
      </c>
      <c r="T93" s="100">
        <v>8</v>
      </c>
      <c r="U93" s="100">
        <v>14179.199999999999</v>
      </c>
      <c r="V93" s="100">
        <v>10</v>
      </c>
      <c r="W93" s="100">
        <v>17724</v>
      </c>
      <c r="X93" s="100">
        <v>8</v>
      </c>
      <c r="Y93" s="100">
        <v>14179.199999999999</v>
      </c>
      <c r="Z93" s="100">
        <v>7</v>
      </c>
      <c r="AA93" s="100">
        <v>12406.8</v>
      </c>
      <c r="AB93" s="100">
        <v>12</v>
      </c>
      <c r="AC93" s="100">
        <v>21268.799999999999</v>
      </c>
      <c r="AD93" s="100">
        <v>18</v>
      </c>
      <c r="AE93" s="100">
        <v>31903.199999999997</v>
      </c>
      <c r="AF93" s="100">
        <v>14</v>
      </c>
      <c r="AG93" s="100">
        <v>24813.599999999999</v>
      </c>
      <c r="AH93" s="100">
        <v>14</v>
      </c>
      <c r="AI93" s="100">
        <v>24813.599999999999</v>
      </c>
      <c r="AJ93" s="100">
        <v>9</v>
      </c>
      <c r="AK93" s="100">
        <v>15951.599999999999</v>
      </c>
      <c r="AL93" s="100">
        <v>12</v>
      </c>
      <c r="AM93" s="100">
        <v>21268.799999999999</v>
      </c>
      <c r="AN93" s="100">
        <v>10</v>
      </c>
      <c r="AO93" s="100">
        <v>17724</v>
      </c>
      <c r="AP93" s="100">
        <v>16</v>
      </c>
      <c r="AQ93" s="100">
        <v>28358.399999999998</v>
      </c>
      <c r="AR93" s="100">
        <v>26</v>
      </c>
      <c r="AS93" s="100">
        <v>46082.399999999994</v>
      </c>
      <c r="AT93" s="100">
        <v>19</v>
      </c>
      <c r="AU93" s="100">
        <v>33675.599999999999</v>
      </c>
      <c r="AV93" s="100">
        <v>19</v>
      </c>
      <c r="AW93" s="100">
        <v>33675.599999999999</v>
      </c>
      <c r="AX93" s="100">
        <v>28</v>
      </c>
      <c r="AY93" s="100">
        <v>49627.199999999997</v>
      </c>
      <c r="AZ93" s="100">
        <v>4</v>
      </c>
      <c r="BA93" s="100">
        <v>7089.5999999999995</v>
      </c>
      <c r="BB93" s="100">
        <v>5</v>
      </c>
      <c r="BC93" s="100">
        <v>8862</v>
      </c>
      <c r="BD93" s="100">
        <v>6</v>
      </c>
      <c r="BE93" s="100">
        <v>10634.4</v>
      </c>
      <c r="BF93" s="100">
        <v>7</v>
      </c>
      <c r="BG93" s="100">
        <v>12406.8</v>
      </c>
      <c r="BH93" s="100">
        <v>11</v>
      </c>
      <c r="BI93" s="100">
        <v>19496.399999999998</v>
      </c>
      <c r="BJ93" s="100">
        <v>14</v>
      </c>
      <c r="BK93" s="100">
        <v>24813.599999999999</v>
      </c>
      <c r="BL93" s="100">
        <v>8</v>
      </c>
      <c r="BM93" s="100">
        <v>14179.199999999999</v>
      </c>
      <c r="BN93" s="100">
        <v>13</v>
      </c>
      <c r="BO93" s="100">
        <v>23041.199999999997</v>
      </c>
      <c r="BP93" s="100">
        <v>17</v>
      </c>
      <c r="BQ93" s="100">
        <v>30130.799999999999</v>
      </c>
      <c r="BR93" s="100">
        <v>19</v>
      </c>
      <c r="BS93" s="100">
        <v>33675.599999999999</v>
      </c>
      <c r="BT93" s="100">
        <v>15</v>
      </c>
      <c r="BU93" s="100">
        <v>26585.999999999996</v>
      </c>
      <c r="BV93" s="100">
        <v>24</v>
      </c>
      <c r="BW93" s="100">
        <v>42537.599999999999</v>
      </c>
      <c r="BX93" s="100">
        <v>9</v>
      </c>
      <c r="BY93" s="100">
        <v>15951.599999999999</v>
      </c>
      <c r="BZ93" s="100">
        <v>12</v>
      </c>
      <c r="CA93" s="100">
        <v>21268.799999999999</v>
      </c>
      <c r="CB93" s="100">
        <v>11</v>
      </c>
      <c r="CC93" s="100">
        <v>19496.399999999998</v>
      </c>
      <c r="CD93" s="100">
        <v>13</v>
      </c>
      <c r="CE93" s="100">
        <v>23041.199999999997</v>
      </c>
      <c r="CF93" s="100">
        <v>4</v>
      </c>
      <c r="CG93" s="100">
        <v>7089.5999999999995</v>
      </c>
      <c r="CH93" s="100">
        <v>5</v>
      </c>
      <c r="CI93" s="100">
        <v>8862</v>
      </c>
      <c r="CJ93" s="100">
        <v>4</v>
      </c>
      <c r="CK93" s="100">
        <v>7089.5999999999995</v>
      </c>
      <c r="CL93" s="100">
        <v>7</v>
      </c>
      <c r="CM93" s="100">
        <v>12406.8</v>
      </c>
      <c r="CN93" s="100">
        <v>5</v>
      </c>
      <c r="CO93" s="100">
        <v>8862</v>
      </c>
      <c r="CP93" s="100">
        <v>3</v>
      </c>
      <c r="CQ93" s="100">
        <v>5317.2</v>
      </c>
      <c r="CR93" s="100">
        <v>4</v>
      </c>
      <c r="CS93" s="100">
        <v>7089.5999999999995</v>
      </c>
      <c r="CT93" s="100">
        <v>3</v>
      </c>
      <c r="CU93" s="100">
        <v>5317.2</v>
      </c>
    </row>
    <row r="94" spans="2:99">
      <c r="C94" s="99" t="s">
        <v>259</v>
      </c>
      <c r="D94" s="100">
        <v>6</v>
      </c>
      <c r="E94" s="100">
        <v>14371.199999999999</v>
      </c>
      <c r="F94" s="100">
        <v>4</v>
      </c>
      <c r="G94" s="100">
        <v>9580.7999999999993</v>
      </c>
      <c r="H94" s="100">
        <v>6</v>
      </c>
      <c r="I94" s="100">
        <v>14371.199999999999</v>
      </c>
      <c r="J94" s="100">
        <v>6</v>
      </c>
      <c r="K94" s="100">
        <v>14371.199999999999</v>
      </c>
      <c r="L94" s="100">
        <v>9</v>
      </c>
      <c r="M94" s="100">
        <v>21556.799999999999</v>
      </c>
      <c r="N94" s="100">
        <v>8</v>
      </c>
      <c r="O94" s="100">
        <v>19161.599999999999</v>
      </c>
      <c r="P94" s="100">
        <v>6</v>
      </c>
      <c r="Q94" s="100">
        <v>14371.199999999999</v>
      </c>
      <c r="R94" s="100">
        <v>6</v>
      </c>
      <c r="S94" s="100">
        <v>14371.199999999999</v>
      </c>
      <c r="T94" s="100">
        <v>8</v>
      </c>
      <c r="U94" s="100">
        <v>19161.599999999999</v>
      </c>
      <c r="V94" s="100">
        <v>11</v>
      </c>
      <c r="W94" s="100">
        <v>26347.199999999997</v>
      </c>
      <c r="X94" s="100">
        <v>8</v>
      </c>
      <c r="Y94" s="100">
        <v>19161.599999999999</v>
      </c>
      <c r="Z94" s="100">
        <v>6</v>
      </c>
      <c r="AA94" s="100">
        <v>14371.199999999999</v>
      </c>
      <c r="AB94" s="100">
        <v>11</v>
      </c>
      <c r="AC94" s="100">
        <v>26347.199999999997</v>
      </c>
      <c r="AD94" s="100">
        <v>15</v>
      </c>
      <c r="AE94" s="100">
        <v>35928</v>
      </c>
      <c r="AF94" s="100">
        <v>13</v>
      </c>
      <c r="AG94" s="100">
        <v>31137.599999999999</v>
      </c>
      <c r="AH94" s="100">
        <v>13</v>
      </c>
      <c r="AI94" s="100">
        <v>31137.599999999999</v>
      </c>
      <c r="AJ94" s="100">
        <v>9</v>
      </c>
      <c r="AK94" s="100">
        <v>21556.799999999999</v>
      </c>
      <c r="AL94" s="100">
        <v>11</v>
      </c>
      <c r="AM94" s="100">
        <v>26347.199999999997</v>
      </c>
      <c r="AN94" s="100">
        <v>8</v>
      </c>
      <c r="AO94" s="100">
        <v>19161.599999999999</v>
      </c>
      <c r="AP94" s="100">
        <v>15</v>
      </c>
      <c r="AQ94" s="100">
        <v>35928</v>
      </c>
      <c r="AR94" s="100">
        <v>27</v>
      </c>
      <c r="AS94" s="100">
        <v>64670.399999999994</v>
      </c>
      <c r="AT94" s="100">
        <v>17</v>
      </c>
      <c r="AU94" s="100">
        <v>40718.399999999994</v>
      </c>
      <c r="AV94" s="100">
        <v>18</v>
      </c>
      <c r="AW94" s="100">
        <v>43113.599999999999</v>
      </c>
      <c r="AX94" s="100">
        <v>26</v>
      </c>
      <c r="AY94" s="100">
        <v>62275.199999999997</v>
      </c>
      <c r="AZ94" s="100">
        <v>4</v>
      </c>
      <c r="BA94" s="100">
        <v>9580.7999999999993</v>
      </c>
      <c r="BB94" s="100">
        <v>5</v>
      </c>
      <c r="BC94" s="100">
        <v>11976</v>
      </c>
      <c r="BD94" s="100">
        <v>5</v>
      </c>
      <c r="BE94" s="100">
        <v>11976</v>
      </c>
      <c r="BF94" s="100">
        <v>6</v>
      </c>
      <c r="BG94" s="100">
        <v>14371.199999999999</v>
      </c>
      <c r="BH94" s="100">
        <v>11</v>
      </c>
      <c r="BI94" s="100">
        <v>26347.199999999997</v>
      </c>
      <c r="BJ94" s="100">
        <v>12</v>
      </c>
      <c r="BK94" s="100">
        <v>28742.399999999998</v>
      </c>
      <c r="BL94" s="100">
        <v>7</v>
      </c>
      <c r="BM94" s="100">
        <v>16766.399999999998</v>
      </c>
      <c r="BN94" s="100">
        <v>12</v>
      </c>
      <c r="BO94" s="100">
        <v>28742.399999999998</v>
      </c>
      <c r="BP94" s="100">
        <v>16</v>
      </c>
      <c r="BQ94" s="100">
        <v>38323.199999999997</v>
      </c>
      <c r="BR94" s="100">
        <v>17</v>
      </c>
      <c r="BS94" s="100">
        <v>40718.399999999994</v>
      </c>
      <c r="BT94" s="100">
        <v>15</v>
      </c>
      <c r="BU94" s="100">
        <v>35928</v>
      </c>
      <c r="BV94" s="100">
        <v>20</v>
      </c>
      <c r="BW94" s="100">
        <v>47904</v>
      </c>
      <c r="BX94" s="100">
        <v>8</v>
      </c>
      <c r="BY94" s="100">
        <v>19161.599999999999</v>
      </c>
      <c r="BZ94" s="100">
        <v>10</v>
      </c>
      <c r="CA94" s="100">
        <v>23952</v>
      </c>
      <c r="CB94" s="100">
        <v>11</v>
      </c>
      <c r="CC94" s="100">
        <v>26347.199999999997</v>
      </c>
      <c r="CD94" s="100">
        <v>13</v>
      </c>
      <c r="CE94" s="100">
        <v>31137.599999999999</v>
      </c>
      <c r="CF94" s="100">
        <v>4</v>
      </c>
      <c r="CG94" s="100">
        <v>9580.7999999999993</v>
      </c>
      <c r="CH94" s="100">
        <v>4</v>
      </c>
      <c r="CI94" s="100">
        <v>9580.7999999999993</v>
      </c>
      <c r="CJ94" s="100">
        <v>4</v>
      </c>
      <c r="CK94" s="100">
        <v>9580.7999999999993</v>
      </c>
      <c r="CL94" s="100">
        <v>6</v>
      </c>
      <c r="CM94" s="100">
        <v>14371.199999999999</v>
      </c>
      <c r="CN94" s="100">
        <v>5</v>
      </c>
      <c r="CO94" s="100">
        <v>11976</v>
      </c>
      <c r="CP94" s="100">
        <v>3</v>
      </c>
      <c r="CQ94" s="100">
        <v>7185.5999999999995</v>
      </c>
      <c r="CR94" s="100">
        <v>4</v>
      </c>
      <c r="CS94" s="100">
        <v>9580.7999999999993</v>
      </c>
      <c r="CT94" s="100">
        <v>3</v>
      </c>
      <c r="CU94" s="100">
        <v>7185.5999999999995</v>
      </c>
    </row>
    <row r="95" spans="2:99">
      <c r="B95" s="99" t="s">
        <v>132</v>
      </c>
      <c r="C95" s="99" t="s">
        <v>260</v>
      </c>
      <c r="D95" s="100">
        <v>10</v>
      </c>
      <c r="E95" s="100">
        <v>17328</v>
      </c>
      <c r="F95" s="100">
        <v>16</v>
      </c>
      <c r="G95" s="100">
        <v>27724.799999999999</v>
      </c>
      <c r="H95" s="100">
        <v>21</v>
      </c>
      <c r="I95" s="100">
        <v>36388.799999999996</v>
      </c>
      <c r="J95" s="100">
        <v>21</v>
      </c>
      <c r="K95" s="100">
        <v>36388.799999999996</v>
      </c>
      <c r="L95" s="100">
        <v>35</v>
      </c>
      <c r="M95" s="100">
        <v>60648</v>
      </c>
      <c r="N95" s="100">
        <v>38</v>
      </c>
      <c r="O95" s="100">
        <v>65846.399999999994</v>
      </c>
      <c r="P95" s="100">
        <v>21</v>
      </c>
      <c r="Q95" s="100">
        <v>36388.799999999996</v>
      </c>
      <c r="R95" s="100">
        <v>34</v>
      </c>
      <c r="S95" s="100">
        <v>58915.199999999997</v>
      </c>
      <c r="T95" s="100">
        <v>19</v>
      </c>
      <c r="U95" s="100">
        <v>32923.199999999997</v>
      </c>
      <c r="V95" s="100">
        <v>13</v>
      </c>
      <c r="W95" s="100">
        <v>22526.399999999998</v>
      </c>
      <c r="X95" s="100">
        <v>17</v>
      </c>
      <c r="Y95" s="100">
        <v>29457.599999999999</v>
      </c>
      <c r="Z95" s="100">
        <v>11</v>
      </c>
      <c r="AA95" s="100">
        <v>19060.8</v>
      </c>
      <c r="AB95" s="100">
        <v>9</v>
      </c>
      <c r="AC95" s="100">
        <v>15595.199999999999</v>
      </c>
      <c r="AD95" s="100">
        <v>8</v>
      </c>
      <c r="AE95" s="100">
        <v>13862.4</v>
      </c>
      <c r="AF95" s="100">
        <v>7</v>
      </c>
      <c r="AG95" s="100">
        <v>12129.6</v>
      </c>
      <c r="AH95" s="100">
        <v>7</v>
      </c>
      <c r="AI95" s="100">
        <v>12129.6</v>
      </c>
      <c r="AJ95" s="100">
        <v>11</v>
      </c>
      <c r="AK95" s="100">
        <v>19060.8</v>
      </c>
      <c r="AL95" s="100">
        <v>11</v>
      </c>
      <c r="AM95" s="100">
        <v>19060.8</v>
      </c>
      <c r="AN95" s="100">
        <v>7</v>
      </c>
      <c r="AO95" s="100">
        <v>12129.6</v>
      </c>
      <c r="AP95" s="100">
        <v>9</v>
      </c>
      <c r="AQ95" s="100">
        <v>15595.199999999999</v>
      </c>
      <c r="AR95" s="100">
        <v>3</v>
      </c>
      <c r="AS95" s="100">
        <v>5198.3999999999996</v>
      </c>
      <c r="AT95" s="100">
        <v>6</v>
      </c>
      <c r="AU95" s="100">
        <v>10396.799999999999</v>
      </c>
      <c r="AV95" s="100">
        <v>4</v>
      </c>
      <c r="AW95" s="100">
        <v>6931.2</v>
      </c>
      <c r="AX95" s="100">
        <v>3</v>
      </c>
      <c r="AY95" s="100">
        <v>5198.3999999999996</v>
      </c>
      <c r="AZ95" s="100">
        <v>9</v>
      </c>
      <c r="BA95" s="100">
        <v>15595.199999999999</v>
      </c>
      <c r="BB95" s="100">
        <v>9</v>
      </c>
      <c r="BC95" s="100">
        <v>15595.199999999999</v>
      </c>
      <c r="BD95" s="100">
        <v>9</v>
      </c>
      <c r="BE95" s="100">
        <v>15595.199999999999</v>
      </c>
      <c r="BF95" s="100">
        <v>12</v>
      </c>
      <c r="BG95" s="100">
        <v>20793.599999999999</v>
      </c>
      <c r="BH95" s="100">
        <v>13</v>
      </c>
      <c r="BI95" s="100">
        <v>22526.399999999998</v>
      </c>
      <c r="BJ95" s="100">
        <v>12</v>
      </c>
      <c r="BK95" s="100">
        <v>20793.599999999999</v>
      </c>
      <c r="BL95" s="100">
        <v>10</v>
      </c>
      <c r="BM95" s="100">
        <v>17328</v>
      </c>
      <c r="BN95" s="100">
        <v>12</v>
      </c>
      <c r="BO95" s="100">
        <v>20793.599999999999</v>
      </c>
      <c r="BP95" s="100">
        <v>5</v>
      </c>
      <c r="BQ95" s="100">
        <v>8664</v>
      </c>
      <c r="BR95" s="100">
        <v>4</v>
      </c>
      <c r="BS95" s="100">
        <v>6931.2</v>
      </c>
      <c r="BT95" s="100">
        <v>4</v>
      </c>
      <c r="BU95" s="100">
        <v>6931.2</v>
      </c>
      <c r="BV95" s="100">
        <v>4</v>
      </c>
      <c r="BW95" s="100">
        <v>6931.2</v>
      </c>
      <c r="BX95" s="100">
        <v>10</v>
      </c>
      <c r="BY95" s="100">
        <v>17328</v>
      </c>
      <c r="BZ95" s="100">
        <v>15</v>
      </c>
      <c r="CA95" s="100">
        <v>25992</v>
      </c>
      <c r="CB95" s="100">
        <v>14</v>
      </c>
      <c r="CC95" s="100">
        <v>24259.200000000001</v>
      </c>
      <c r="CD95" s="100">
        <v>9</v>
      </c>
      <c r="CE95" s="100">
        <v>15595.199999999999</v>
      </c>
      <c r="CF95" s="100">
        <v>7</v>
      </c>
      <c r="CG95" s="100">
        <v>12129.6</v>
      </c>
      <c r="CH95" s="100">
        <v>6</v>
      </c>
      <c r="CI95" s="100">
        <v>10396.799999999999</v>
      </c>
      <c r="CJ95" s="100">
        <v>7</v>
      </c>
      <c r="CK95" s="100">
        <v>12129.6</v>
      </c>
      <c r="CL95" s="100">
        <v>5</v>
      </c>
      <c r="CM95" s="100">
        <v>8664</v>
      </c>
      <c r="CN95" s="100">
        <v>10</v>
      </c>
      <c r="CO95" s="100">
        <v>17328</v>
      </c>
      <c r="CP95" s="100">
        <v>8</v>
      </c>
      <c r="CQ95" s="100">
        <v>13862.4</v>
      </c>
      <c r="CR95" s="100">
        <v>8</v>
      </c>
      <c r="CS95" s="100">
        <v>13862.4</v>
      </c>
      <c r="CT95" s="100">
        <v>13</v>
      </c>
      <c r="CU95" s="100">
        <v>22526.399999999998</v>
      </c>
    </row>
    <row r="96" spans="2:99">
      <c r="C96" s="99" t="s">
        <v>261</v>
      </c>
      <c r="D96" s="100">
        <v>13</v>
      </c>
      <c r="E96" s="100">
        <v>10701.599999999999</v>
      </c>
      <c r="F96" s="100">
        <v>19</v>
      </c>
      <c r="G96" s="100">
        <v>15640.8</v>
      </c>
      <c r="H96" s="100">
        <v>21</v>
      </c>
      <c r="I96" s="100">
        <v>17287.199999999997</v>
      </c>
      <c r="J96" s="100">
        <v>20</v>
      </c>
      <c r="K96" s="100">
        <v>16464</v>
      </c>
      <c r="L96" s="100">
        <v>44</v>
      </c>
      <c r="M96" s="100">
        <v>36220.799999999996</v>
      </c>
      <c r="N96" s="100">
        <v>44</v>
      </c>
      <c r="O96" s="100">
        <v>36220.799999999996</v>
      </c>
      <c r="P96" s="100">
        <v>25</v>
      </c>
      <c r="Q96" s="100">
        <v>20580</v>
      </c>
      <c r="R96" s="100">
        <v>35</v>
      </c>
      <c r="S96" s="100">
        <v>28811.999999999996</v>
      </c>
      <c r="T96" s="100">
        <v>21</v>
      </c>
      <c r="U96" s="100">
        <v>17287.199999999997</v>
      </c>
      <c r="V96" s="100">
        <v>17</v>
      </c>
      <c r="W96" s="100">
        <v>13994.4</v>
      </c>
      <c r="X96" s="100">
        <v>17</v>
      </c>
      <c r="Y96" s="100">
        <v>13994.4</v>
      </c>
      <c r="Z96" s="100">
        <v>14</v>
      </c>
      <c r="AA96" s="100">
        <v>11524.8</v>
      </c>
      <c r="AB96" s="100">
        <v>10</v>
      </c>
      <c r="AC96" s="100">
        <v>8232</v>
      </c>
      <c r="AD96" s="100">
        <v>9</v>
      </c>
      <c r="AE96" s="100">
        <v>7408.7999999999993</v>
      </c>
      <c r="AF96" s="100">
        <v>9</v>
      </c>
      <c r="AG96" s="100">
        <v>7408.7999999999993</v>
      </c>
      <c r="AH96" s="100">
        <v>9</v>
      </c>
      <c r="AI96" s="100">
        <v>7408.7999999999993</v>
      </c>
      <c r="AJ96" s="100">
        <v>12</v>
      </c>
      <c r="AK96" s="100">
        <v>9878.4</v>
      </c>
      <c r="AL96" s="100">
        <v>11</v>
      </c>
      <c r="AM96" s="100">
        <v>9055.1999999999989</v>
      </c>
      <c r="AN96" s="100">
        <v>7</v>
      </c>
      <c r="AO96" s="100">
        <v>5762.4</v>
      </c>
      <c r="AP96" s="100">
        <v>10</v>
      </c>
      <c r="AQ96" s="100">
        <v>8232</v>
      </c>
      <c r="AR96" s="100">
        <v>3</v>
      </c>
      <c r="AS96" s="100">
        <v>2469.6</v>
      </c>
      <c r="AT96" s="100">
        <v>6</v>
      </c>
      <c r="AU96" s="100">
        <v>4939.2</v>
      </c>
      <c r="AV96" s="100">
        <v>5</v>
      </c>
      <c r="AW96" s="100">
        <v>4116</v>
      </c>
      <c r="AX96" s="100">
        <v>3</v>
      </c>
      <c r="AY96" s="100">
        <v>2469.6</v>
      </c>
      <c r="AZ96" s="100">
        <v>9</v>
      </c>
      <c r="BA96" s="100">
        <v>7408.7999999999993</v>
      </c>
      <c r="BB96" s="100">
        <v>11</v>
      </c>
      <c r="BC96" s="100">
        <v>9055.1999999999989</v>
      </c>
      <c r="BD96" s="100">
        <v>10</v>
      </c>
      <c r="BE96" s="100">
        <v>8232</v>
      </c>
      <c r="BF96" s="100">
        <v>13</v>
      </c>
      <c r="BG96" s="100">
        <v>10701.599999999999</v>
      </c>
      <c r="BH96" s="100">
        <v>15</v>
      </c>
      <c r="BI96" s="100">
        <v>12347.999999999998</v>
      </c>
      <c r="BJ96" s="100">
        <v>14</v>
      </c>
      <c r="BK96" s="100">
        <v>11524.8</v>
      </c>
      <c r="BL96" s="100">
        <v>11</v>
      </c>
      <c r="BM96" s="100">
        <v>9055.1999999999989</v>
      </c>
      <c r="BN96" s="100">
        <v>12</v>
      </c>
      <c r="BO96" s="100">
        <v>9878.4</v>
      </c>
      <c r="BP96" s="100">
        <v>6</v>
      </c>
      <c r="BQ96" s="100">
        <v>4939.2</v>
      </c>
      <c r="BR96" s="100">
        <v>5</v>
      </c>
      <c r="BS96" s="100">
        <v>4116</v>
      </c>
      <c r="BT96" s="100">
        <v>4</v>
      </c>
      <c r="BU96" s="100">
        <v>3292.7999999999997</v>
      </c>
      <c r="BV96" s="100">
        <v>5</v>
      </c>
      <c r="BW96" s="100">
        <v>4116</v>
      </c>
      <c r="BX96" s="100">
        <v>11</v>
      </c>
      <c r="BY96" s="100">
        <v>9055.1999999999989</v>
      </c>
      <c r="BZ96" s="100">
        <v>17</v>
      </c>
      <c r="CA96" s="100">
        <v>13994.4</v>
      </c>
      <c r="CB96" s="100">
        <v>13</v>
      </c>
      <c r="CC96" s="100">
        <v>10701.599999999999</v>
      </c>
      <c r="CD96" s="100">
        <v>10</v>
      </c>
      <c r="CE96" s="100">
        <v>8232</v>
      </c>
      <c r="CF96" s="100">
        <v>7</v>
      </c>
      <c r="CG96" s="100">
        <v>5762.4</v>
      </c>
      <c r="CH96" s="100">
        <v>7</v>
      </c>
      <c r="CI96" s="100">
        <v>5762.4</v>
      </c>
      <c r="CJ96" s="100">
        <v>7</v>
      </c>
      <c r="CK96" s="100">
        <v>5762.4</v>
      </c>
      <c r="CL96" s="100">
        <v>5</v>
      </c>
      <c r="CM96" s="100">
        <v>4116</v>
      </c>
      <c r="CN96" s="100">
        <v>10</v>
      </c>
      <c r="CO96" s="100">
        <v>8232</v>
      </c>
      <c r="CP96" s="100">
        <v>8</v>
      </c>
      <c r="CQ96" s="100">
        <v>6585.5999999999995</v>
      </c>
      <c r="CR96" s="100">
        <v>10</v>
      </c>
      <c r="CS96" s="100">
        <v>8232</v>
      </c>
      <c r="CT96" s="100">
        <v>14</v>
      </c>
      <c r="CU96" s="100">
        <v>11524.8</v>
      </c>
    </row>
    <row r="97" spans="2:99">
      <c r="C97" s="99" t="s">
        <v>262</v>
      </c>
      <c r="D97" s="100">
        <v>10</v>
      </c>
      <c r="E97" s="100">
        <v>18288</v>
      </c>
      <c r="F97" s="100">
        <v>17</v>
      </c>
      <c r="G97" s="100">
        <v>31089.599999999999</v>
      </c>
      <c r="H97" s="100">
        <v>18</v>
      </c>
      <c r="I97" s="100">
        <v>32918.400000000001</v>
      </c>
      <c r="J97" s="100">
        <v>18</v>
      </c>
      <c r="K97" s="100">
        <v>32918.400000000001</v>
      </c>
      <c r="L97" s="100">
        <v>35</v>
      </c>
      <c r="M97" s="100">
        <v>64008</v>
      </c>
      <c r="N97" s="100">
        <v>40</v>
      </c>
      <c r="O97" s="100">
        <v>73152</v>
      </c>
      <c r="P97" s="100">
        <v>22</v>
      </c>
      <c r="Q97" s="100">
        <v>40233.599999999999</v>
      </c>
      <c r="R97" s="100">
        <v>29</v>
      </c>
      <c r="S97" s="100">
        <v>53035.199999999997</v>
      </c>
      <c r="T97" s="100">
        <v>17</v>
      </c>
      <c r="U97" s="100">
        <v>31089.599999999999</v>
      </c>
      <c r="V97" s="100">
        <v>13</v>
      </c>
      <c r="W97" s="100">
        <v>23774.399999999998</v>
      </c>
      <c r="X97" s="100">
        <v>16</v>
      </c>
      <c r="Y97" s="100">
        <v>29260.799999999999</v>
      </c>
      <c r="Z97" s="100">
        <v>10</v>
      </c>
      <c r="AA97" s="100">
        <v>18288</v>
      </c>
      <c r="AB97" s="100">
        <v>8</v>
      </c>
      <c r="AC97" s="100">
        <v>14630.4</v>
      </c>
      <c r="AD97" s="100">
        <v>8</v>
      </c>
      <c r="AE97" s="100">
        <v>14630.4</v>
      </c>
      <c r="AF97" s="100">
        <v>8</v>
      </c>
      <c r="AG97" s="100">
        <v>14630.4</v>
      </c>
      <c r="AH97" s="100">
        <v>8</v>
      </c>
      <c r="AI97" s="100">
        <v>14630.4</v>
      </c>
      <c r="AJ97" s="100">
        <v>10</v>
      </c>
      <c r="AK97" s="100">
        <v>18288</v>
      </c>
      <c r="AL97" s="100">
        <v>11</v>
      </c>
      <c r="AM97" s="100">
        <v>20116.8</v>
      </c>
      <c r="AN97" s="100">
        <v>6</v>
      </c>
      <c r="AO97" s="100">
        <v>10972.8</v>
      </c>
      <c r="AP97" s="100">
        <v>8</v>
      </c>
      <c r="AQ97" s="100">
        <v>14630.4</v>
      </c>
      <c r="AR97" s="100">
        <v>3</v>
      </c>
      <c r="AS97" s="100">
        <v>5486.4</v>
      </c>
      <c r="AT97" s="100">
        <v>6</v>
      </c>
      <c r="AU97" s="100">
        <v>10972.8</v>
      </c>
      <c r="AV97" s="100">
        <v>5</v>
      </c>
      <c r="AW97" s="100">
        <v>9144</v>
      </c>
      <c r="AX97" s="100">
        <v>4</v>
      </c>
      <c r="AY97" s="100">
        <v>7315.2</v>
      </c>
      <c r="AZ97" s="100">
        <v>8</v>
      </c>
      <c r="BA97" s="100">
        <v>14630.4</v>
      </c>
      <c r="BB97" s="100">
        <v>9</v>
      </c>
      <c r="BC97" s="100">
        <v>16459.2</v>
      </c>
      <c r="BD97" s="100">
        <v>10</v>
      </c>
      <c r="BE97" s="100">
        <v>18288</v>
      </c>
      <c r="BF97" s="100">
        <v>12</v>
      </c>
      <c r="BG97" s="100">
        <v>21945.599999999999</v>
      </c>
      <c r="BH97" s="100">
        <v>13</v>
      </c>
      <c r="BI97" s="100">
        <v>23774.399999999998</v>
      </c>
      <c r="BJ97" s="100">
        <v>12</v>
      </c>
      <c r="BK97" s="100">
        <v>21945.599999999999</v>
      </c>
      <c r="BL97" s="100">
        <v>10</v>
      </c>
      <c r="BM97" s="100">
        <v>18288</v>
      </c>
      <c r="BN97" s="100">
        <v>10</v>
      </c>
      <c r="BO97" s="100">
        <v>18288</v>
      </c>
      <c r="BP97" s="100">
        <v>6</v>
      </c>
      <c r="BQ97" s="100">
        <v>10972.8</v>
      </c>
      <c r="BR97" s="100">
        <v>4</v>
      </c>
      <c r="BS97" s="100">
        <v>7315.2</v>
      </c>
      <c r="BT97" s="100">
        <v>4</v>
      </c>
      <c r="BU97" s="100">
        <v>7315.2</v>
      </c>
      <c r="BV97" s="100">
        <v>4</v>
      </c>
      <c r="BW97" s="100">
        <v>7315.2</v>
      </c>
      <c r="BX97" s="100">
        <v>8</v>
      </c>
      <c r="BY97" s="100">
        <v>14630.4</v>
      </c>
      <c r="BZ97" s="100">
        <v>15</v>
      </c>
      <c r="CA97" s="100">
        <v>27432</v>
      </c>
      <c r="CB97" s="100">
        <v>14</v>
      </c>
      <c r="CC97" s="100">
        <v>25603.200000000001</v>
      </c>
      <c r="CD97" s="100">
        <v>9</v>
      </c>
      <c r="CE97" s="100">
        <v>16459.2</v>
      </c>
      <c r="CF97" s="100">
        <v>8</v>
      </c>
      <c r="CG97" s="100">
        <v>14630.4</v>
      </c>
      <c r="CH97" s="100">
        <v>7</v>
      </c>
      <c r="CI97" s="100">
        <v>12801.6</v>
      </c>
      <c r="CJ97" s="100">
        <v>6</v>
      </c>
      <c r="CK97" s="100">
        <v>10972.8</v>
      </c>
      <c r="CL97" s="100">
        <v>5</v>
      </c>
      <c r="CM97" s="100">
        <v>9144</v>
      </c>
      <c r="CN97" s="100">
        <v>10</v>
      </c>
      <c r="CO97" s="100">
        <v>18288</v>
      </c>
      <c r="CP97" s="100">
        <v>7</v>
      </c>
      <c r="CQ97" s="100">
        <v>12801.6</v>
      </c>
      <c r="CR97" s="100">
        <v>8</v>
      </c>
      <c r="CS97" s="100">
        <v>14630.4</v>
      </c>
      <c r="CT97" s="100">
        <v>14</v>
      </c>
      <c r="CU97" s="100">
        <v>25603.200000000001</v>
      </c>
    </row>
    <row r="98" spans="2:99">
      <c r="C98" s="99" t="s">
        <v>263</v>
      </c>
      <c r="D98" s="100">
        <v>11</v>
      </c>
      <c r="E98" s="100">
        <v>13899.599999999999</v>
      </c>
      <c r="F98" s="100">
        <v>19</v>
      </c>
      <c r="G98" s="100">
        <v>24008.399999999998</v>
      </c>
      <c r="H98" s="100">
        <v>22</v>
      </c>
      <c r="I98" s="100">
        <v>27799.199999999997</v>
      </c>
      <c r="J98" s="100">
        <v>18</v>
      </c>
      <c r="K98" s="100">
        <v>22744.799999999999</v>
      </c>
      <c r="L98" s="100">
        <v>40</v>
      </c>
      <c r="M98" s="100">
        <v>50544</v>
      </c>
      <c r="N98" s="100">
        <v>41</v>
      </c>
      <c r="O98" s="100">
        <v>51807.6</v>
      </c>
      <c r="P98" s="100">
        <v>25</v>
      </c>
      <c r="Q98" s="100">
        <v>31589.999999999996</v>
      </c>
      <c r="R98" s="100">
        <v>34</v>
      </c>
      <c r="S98" s="100">
        <v>42962.399999999994</v>
      </c>
      <c r="T98" s="100">
        <v>19</v>
      </c>
      <c r="U98" s="100">
        <v>24008.399999999998</v>
      </c>
      <c r="V98" s="100">
        <v>14</v>
      </c>
      <c r="W98" s="100">
        <v>17690.399999999998</v>
      </c>
      <c r="X98" s="100">
        <v>16</v>
      </c>
      <c r="Y98" s="100">
        <v>20217.599999999999</v>
      </c>
      <c r="Z98" s="100">
        <v>13</v>
      </c>
      <c r="AA98" s="100">
        <v>16426.8</v>
      </c>
      <c r="AB98" s="100">
        <v>10</v>
      </c>
      <c r="AC98" s="100">
        <v>12636</v>
      </c>
      <c r="AD98" s="100">
        <v>9</v>
      </c>
      <c r="AE98" s="100">
        <v>11372.4</v>
      </c>
      <c r="AF98" s="100">
        <v>7</v>
      </c>
      <c r="AG98" s="100">
        <v>8845.1999999999989</v>
      </c>
      <c r="AH98" s="100">
        <v>8</v>
      </c>
      <c r="AI98" s="100">
        <v>10108.799999999999</v>
      </c>
      <c r="AJ98" s="100">
        <v>11</v>
      </c>
      <c r="AK98" s="100">
        <v>13899.599999999999</v>
      </c>
      <c r="AL98" s="100">
        <v>13</v>
      </c>
      <c r="AM98" s="100">
        <v>16426.8</v>
      </c>
      <c r="AN98" s="100">
        <v>6</v>
      </c>
      <c r="AO98" s="100">
        <v>7581.5999999999995</v>
      </c>
      <c r="AP98" s="100">
        <v>10</v>
      </c>
      <c r="AQ98" s="100">
        <v>12636</v>
      </c>
      <c r="AR98" s="100">
        <v>3</v>
      </c>
      <c r="AS98" s="100">
        <v>3790.7999999999997</v>
      </c>
      <c r="AT98" s="100">
        <v>6</v>
      </c>
      <c r="AU98" s="100">
        <v>7581.5999999999995</v>
      </c>
      <c r="AV98" s="100">
        <v>5</v>
      </c>
      <c r="AW98" s="100">
        <v>6318</v>
      </c>
      <c r="AX98" s="100">
        <v>4</v>
      </c>
      <c r="AY98" s="100">
        <v>5054.3999999999996</v>
      </c>
      <c r="AZ98" s="100">
        <v>9</v>
      </c>
      <c r="BA98" s="100">
        <v>11372.4</v>
      </c>
      <c r="BB98" s="100">
        <v>11</v>
      </c>
      <c r="BC98" s="100">
        <v>13899.599999999999</v>
      </c>
      <c r="BD98" s="100">
        <v>10</v>
      </c>
      <c r="BE98" s="100">
        <v>12636</v>
      </c>
      <c r="BF98" s="100">
        <v>11</v>
      </c>
      <c r="BG98" s="100">
        <v>13899.599999999999</v>
      </c>
      <c r="BH98" s="100">
        <v>13</v>
      </c>
      <c r="BI98" s="100">
        <v>16426.8</v>
      </c>
      <c r="BJ98" s="100">
        <v>12</v>
      </c>
      <c r="BK98" s="100">
        <v>15163.199999999999</v>
      </c>
      <c r="BL98" s="100">
        <v>11</v>
      </c>
      <c r="BM98" s="100">
        <v>13899.599999999999</v>
      </c>
      <c r="BN98" s="100">
        <v>12</v>
      </c>
      <c r="BO98" s="100">
        <v>15163.199999999999</v>
      </c>
      <c r="BP98" s="100">
        <v>6</v>
      </c>
      <c r="BQ98" s="100">
        <v>7581.5999999999995</v>
      </c>
      <c r="BR98" s="100">
        <v>5</v>
      </c>
      <c r="BS98" s="100">
        <v>6318</v>
      </c>
      <c r="BT98" s="100">
        <v>5</v>
      </c>
      <c r="BU98" s="100">
        <v>6318</v>
      </c>
      <c r="BV98" s="100">
        <v>4</v>
      </c>
      <c r="BW98" s="100">
        <v>5054.3999999999996</v>
      </c>
      <c r="BX98" s="100">
        <v>10</v>
      </c>
      <c r="BY98" s="100">
        <v>12636</v>
      </c>
      <c r="BZ98" s="100">
        <v>14</v>
      </c>
      <c r="CA98" s="100">
        <v>17690.399999999998</v>
      </c>
      <c r="CB98" s="100">
        <v>12</v>
      </c>
      <c r="CC98" s="100">
        <v>15163.199999999999</v>
      </c>
      <c r="CD98" s="100">
        <v>11</v>
      </c>
      <c r="CE98" s="100">
        <v>13899.599999999999</v>
      </c>
      <c r="CF98" s="100">
        <v>7</v>
      </c>
      <c r="CG98" s="100">
        <v>8845.1999999999989</v>
      </c>
      <c r="CH98" s="100">
        <v>8</v>
      </c>
      <c r="CI98" s="100">
        <v>10108.799999999999</v>
      </c>
      <c r="CJ98" s="100">
        <v>6</v>
      </c>
      <c r="CK98" s="100">
        <v>7581.5999999999995</v>
      </c>
      <c r="CL98" s="100">
        <v>6</v>
      </c>
      <c r="CM98" s="100">
        <v>7581.5999999999995</v>
      </c>
      <c r="CN98" s="100">
        <v>11</v>
      </c>
      <c r="CO98" s="100">
        <v>13899.599999999999</v>
      </c>
      <c r="CP98" s="100">
        <v>8</v>
      </c>
      <c r="CQ98" s="100">
        <v>10108.799999999999</v>
      </c>
      <c r="CR98" s="100">
        <v>9</v>
      </c>
      <c r="CS98" s="100">
        <v>11372.4</v>
      </c>
      <c r="CT98" s="100">
        <v>15</v>
      </c>
      <c r="CU98" s="100">
        <v>18954</v>
      </c>
    </row>
    <row r="99" spans="2:99">
      <c r="C99" s="99" t="s">
        <v>264</v>
      </c>
      <c r="D99" s="100">
        <v>7</v>
      </c>
      <c r="E99" s="100">
        <v>38371.199999999997</v>
      </c>
      <c r="F99" s="100">
        <v>12</v>
      </c>
      <c r="G99" s="100">
        <v>65779.199999999997</v>
      </c>
      <c r="H99" s="100">
        <v>14</v>
      </c>
      <c r="I99" s="100">
        <v>76742.399999999994</v>
      </c>
      <c r="J99" s="100">
        <v>12</v>
      </c>
      <c r="K99" s="100">
        <v>65779.199999999997</v>
      </c>
      <c r="L99" s="100">
        <v>24</v>
      </c>
      <c r="M99" s="100">
        <v>131558.39999999999</v>
      </c>
      <c r="N99" s="100">
        <v>24</v>
      </c>
      <c r="O99" s="100">
        <v>131558.39999999999</v>
      </c>
      <c r="P99" s="100">
        <v>13</v>
      </c>
      <c r="Q99" s="100">
        <v>71260.799999999988</v>
      </c>
      <c r="R99" s="100">
        <v>18</v>
      </c>
      <c r="S99" s="100">
        <v>98668.799999999988</v>
      </c>
      <c r="T99" s="100">
        <v>12</v>
      </c>
      <c r="U99" s="100">
        <v>65779.199999999997</v>
      </c>
      <c r="V99" s="100">
        <v>10</v>
      </c>
      <c r="W99" s="100">
        <v>54815.999999999993</v>
      </c>
      <c r="X99" s="100">
        <v>10</v>
      </c>
      <c r="Y99" s="100">
        <v>54815.999999999993</v>
      </c>
      <c r="Z99" s="100">
        <v>7</v>
      </c>
      <c r="AA99" s="100">
        <v>38371.199999999997</v>
      </c>
      <c r="AB99" s="100">
        <v>7</v>
      </c>
      <c r="AC99" s="100">
        <v>38371.199999999997</v>
      </c>
      <c r="AD99" s="100">
        <v>6</v>
      </c>
      <c r="AE99" s="100">
        <v>32889.599999999999</v>
      </c>
      <c r="AF99" s="100">
        <v>6</v>
      </c>
      <c r="AG99" s="100">
        <v>32889.599999999999</v>
      </c>
      <c r="AH99" s="100">
        <v>6</v>
      </c>
      <c r="AI99" s="100">
        <v>32889.599999999999</v>
      </c>
      <c r="AJ99" s="100">
        <v>8</v>
      </c>
      <c r="AK99" s="100">
        <v>43852.799999999996</v>
      </c>
      <c r="AL99" s="100">
        <v>8</v>
      </c>
      <c r="AM99" s="100">
        <v>43852.799999999996</v>
      </c>
      <c r="AN99" s="100">
        <v>5</v>
      </c>
      <c r="AO99" s="100">
        <v>27407.999999999996</v>
      </c>
      <c r="AP99" s="100">
        <v>6</v>
      </c>
      <c r="AQ99" s="100">
        <v>32889.599999999999</v>
      </c>
      <c r="AR99" s="100">
        <v>2</v>
      </c>
      <c r="AS99" s="100">
        <v>10963.199999999999</v>
      </c>
      <c r="AT99" s="100">
        <v>5</v>
      </c>
      <c r="AU99" s="100">
        <v>27407.999999999996</v>
      </c>
      <c r="AV99" s="100">
        <v>3</v>
      </c>
      <c r="AW99" s="100">
        <v>16444.8</v>
      </c>
      <c r="AX99" s="100">
        <v>3</v>
      </c>
      <c r="AY99" s="100">
        <v>16444.8</v>
      </c>
      <c r="AZ99" s="100">
        <v>7</v>
      </c>
      <c r="BA99" s="100">
        <v>38371.199999999997</v>
      </c>
      <c r="BB99" s="100">
        <v>7</v>
      </c>
      <c r="BC99" s="100">
        <v>38371.199999999997</v>
      </c>
      <c r="BD99" s="100">
        <v>7</v>
      </c>
      <c r="BE99" s="100">
        <v>38371.199999999997</v>
      </c>
      <c r="BF99" s="100">
        <v>9</v>
      </c>
      <c r="BG99" s="100">
        <v>49334.399999999994</v>
      </c>
      <c r="BH99" s="100">
        <v>10</v>
      </c>
      <c r="BI99" s="100">
        <v>54815.999999999993</v>
      </c>
      <c r="BJ99" s="100">
        <v>8</v>
      </c>
      <c r="BK99" s="100">
        <v>43852.799999999996</v>
      </c>
      <c r="BL99" s="100">
        <v>9</v>
      </c>
      <c r="BM99" s="100">
        <v>49334.399999999994</v>
      </c>
      <c r="BN99" s="100">
        <v>7</v>
      </c>
      <c r="BO99" s="100">
        <v>38371.199999999997</v>
      </c>
      <c r="BP99" s="100">
        <v>4</v>
      </c>
      <c r="BQ99" s="100">
        <v>21926.399999999998</v>
      </c>
      <c r="BR99" s="100">
        <v>4</v>
      </c>
      <c r="BS99" s="100">
        <v>21926.399999999998</v>
      </c>
      <c r="BT99" s="100">
        <v>3</v>
      </c>
      <c r="BU99" s="100">
        <v>16444.8</v>
      </c>
      <c r="BV99" s="100">
        <v>3</v>
      </c>
      <c r="BW99" s="100">
        <v>16444.8</v>
      </c>
      <c r="BX99" s="100">
        <v>7</v>
      </c>
      <c r="BY99" s="100">
        <v>38371.199999999997</v>
      </c>
      <c r="BZ99" s="100">
        <v>10</v>
      </c>
      <c r="CA99" s="100">
        <v>54815.999999999993</v>
      </c>
      <c r="CB99" s="100">
        <v>9</v>
      </c>
      <c r="CC99" s="100">
        <v>49334.399999999994</v>
      </c>
      <c r="CD99" s="100">
        <v>7</v>
      </c>
      <c r="CE99" s="100">
        <v>38371.199999999997</v>
      </c>
      <c r="CF99" s="100">
        <v>5</v>
      </c>
      <c r="CG99" s="100">
        <v>27407.999999999996</v>
      </c>
      <c r="CH99" s="100">
        <v>5</v>
      </c>
      <c r="CI99" s="100">
        <v>27407.999999999996</v>
      </c>
      <c r="CJ99" s="100">
        <v>6</v>
      </c>
      <c r="CK99" s="100">
        <v>32889.599999999999</v>
      </c>
      <c r="CL99" s="100">
        <v>4</v>
      </c>
      <c r="CM99" s="100">
        <v>21926.399999999998</v>
      </c>
      <c r="CN99" s="100">
        <v>7</v>
      </c>
      <c r="CO99" s="100">
        <v>38371.199999999997</v>
      </c>
      <c r="CP99" s="100">
        <v>5</v>
      </c>
      <c r="CQ99" s="100">
        <v>27407.999999999996</v>
      </c>
      <c r="CR99" s="100">
        <v>7</v>
      </c>
      <c r="CS99" s="100">
        <v>38371.199999999997</v>
      </c>
      <c r="CT99" s="100">
        <v>10</v>
      </c>
      <c r="CU99" s="100">
        <v>54815.999999999993</v>
      </c>
    </row>
    <row r="100" spans="2:99">
      <c r="C100" s="99" t="s">
        <v>265</v>
      </c>
      <c r="D100" s="100">
        <v>11</v>
      </c>
      <c r="E100" s="100">
        <v>17846.399999999998</v>
      </c>
      <c r="F100" s="100">
        <v>17</v>
      </c>
      <c r="G100" s="100">
        <v>27580.799999999999</v>
      </c>
      <c r="H100" s="100">
        <v>20</v>
      </c>
      <c r="I100" s="100">
        <v>32447.999999999996</v>
      </c>
      <c r="J100" s="100">
        <v>19</v>
      </c>
      <c r="K100" s="100">
        <v>30825.599999999999</v>
      </c>
      <c r="L100" s="100">
        <v>40</v>
      </c>
      <c r="M100" s="100">
        <v>64895.999999999993</v>
      </c>
      <c r="N100" s="100">
        <v>39</v>
      </c>
      <c r="O100" s="100">
        <v>63273.599999999991</v>
      </c>
      <c r="P100" s="100">
        <v>25</v>
      </c>
      <c r="Q100" s="100">
        <v>40560</v>
      </c>
      <c r="R100" s="100">
        <v>32</v>
      </c>
      <c r="S100" s="100">
        <v>51916.799999999996</v>
      </c>
      <c r="T100" s="100">
        <v>18</v>
      </c>
      <c r="U100" s="100">
        <v>29203.199999999997</v>
      </c>
      <c r="V100" s="100">
        <v>14</v>
      </c>
      <c r="W100" s="100">
        <v>22713.599999999999</v>
      </c>
      <c r="X100" s="100">
        <v>15</v>
      </c>
      <c r="Y100" s="100">
        <v>24335.999999999996</v>
      </c>
      <c r="Z100" s="100">
        <v>12</v>
      </c>
      <c r="AA100" s="100">
        <v>19468.8</v>
      </c>
      <c r="AB100" s="100">
        <v>8</v>
      </c>
      <c r="AC100" s="100">
        <v>12979.199999999999</v>
      </c>
      <c r="AD100" s="100">
        <v>9</v>
      </c>
      <c r="AE100" s="100">
        <v>14601.599999999999</v>
      </c>
      <c r="AF100" s="100">
        <v>7</v>
      </c>
      <c r="AG100" s="100">
        <v>11356.8</v>
      </c>
      <c r="AH100" s="100">
        <v>8</v>
      </c>
      <c r="AI100" s="100">
        <v>12979.199999999999</v>
      </c>
      <c r="AJ100" s="100">
        <v>12</v>
      </c>
      <c r="AK100" s="100">
        <v>19468.8</v>
      </c>
      <c r="AL100" s="100">
        <v>11</v>
      </c>
      <c r="AM100" s="100">
        <v>17846.399999999998</v>
      </c>
      <c r="AN100" s="100">
        <v>6</v>
      </c>
      <c r="AO100" s="100">
        <v>9734.4</v>
      </c>
      <c r="AP100" s="100">
        <v>9</v>
      </c>
      <c r="AQ100" s="100">
        <v>14601.599999999999</v>
      </c>
      <c r="AR100" s="100">
        <v>3</v>
      </c>
      <c r="AS100" s="100">
        <v>4867.2</v>
      </c>
      <c r="AT100" s="100">
        <v>5</v>
      </c>
      <c r="AU100" s="100">
        <v>8111.9999999999991</v>
      </c>
      <c r="AV100" s="100">
        <v>5</v>
      </c>
      <c r="AW100" s="100">
        <v>8111.9999999999991</v>
      </c>
      <c r="AX100" s="100">
        <v>3</v>
      </c>
      <c r="AY100" s="100">
        <v>4867.2</v>
      </c>
      <c r="AZ100" s="100">
        <v>9</v>
      </c>
      <c r="BA100" s="100">
        <v>14601.599999999999</v>
      </c>
      <c r="BB100" s="100">
        <v>10</v>
      </c>
      <c r="BC100" s="100">
        <v>16223.999999999998</v>
      </c>
      <c r="BD100" s="100">
        <v>10</v>
      </c>
      <c r="BE100" s="100">
        <v>16223.999999999998</v>
      </c>
      <c r="BF100" s="100">
        <v>12</v>
      </c>
      <c r="BG100" s="100">
        <v>19468.8</v>
      </c>
      <c r="BH100" s="100">
        <v>13</v>
      </c>
      <c r="BI100" s="100">
        <v>21091.199999999997</v>
      </c>
      <c r="BJ100" s="100">
        <v>13</v>
      </c>
      <c r="BK100" s="100">
        <v>21091.199999999997</v>
      </c>
      <c r="BL100" s="100">
        <v>12</v>
      </c>
      <c r="BM100" s="100">
        <v>19468.8</v>
      </c>
      <c r="BN100" s="100">
        <v>11</v>
      </c>
      <c r="BO100" s="100">
        <v>17846.399999999998</v>
      </c>
      <c r="BP100" s="100">
        <v>6</v>
      </c>
      <c r="BQ100" s="100">
        <v>9734.4</v>
      </c>
      <c r="BR100" s="100">
        <v>5</v>
      </c>
      <c r="BS100" s="100">
        <v>8111.9999999999991</v>
      </c>
      <c r="BT100" s="100">
        <v>5</v>
      </c>
      <c r="BU100" s="100">
        <v>8111.9999999999991</v>
      </c>
      <c r="BV100" s="100">
        <v>4</v>
      </c>
      <c r="BW100" s="100">
        <v>6489.5999999999995</v>
      </c>
      <c r="BX100" s="100">
        <v>8</v>
      </c>
      <c r="BY100" s="100">
        <v>12979.199999999999</v>
      </c>
      <c r="BZ100" s="100">
        <v>14</v>
      </c>
      <c r="CA100" s="100">
        <v>22713.599999999999</v>
      </c>
      <c r="CB100" s="100">
        <v>13</v>
      </c>
      <c r="CC100" s="100">
        <v>21091.199999999997</v>
      </c>
      <c r="CD100" s="100">
        <v>10</v>
      </c>
      <c r="CE100" s="100">
        <v>16223.999999999998</v>
      </c>
      <c r="CF100" s="100">
        <v>7</v>
      </c>
      <c r="CG100" s="100">
        <v>11356.8</v>
      </c>
      <c r="CH100" s="100">
        <v>6</v>
      </c>
      <c r="CI100" s="100">
        <v>9734.4</v>
      </c>
      <c r="CJ100" s="100">
        <v>7</v>
      </c>
      <c r="CK100" s="100">
        <v>11356.8</v>
      </c>
      <c r="CL100" s="100">
        <v>5</v>
      </c>
      <c r="CM100" s="100">
        <v>8111.9999999999991</v>
      </c>
      <c r="CN100" s="100">
        <v>10</v>
      </c>
      <c r="CO100" s="100">
        <v>16223.999999999998</v>
      </c>
      <c r="CP100" s="100">
        <v>7</v>
      </c>
      <c r="CQ100" s="100">
        <v>11356.8</v>
      </c>
      <c r="CR100" s="100">
        <v>8</v>
      </c>
      <c r="CS100" s="100">
        <v>12979.199999999999</v>
      </c>
      <c r="CT100" s="100">
        <v>14</v>
      </c>
      <c r="CU100" s="100">
        <v>22713.599999999999</v>
      </c>
    </row>
    <row r="101" spans="2:99">
      <c r="C101" s="99" t="s">
        <v>266</v>
      </c>
      <c r="D101" s="100">
        <v>11</v>
      </c>
      <c r="E101" s="100">
        <v>13094.399999999998</v>
      </c>
      <c r="F101" s="100">
        <v>18</v>
      </c>
      <c r="G101" s="100">
        <v>21427.199999999997</v>
      </c>
      <c r="H101" s="100">
        <v>20</v>
      </c>
      <c r="I101" s="100">
        <v>23807.999999999996</v>
      </c>
      <c r="J101" s="100">
        <v>19</v>
      </c>
      <c r="K101" s="100">
        <v>22617.599999999999</v>
      </c>
      <c r="L101" s="100">
        <v>43</v>
      </c>
      <c r="M101" s="100">
        <v>51187.199999999997</v>
      </c>
      <c r="N101" s="100">
        <v>39</v>
      </c>
      <c r="O101" s="100">
        <v>46425.599999999991</v>
      </c>
      <c r="P101" s="100">
        <v>27</v>
      </c>
      <c r="Q101" s="100">
        <v>32140.799999999996</v>
      </c>
      <c r="R101" s="100">
        <v>33</v>
      </c>
      <c r="S101" s="100">
        <v>39283.199999999997</v>
      </c>
      <c r="T101" s="100">
        <v>17</v>
      </c>
      <c r="U101" s="100">
        <v>20236.8</v>
      </c>
      <c r="V101" s="100">
        <v>16</v>
      </c>
      <c r="W101" s="100">
        <v>19046.399999999998</v>
      </c>
      <c r="X101" s="100">
        <v>18</v>
      </c>
      <c r="Y101" s="100">
        <v>21427.199999999997</v>
      </c>
      <c r="Z101" s="100">
        <v>12</v>
      </c>
      <c r="AA101" s="100">
        <v>14284.8</v>
      </c>
      <c r="AB101" s="100">
        <v>9</v>
      </c>
      <c r="AC101" s="100">
        <v>10713.599999999999</v>
      </c>
      <c r="AD101" s="100">
        <v>8</v>
      </c>
      <c r="AE101" s="100">
        <v>9523.1999999999989</v>
      </c>
      <c r="AF101" s="100">
        <v>8</v>
      </c>
      <c r="AG101" s="100">
        <v>9523.1999999999989</v>
      </c>
      <c r="AH101" s="100">
        <v>8</v>
      </c>
      <c r="AI101" s="100">
        <v>9523.1999999999989</v>
      </c>
      <c r="AJ101" s="100">
        <v>12</v>
      </c>
      <c r="AK101" s="100">
        <v>14284.8</v>
      </c>
      <c r="AL101" s="100">
        <v>13</v>
      </c>
      <c r="AM101" s="100">
        <v>15475.199999999999</v>
      </c>
      <c r="AN101" s="100">
        <v>7</v>
      </c>
      <c r="AO101" s="100">
        <v>8332.7999999999993</v>
      </c>
      <c r="AP101" s="100">
        <v>10</v>
      </c>
      <c r="AQ101" s="100">
        <v>11903.999999999998</v>
      </c>
      <c r="AR101" s="100">
        <v>3</v>
      </c>
      <c r="AS101" s="100">
        <v>3571.2</v>
      </c>
      <c r="AT101" s="100">
        <v>7</v>
      </c>
      <c r="AU101" s="100">
        <v>8332.7999999999993</v>
      </c>
      <c r="AV101" s="100">
        <v>4</v>
      </c>
      <c r="AW101" s="100">
        <v>4761.5999999999995</v>
      </c>
      <c r="AX101" s="100">
        <v>3</v>
      </c>
      <c r="AY101" s="100">
        <v>3571.2</v>
      </c>
      <c r="AZ101" s="100">
        <v>9</v>
      </c>
      <c r="BA101" s="100">
        <v>10713.599999999999</v>
      </c>
      <c r="BB101" s="100">
        <v>9</v>
      </c>
      <c r="BC101" s="100">
        <v>10713.599999999999</v>
      </c>
      <c r="BD101" s="100">
        <v>10</v>
      </c>
      <c r="BE101" s="100">
        <v>11903.999999999998</v>
      </c>
      <c r="BF101" s="100">
        <v>11</v>
      </c>
      <c r="BG101" s="100">
        <v>13094.399999999998</v>
      </c>
      <c r="BH101" s="100">
        <v>14</v>
      </c>
      <c r="BI101" s="100">
        <v>16665.599999999999</v>
      </c>
      <c r="BJ101" s="100">
        <v>13</v>
      </c>
      <c r="BK101" s="100">
        <v>15475.199999999999</v>
      </c>
      <c r="BL101" s="100">
        <v>11</v>
      </c>
      <c r="BM101" s="100">
        <v>13094.399999999998</v>
      </c>
      <c r="BN101" s="100">
        <v>11</v>
      </c>
      <c r="BO101" s="100">
        <v>13094.399999999998</v>
      </c>
      <c r="BP101" s="100">
        <v>5</v>
      </c>
      <c r="BQ101" s="100">
        <v>5951.9999999999991</v>
      </c>
      <c r="BR101" s="100">
        <v>5</v>
      </c>
      <c r="BS101" s="100">
        <v>5951.9999999999991</v>
      </c>
      <c r="BT101" s="100">
        <v>4</v>
      </c>
      <c r="BU101" s="100">
        <v>4761.5999999999995</v>
      </c>
      <c r="BV101" s="100">
        <v>4</v>
      </c>
      <c r="BW101" s="100">
        <v>4761.5999999999995</v>
      </c>
      <c r="BX101" s="100">
        <v>9</v>
      </c>
      <c r="BY101" s="100">
        <v>10713.599999999999</v>
      </c>
      <c r="BZ101" s="100">
        <v>16</v>
      </c>
      <c r="CA101" s="100">
        <v>19046.399999999998</v>
      </c>
      <c r="CB101" s="100">
        <v>13</v>
      </c>
      <c r="CC101" s="100">
        <v>15475.199999999999</v>
      </c>
      <c r="CD101" s="100">
        <v>11</v>
      </c>
      <c r="CE101" s="100">
        <v>13094.399999999998</v>
      </c>
      <c r="CF101" s="100">
        <v>8</v>
      </c>
      <c r="CG101" s="100">
        <v>9523.1999999999989</v>
      </c>
      <c r="CH101" s="100">
        <v>7</v>
      </c>
      <c r="CI101" s="100">
        <v>8332.7999999999993</v>
      </c>
      <c r="CJ101" s="100">
        <v>6</v>
      </c>
      <c r="CK101" s="100">
        <v>7142.4</v>
      </c>
      <c r="CL101" s="100">
        <v>6</v>
      </c>
      <c r="CM101" s="100">
        <v>7142.4</v>
      </c>
      <c r="CN101" s="100">
        <v>11</v>
      </c>
      <c r="CO101" s="100">
        <v>13094.399999999998</v>
      </c>
      <c r="CP101" s="100">
        <v>8</v>
      </c>
      <c r="CQ101" s="100">
        <v>9523.1999999999989</v>
      </c>
      <c r="CR101" s="100">
        <v>8</v>
      </c>
      <c r="CS101" s="100">
        <v>9523.1999999999989</v>
      </c>
      <c r="CT101" s="100">
        <v>13</v>
      </c>
      <c r="CU101" s="100">
        <v>15475.199999999999</v>
      </c>
    </row>
    <row r="102" spans="2:99">
      <c r="C102" s="99" t="s">
        <v>267</v>
      </c>
      <c r="D102" s="100">
        <v>10</v>
      </c>
      <c r="E102" s="100">
        <v>19392</v>
      </c>
      <c r="F102" s="100">
        <v>16</v>
      </c>
      <c r="G102" s="100">
        <v>31027.199999999997</v>
      </c>
      <c r="H102" s="100">
        <v>17</v>
      </c>
      <c r="I102" s="100">
        <v>32966.399999999994</v>
      </c>
      <c r="J102" s="100">
        <v>21</v>
      </c>
      <c r="K102" s="100">
        <v>40723.199999999997</v>
      </c>
      <c r="L102" s="100">
        <v>36</v>
      </c>
      <c r="M102" s="100">
        <v>69811.199999999997</v>
      </c>
      <c r="N102" s="100">
        <v>36</v>
      </c>
      <c r="O102" s="100">
        <v>69811.199999999997</v>
      </c>
      <c r="P102" s="100">
        <v>22</v>
      </c>
      <c r="Q102" s="100">
        <v>42662.399999999994</v>
      </c>
      <c r="R102" s="100">
        <v>29</v>
      </c>
      <c r="S102" s="100">
        <v>56236.799999999996</v>
      </c>
      <c r="T102" s="100">
        <v>16</v>
      </c>
      <c r="U102" s="100">
        <v>31027.199999999997</v>
      </c>
      <c r="V102" s="100">
        <v>13</v>
      </c>
      <c r="W102" s="100">
        <v>25209.599999999999</v>
      </c>
      <c r="X102" s="100">
        <v>17</v>
      </c>
      <c r="Y102" s="100">
        <v>32966.399999999994</v>
      </c>
      <c r="Z102" s="100">
        <v>12</v>
      </c>
      <c r="AA102" s="100">
        <v>23270.399999999998</v>
      </c>
      <c r="AB102" s="100">
        <v>9</v>
      </c>
      <c r="AC102" s="100">
        <v>17452.8</v>
      </c>
      <c r="AD102" s="100">
        <v>9</v>
      </c>
      <c r="AE102" s="100">
        <v>17452.8</v>
      </c>
      <c r="AF102" s="100">
        <v>7</v>
      </c>
      <c r="AG102" s="100">
        <v>13574.399999999998</v>
      </c>
      <c r="AH102" s="100">
        <v>8</v>
      </c>
      <c r="AI102" s="100">
        <v>15513.599999999999</v>
      </c>
      <c r="AJ102" s="100">
        <v>12</v>
      </c>
      <c r="AK102" s="100">
        <v>23270.399999999998</v>
      </c>
      <c r="AL102" s="100">
        <v>11</v>
      </c>
      <c r="AM102" s="100">
        <v>21331.199999999997</v>
      </c>
      <c r="AN102" s="100">
        <v>7</v>
      </c>
      <c r="AO102" s="100">
        <v>13574.399999999998</v>
      </c>
      <c r="AP102" s="100">
        <v>9</v>
      </c>
      <c r="AQ102" s="100">
        <v>17452.8</v>
      </c>
      <c r="AR102" s="100">
        <v>3</v>
      </c>
      <c r="AS102" s="100">
        <v>5817.5999999999995</v>
      </c>
      <c r="AT102" s="100">
        <v>6</v>
      </c>
      <c r="AU102" s="100">
        <v>11635.199999999999</v>
      </c>
      <c r="AV102" s="100">
        <v>5</v>
      </c>
      <c r="AW102" s="100">
        <v>9696</v>
      </c>
      <c r="AX102" s="100">
        <v>3</v>
      </c>
      <c r="AY102" s="100">
        <v>5817.5999999999995</v>
      </c>
      <c r="AZ102" s="100">
        <v>9</v>
      </c>
      <c r="BA102" s="100">
        <v>17452.8</v>
      </c>
      <c r="BB102" s="100">
        <v>9</v>
      </c>
      <c r="BC102" s="100">
        <v>17452.8</v>
      </c>
      <c r="BD102" s="100">
        <v>10</v>
      </c>
      <c r="BE102" s="100">
        <v>19392</v>
      </c>
      <c r="BF102" s="100">
        <v>12</v>
      </c>
      <c r="BG102" s="100">
        <v>23270.399999999998</v>
      </c>
      <c r="BH102" s="100">
        <v>13</v>
      </c>
      <c r="BI102" s="100">
        <v>25209.599999999999</v>
      </c>
      <c r="BJ102" s="100">
        <v>12</v>
      </c>
      <c r="BK102" s="100">
        <v>23270.399999999998</v>
      </c>
      <c r="BL102" s="100">
        <v>11</v>
      </c>
      <c r="BM102" s="100">
        <v>21331.199999999997</v>
      </c>
      <c r="BN102" s="100">
        <v>10</v>
      </c>
      <c r="BO102" s="100">
        <v>19392</v>
      </c>
      <c r="BP102" s="100">
        <v>5</v>
      </c>
      <c r="BQ102" s="100">
        <v>9696</v>
      </c>
      <c r="BR102" s="100">
        <v>4</v>
      </c>
      <c r="BS102" s="100">
        <v>7756.7999999999993</v>
      </c>
      <c r="BT102" s="100">
        <v>4</v>
      </c>
      <c r="BU102" s="100">
        <v>7756.7999999999993</v>
      </c>
      <c r="BV102" s="100">
        <v>4</v>
      </c>
      <c r="BW102" s="100">
        <v>7756.7999999999993</v>
      </c>
      <c r="BX102" s="100">
        <v>10</v>
      </c>
      <c r="BY102" s="100">
        <v>19392</v>
      </c>
      <c r="BZ102" s="100">
        <v>15</v>
      </c>
      <c r="CA102" s="100">
        <v>29087.999999999996</v>
      </c>
      <c r="CB102" s="100">
        <v>13</v>
      </c>
      <c r="CC102" s="100">
        <v>25209.599999999999</v>
      </c>
      <c r="CD102" s="100">
        <v>10</v>
      </c>
      <c r="CE102" s="100">
        <v>19392</v>
      </c>
      <c r="CF102" s="100">
        <v>7</v>
      </c>
      <c r="CG102" s="100">
        <v>13574.399999999998</v>
      </c>
      <c r="CH102" s="100">
        <v>6</v>
      </c>
      <c r="CI102" s="100">
        <v>11635.199999999999</v>
      </c>
      <c r="CJ102" s="100">
        <v>6</v>
      </c>
      <c r="CK102" s="100">
        <v>11635.199999999999</v>
      </c>
      <c r="CL102" s="100">
        <v>5</v>
      </c>
      <c r="CM102" s="100">
        <v>9696</v>
      </c>
      <c r="CN102" s="100">
        <v>10</v>
      </c>
      <c r="CO102" s="100">
        <v>19392</v>
      </c>
      <c r="CP102" s="100">
        <v>7</v>
      </c>
      <c r="CQ102" s="100">
        <v>13574.399999999998</v>
      </c>
      <c r="CR102" s="100">
        <v>7</v>
      </c>
      <c r="CS102" s="100">
        <v>13574.399999999998</v>
      </c>
      <c r="CT102" s="100">
        <v>13</v>
      </c>
      <c r="CU102" s="100">
        <v>25209.599999999999</v>
      </c>
    </row>
    <row r="103" spans="2:99">
      <c r="C103" s="99" t="s">
        <v>268</v>
      </c>
      <c r="D103" s="100">
        <v>10</v>
      </c>
      <c r="E103" s="100">
        <v>20280</v>
      </c>
      <c r="F103" s="100">
        <v>17</v>
      </c>
      <c r="G103" s="100">
        <v>34476</v>
      </c>
      <c r="H103" s="100">
        <v>18</v>
      </c>
      <c r="I103" s="100">
        <v>36504</v>
      </c>
      <c r="J103" s="100">
        <v>20</v>
      </c>
      <c r="K103" s="100">
        <v>40560</v>
      </c>
      <c r="L103" s="100">
        <v>40</v>
      </c>
      <c r="M103" s="100">
        <v>81120</v>
      </c>
      <c r="N103" s="100">
        <v>34</v>
      </c>
      <c r="O103" s="100">
        <v>68952</v>
      </c>
      <c r="P103" s="100">
        <v>21</v>
      </c>
      <c r="Q103" s="100">
        <v>42588</v>
      </c>
      <c r="R103" s="100">
        <v>27</v>
      </c>
      <c r="S103" s="100">
        <v>54756</v>
      </c>
      <c r="T103" s="100">
        <v>16</v>
      </c>
      <c r="U103" s="100">
        <v>32448</v>
      </c>
      <c r="V103" s="100">
        <v>13</v>
      </c>
      <c r="W103" s="100">
        <v>26364</v>
      </c>
      <c r="X103" s="100">
        <v>15</v>
      </c>
      <c r="Y103" s="100">
        <v>30420</v>
      </c>
      <c r="Z103" s="100">
        <v>10</v>
      </c>
      <c r="AA103" s="100">
        <v>20280</v>
      </c>
      <c r="AB103" s="100">
        <v>8</v>
      </c>
      <c r="AC103" s="100">
        <v>16224</v>
      </c>
      <c r="AD103" s="100">
        <v>9</v>
      </c>
      <c r="AE103" s="100">
        <v>18252</v>
      </c>
      <c r="AF103" s="100">
        <v>7</v>
      </c>
      <c r="AG103" s="100">
        <v>14196</v>
      </c>
      <c r="AH103" s="100">
        <v>7</v>
      </c>
      <c r="AI103" s="100">
        <v>14196</v>
      </c>
      <c r="AJ103" s="100">
        <v>12</v>
      </c>
      <c r="AK103" s="100">
        <v>24336</v>
      </c>
      <c r="AL103" s="100">
        <v>12</v>
      </c>
      <c r="AM103" s="100">
        <v>24336</v>
      </c>
      <c r="AN103" s="100">
        <v>6</v>
      </c>
      <c r="AO103" s="100">
        <v>12168</v>
      </c>
      <c r="AP103" s="100">
        <v>8</v>
      </c>
      <c r="AQ103" s="100">
        <v>16224</v>
      </c>
      <c r="AR103" s="100">
        <v>3</v>
      </c>
      <c r="AS103" s="100">
        <v>6084</v>
      </c>
      <c r="AT103" s="100">
        <v>5</v>
      </c>
      <c r="AU103" s="100">
        <v>10140</v>
      </c>
      <c r="AV103" s="100">
        <v>5</v>
      </c>
      <c r="AW103" s="100">
        <v>10140</v>
      </c>
      <c r="AX103" s="100">
        <v>3</v>
      </c>
      <c r="AY103" s="100">
        <v>6084</v>
      </c>
      <c r="AZ103" s="100">
        <v>8</v>
      </c>
      <c r="BA103" s="100">
        <v>16224</v>
      </c>
      <c r="BB103" s="100">
        <v>9</v>
      </c>
      <c r="BC103" s="100">
        <v>18252</v>
      </c>
      <c r="BD103" s="100">
        <v>9</v>
      </c>
      <c r="BE103" s="100">
        <v>18252</v>
      </c>
      <c r="BF103" s="100">
        <v>12</v>
      </c>
      <c r="BG103" s="100">
        <v>24336</v>
      </c>
      <c r="BH103" s="100">
        <v>11</v>
      </c>
      <c r="BI103" s="100">
        <v>22308</v>
      </c>
      <c r="BJ103" s="100">
        <v>11</v>
      </c>
      <c r="BK103" s="100">
        <v>22308</v>
      </c>
      <c r="BL103" s="100">
        <v>10</v>
      </c>
      <c r="BM103" s="100">
        <v>20280</v>
      </c>
      <c r="BN103" s="100">
        <v>10</v>
      </c>
      <c r="BO103" s="100">
        <v>20280</v>
      </c>
      <c r="BP103" s="100">
        <v>5</v>
      </c>
      <c r="BQ103" s="100">
        <v>10140</v>
      </c>
      <c r="BR103" s="100">
        <v>5</v>
      </c>
      <c r="BS103" s="100">
        <v>10140</v>
      </c>
      <c r="BT103" s="100">
        <v>4</v>
      </c>
      <c r="BU103" s="100">
        <v>8112</v>
      </c>
      <c r="BV103" s="100">
        <v>4</v>
      </c>
      <c r="BW103" s="100">
        <v>8112</v>
      </c>
      <c r="BX103" s="100">
        <v>9</v>
      </c>
      <c r="BY103" s="100">
        <v>18252</v>
      </c>
      <c r="BZ103" s="100">
        <v>15</v>
      </c>
      <c r="CA103" s="100">
        <v>30420</v>
      </c>
      <c r="CB103" s="100">
        <v>13</v>
      </c>
      <c r="CC103" s="100">
        <v>26364</v>
      </c>
      <c r="CD103" s="100">
        <v>10</v>
      </c>
      <c r="CE103" s="100">
        <v>20280</v>
      </c>
      <c r="CF103" s="100">
        <v>7</v>
      </c>
      <c r="CG103" s="100">
        <v>14196</v>
      </c>
      <c r="CH103" s="100">
        <v>6</v>
      </c>
      <c r="CI103" s="100">
        <v>12168</v>
      </c>
      <c r="CJ103" s="100">
        <v>6</v>
      </c>
      <c r="CK103" s="100">
        <v>12168</v>
      </c>
      <c r="CL103" s="100">
        <v>5</v>
      </c>
      <c r="CM103" s="100">
        <v>10140</v>
      </c>
      <c r="CN103" s="100">
        <v>10</v>
      </c>
      <c r="CO103" s="100">
        <v>20280</v>
      </c>
      <c r="CP103" s="100">
        <v>6</v>
      </c>
      <c r="CQ103" s="100">
        <v>12168</v>
      </c>
      <c r="CR103" s="100">
        <v>9</v>
      </c>
      <c r="CS103" s="100">
        <v>18252</v>
      </c>
      <c r="CT103" s="100">
        <v>13</v>
      </c>
      <c r="CU103" s="100">
        <v>26364</v>
      </c>
    </row>
    <row r="104" spans="2:99">
      <c r="C104" s="99" t="s">
        <v>269</v>
      </c>
      <c r="D104" s="100">
        <v>11</v>
      </c>
      <c r="E104" s="100">
        <v>22796.400000000001</v>
      </c>
      <c r="F104" s="100">
        <v>17</v>
      </c>
      <c r="G104" s="100">
        <v>35230.800000000003</v>
      </c>
      <c r="H104" s="100">
        <v>17</v>
      </c>
      <c r="I104" s="100">
        <v>35230.800000000003</v>
      </c>
      <c r="J104" s="100">
        <v>19</v>
      </c>
      <c r="K104" s="100">
        <v>39375.599999999999</v>
      </c>
      <c r="L104" s="100">
        <v>39</v>
      </c>
      <c r="M104" s="100">
        <v>80823.600000000006</v>
      </c>
      <c r="N104" s="100">
        <v>40</v>
      </c>
      <c r="O104" s="100">
        <v>82896</v>
      </c>
      <c r="P104" s="100">
        <v>20</v>
      </c>
      <c r="Q104" s="100">
        <v>41448</v>
      </c>
      <c r="R104" s="100">
        <v>31</v>
      </c>
      <c r="S104" s="100">
        <v>64244.4</v>
      </c>
      <c r="T104" s="100">
        <v>17</v>
      </c>
      <c r="U104" s="100">
        <v>35230.800000000003</v>
      </c>
      <c r="V104" s="100">
        <v>14</v>
      </c>
      <c r="W104" s="100">
        <v>29013.600000000002</v>
      </c>
      <c r="X104" s="100">
        <v>15</v>
      </c>
      <c r="Y104" s="100">
        <v>31086</v>
      </c>
      <c r="Z104" s="100">
        <v>11</v>
      </c>
      <c r="AA104" s="100">
        <v>22796.400000000001</v>
      </c>
      <c r="AB104" s="100">
        <v>9</v>
      </c>
      <c r="AC104" s="100">
        <v>18651.600000000002</v>
      </c>
      <c r="AD104" s="100">
        <v>8</v>
      </c>
      <c r="AE104" s="100">
        <v>16579.2</v>
      </c>
      <c r="AF104" s="100">
        <v>7</v>
      </c>
      <c r="AG104" s="100">
        <v>14506.800000000001</v>
      </c>
      <c r="AH104" s="100">
        <v>8</v>
      </c>
      <c r="AI104" s="100">
        <v>16579.2</v>
      </c>
      <c r="AJ104" s="100">
        <v>11</v>
      </c>
      <c r="AK104" s="100">
        <v>22796.400000000001</v>
      </c>
      <c r="AL104" s="100">
        <v>11</v>
      </c>
      <c r="AM104" s="100">
        <v>22796.400000000001</v>
      </c>
      <c r="AN104" s="100">
        <v>7</v>
      </c>
      <c r="AO104" s="100">
        <v>14506.800000000001</v>
      </c>
      <c r="AP104" s="100">
        <v>8</v>
      </c>
      <c r="AQ104" s="100">
        <v>16579.2</v>
      </c>
      <c r="AR104" s="100">
        <v>3</v>
      </c>
      <c r="AS104" s="100">
        <v>6217.2000000000007</v>
      </c>
      <c r="AT104" s="100">
        <v>6</v>
      </c>
      <c r="AU104" s="100">
        <v>12434.400000000001</v>
      </c>
      <c r="AV104" s="100">
        <v>5</v>
      </c>
      <c r="AW104" s="100">
        <v>10362</v>
      </c>
      <c r="AX104" s="100">
        <v>3</v>
      </c>
      <c r="AY104" s="100">
        <v>6217.2000000000007</v>
      </c>
      <c r="AZ104" s="100">
        <v>8</v>
      </c>
      <c r="BA104" s="100">
        <v>16579.2</v>
      </c>
      <c r="BB104" s="100">
        <v>10</v>
      </c>
      <c r="BC104" s="100">
        <v>20724</v>
      </c>
      <c r="BD104" s="100">
        <v>10</v>
      </c>
      <c r="BE104" s="100">
        <v>20724</v>
      </c>
      <c r="BF104" s="100">
        <v>11</v>
      </c>
      <c r="BG104" s="100">
        <v>22796.400000000001</v>
      </c>
      <c r="BH104" s="100">
        <v>12</v>
      </c>
      <c r="BI104" s="100">
        <v>24868.800000000003</v>
      </c>
      <c r="BJ104" s="100">
        <v>11</v>
      </c>
      <c r="BK104" s="100">
        <v>22796.400000000001</v>
      </c>
      <c r="BL104" s="100">
        <v>11</v>
      </c>
      <c r="BM104" s="100">
        <v>22796.400000000001</v>
      </c>
      <c r="BN104" s="100">
        <v>10</v>
      </c>
      <c r="BO104" s="100">
        <v>20724</v>
      </c>
      <c r="BP104" s="100">
        <v>5</v>
      </c>
      <c r="BQ104" s="100">
        <v>10362</v>
      </c>
      <c r="BR104" s="100">
        <v>4</v>
      </c>
      <c r="BS104" s="100">
        <v>8289.6</v>
      </c>
      <c r="BT104" s="100">
        <v>5</v>
      </c>
      <c r="BU104" s="100">
        <v>10362</v>
      </c>
      <c r="BV104" s="100">
        <v>4</v>
      </c>
      <c r="BW104" s="100">
        <v>8289.6</v>
      </c>
      <c r="BX104" s="100">
        <v>9</v>
      </c>
      <c r="BY104" s="100">
        <v>18651.600000000002</v>
      </c>
      <c r="BZ104" s="100">
        <v>15</v>
      </c>
      <c r="CA104" s="100">
        <v>31086</v>
      </c>
      <c r="CB104" s="100">
        <v>14</v>
      </c>
      <c r="CC104" s="100">
        <v>29013.600000000002</v>
      </c>
      <c r="CD104" s="100">
        <v>9</v>
      </c>
      <c r="CE104" s="100">
        <v>18651.600000000002</v>
      </c>
      <c r="CF104" s="100">
        <v>7</v>
      </c>
      <c r="CG104" s="100">
        <v>14506.800000000001</v>
      </c>
      <c r="CH104" s="100">
        <v>6</v>
      </c>
      <c r="CI104" s="100">
        <v>12434.400000000001</v>
      </c>
      <c r="CJ104" s="100">
        <v>6</v>
      </c>
      <c r="CK104" s="100">
        <v>12434.400000000001</v>
      </c>
      <c r="CL104" s="100">
        <v>5</v>
      </c>
      <c r="CM104" s="100">
        <v>10362</v>
      </c>
      <c r="CN104" s="100">
        <v>10</v>
      </c>
      <c r="CO104" s="100">
        <v>20724</v>
      </c>
      <c r="CP104" s="100">
        <v>7</v>
      </c>
      <c r="CQ104" s="100">
        <v>14506.800000000001</v>
      </c>
      <c r="CR104" s="100">
        <v>7</v>
      </c>
      <c r="CS104" s="100">
        <v>14506.800000000001</v>
      </c>
      <c r="CT104" s="100">
        <v>13</v>
      </c>
      <c r="CU104" s="100">
        <v>26941.200000000001</v>
      </c>
    </row>
    <row r="105" spans="2:99">
      <c r="C105" s="99" t="s">
        <v>270</v>
      </c>
      <c r="D105" s="100">
        <v>11</v>
      </c>
      <c r="E105" s="100">
        <v>21978</v>
      </c>
      <c r="F105" s="100">
        <v>17</v>
      </c>
      <c r="G105" s="100">
        <v>33966</v>
      </c>
      <c r="H105" s="100">
        <v>19</v>
      </c>
      <c r="I105" s="100">
        <v>37962</v>
      </c>
      <c r="J105" s="100">
        <v>20</v>
      </c>
      <c r="K105" s="100">
        <v>39960</v>
      </c>
      <c r="L105" s="100">
        <v>38</v>
      </c>
      <c r="M105" s="100">
        <v>75924</v>
      </c>
      <c r="N105" s="100">
        <v>36</v>
      </c>
      <c r="O105" s="100">
        <v>71928</v>
      </c>
      <c r="P105" s="100">
        <v>21</v>
      </c>
      <c r="Q105" s="100">
        <v>41958</v>
      </c>
      <c r="R105" s="100">
        <v>29</v>
      </c>
      <c r="S105" s="100">
        <v>57942</v>
      </c>
      <c r="T105" s="100">
        <v>17</v>
      </c>
      <c r="U105" s="100">
        <v>33966</v>
      </c>
      <c r="V105" s="100">
        <v>14</v>
      </c>
      <c r="W105" s="100">
        <v>27972</v>
      </c>
      <c r="X105" s="100">
        <v>17</v>
      </c>
      <c r="Y105" s="100">
        <v>33966</v>
      </c>
      <c r="Z105" s="100">
        <v>11</v>
      </c>
      <c r="AA105" s="100">
        <v>21978</v>
      </c>
      <c r="AB105" s="100">
        <v>8</v>
      </c>
      <c r="AC105" s="100">
        <v>15984</v>
      </c>
      <c r="AD105" s="100">
        <v>9</v>
      </c>
      <c r="AE105" s="100">
        <v>17982</v>
      </c>
      <c r="AF105" s="100">
        <v>7</v>
      </c>
      <c r="AG105" s="100">
        <v>13986</v>
      </c>
      <c r="AH105" s="100">
        <v>7</v>
      </c>
      <c r="AI105" s="100">
        <v>13986</v>
      </c>
      <c r="AJ105" s="100">
        <v>12</v>
      </c>
      <c r="AK105" s="100">
        <v>23976</v>
      </c>
      <c r="AL105" s="100">
        <v>10</v>
      </c>
      <c r="AM105" s="100">
        <v>19980</v>
      </c>
      <c r="AN105" s="100">
        <v>7</v>
      </c>
      <c r="AO105" s="100">
        <v>13986</v>
      </c>
      <c r="AP105" s="100">
        <v>8</v>
      </c>
      <c r="AQ105" s="100">
        <v>15984</v>
      </c>
      <c r="AR105" s="100">
        <v>3</v>
      </c>
      <c r="AS105" s="100">
        <v>5994</v>
      </c>
      <c r="AT105" s="100">
        <v>6</v>
      </c>
      <c r="AU105" s="100">
        <v>11988</v>
      </c>
      <c r="AV105" s="100">
        <v>4</v>
      </c>
      <c r="AW105" s="100">
        <v>7992</v>
      </c>
      <c r="AX105" s="100">
        <v>3</v>
      </c>
      <c r="AY105" s="100">
        <v>5994</v>
      </c>
      <c r="AZ105" s="100">
        <v>8</v>
      </c>
      <c r="BA105" s="100">
        <v>15984</v>
      </c>
      <c r="BB105" s="100">
        <v>9</v>
      </c>
      <c r="BC105" s="100">
        <v>17982</v>
      </c>
      <c r="BD105" s="100">
        <v>9</v>
      </c>
      <c r="BE105" s="100">
        <v>17982</v>
      </c>
      <c r="BF105" s="100">
        <v>11</v>
      </c>
      <c r="BG105" s="100">
        <v>21978</v>
      </c>
      <c r="BH105" s="100">
        <v>12</v>
      </c>
      <c r="BI105" s="100">
        <v>23976</v>
      </c>
      <c r="BJ105" s="100">
        <v>13</v>
      </c>
      <c r="BK105" s="100">
        <v>25974</v>
      </c>
      <c r="BL105" s="100">
        <v>11</v>
      </c>
      <c r="BM105" s="100">
        <v>21978</v>
      </c>
      <c r="BN105" s="100">
        <v>10</v>
      </c>
      <c r="BO105" s="100">
        <v>19980</v>
      </c>
      <c r="BP105" s="100">
        <v>5</v>
      </c>
      <c r="BQ105" s="100">
        <v>9990</v>
      </c>
      <c r="BR105" s="100">
        <v>5</v>
      </c>
      <c r="BS105" s="100">
        <v>9990</v>
      </c>
      <c r="BT105" s="100">
        <v>4</v>
      </c>
      <c r="BU105" s="100">
        <v>7992</v>
      </c>
      <c r="BV105" s="100">
        <v>4</v>
      </c>
      <c r="BW105" s="100">
        <v>7992</v>
      </c>
      <c r="BX105" s="100">
        <v>9</v>
      </c>
      <c r="BY105" s="100">
        <v>17982</v>
      </c>
      <c r="BZ105" s="100">
        <v>14</v>
      </c>
      <c r="CA105" s="100">
        <v>27972</v>
      </c>
      <c r="CB105" s="100">
        <v>14</v>
      </c>
      <c r="CC105" s="100">
        <v>27972</v>
      </c>
      <c r="CD105" s="100">
        <v>9</v>
      </c>
      <c r="CE105" s="100">
        <v>17982</v>
      </c>
      <c r="CF105" s="100">
        <v>7</v>
      </c>
      <c r="CG105" s="100">
        <v>13986</v>
      </c>
      <c r="CH105" s="100">
        <v>6</v>
      </c>
      <c r="CI105" s="100">
        <v>11988</v>
      </c>
      <c r="CJ105" s="100">
        <v>6</v>
      </c>
      <c r="CK105" s="100">
        <v>11988</v>
      </c>
      <c r="CL105" s="100">
        <v>5</v>
      </c>
      <c r="CM105" s="100">
        <v>9990</v>
      </c>
      <c r="CN105" s="100">
        <v>9</v>
      </c>
      <c r="CO105" s="100">
        <v>17982</v>
      </c>
      <c r="CP105" s="100">
        <v>7</v>
      </c>
      <c r="CQ105" s="100">
        <v>13986</v>
      </c>
      <c r="CR105" s="100">
        <v>9</v>
      </c>
      <c r="CS105" s="100">
        <v>17982</v>
      </c>
      <c r="CT105" s="100">
        <v>13</v>
      </c>
      <c r="CU105" s="100">
        <v>25974</v>
      </c>
    </row>
    <row r="107" spans="2:99">
      <c r="B107" s="104" t="s">
        <v>275</v>
      </c>
    </row>
    <row r="108" spans="2:99">
      <c r="C108" s="99" t="s">
        <v>276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209</v>
      </c>
      <c r="E109" s="100">
        <f>SUM(L$6:L$19)+SUM(N$6:N$19)+SUM(P$6:P$19)+SUM(R$6:R$19)</f>
        <v>252</v>
      </c>
      <c r="F109" s="100">
        <f>SUM(T$6:T$19)+SUM(V$6:V$19)+SUM(X$6:X$19)+SUM(Z$6:Z$19)</f>
        <v>796</v>
      </c>
      <c r="G109" s="100">
        <f>SUM(AB$6:AB$19)+SUM(AD$6:AD$19)+SUM(AF$6:AF$19)+SUM(AH$6:AH$19)</f>
        <v>1618</v>
      </c>
      <c r="H109" s="100">
        <f>SUM(AJ$6:AJ$19)+SUM(AL$6:AL$19)+SUM(AN$6:AN$19)+SUM(AP$6:AP$19)</f>
        <v>624</v>
      </c>
      <c r="I109" s="100">
        <f>SUM(AR$6:AR$19)+SUM(AT$6:AT$19)+SUM(AV$6:AV$19)+SUM(AX$6:AX$19)</f>
        <v>752</v>
      </c>
      <c r="J109" s="100">
        <f>SUM(AZ$6:AZ$19)+SUM(BB$6:BB$19)+SUM(BD$6:BD$19)+SUM(BF$6:BF$19)</f>
        <v>662</v>
      </c>
      <c r="K109" s="100">
        <f>SUM(BH$6:BH$19)+SUM(BJ$6:BJ$19)+SUM(BL$6:BL$19)+SUM(BN$6:BN$19)</f>
        <v>1589</v>
      </c>
      <c r="L109" s="100">
        <f>SUM(BP$6:BP$19)+SUM(BR$6:BR$19)+SUM(BT$6:BT$19)+SUM(BV$6:BV$19)</f>
        <v>1428</v>
      </c>
      <c r="M109" s="100">
        <f>SUM(BX$6:BX$19)+SUM(BZ$6:BZ$19)+SUM(CB$6:CB$19)+SUM(CD$6:CD$19)</f>
        <v>769</v>
      </c>
      <c r="N109" s="100">
        <f>SUM(CF$6:CF$19)+SUM(CH$6:CH$19)+SUM(CJ$6:CJ$19)+SUM(CL$6:CL$19)</f>
        <v>351</v>
      </c>
      <c r="O109" s="100">
        <f>SUM(CN$6:CN$19)+SUM(CP$6:CP$19)+SUM(CR$6:CR$19)+SUM(CT$6:CT$19)</f>
        <v>444</v>
      </c>
    </row>
    <row r="110" spans="2:99">
      <c r="C110" s="99" t="s">
        <v>127</v>
      </c>
      <c r="D110" s="100">
        <f>SUM(D$20:D$36)+SUM(F$20:F$36)+SUM(H$20:H$36)+SUM(J$20:J$36)</f>
        <v>614</v>
      </c>
      <c r="E110" s="100">
        <f>SUM(L$20:L$36)+SUM(N$20:N$36)+SUM(P$20:P$36)+SUM(R$20:R$36)</f>
        <v>851</v>
      </c>
      <c r="F110" s="100">
        <f>SUM(T$20:T$36)+SUM(V$20:V$36)+SUM(X$20:X$36)+SUM(Z$20:Z$36)</f>
        <v>6809</v>
      </c>
      <c r="G110" s="100">
        <f>SUM(AB$20:AB$36)+SUM(AD$20:AD$36)+SUM(AF$20:AF$36)+SUM(AH$20:AH$36)</f>
        <v>936</v>
      </c>
      <c r="H110" s="100">
        <f>SUM(AJ$20:AJ$36)+SUM(AL$20:AL$36)+SUM(AN$20:AN$36)+SUM(AP$20:AP$36)</f>
        <v>930</v>
      </c>
      <c r="I110" s="100">
        <f>SUM(AR$20:AR$36)+SUM(AT$20:AT$36)+SUM(AV$20:AV$36)+SUM(AX$20:AX$36)</f>
        <v>582</v>
      </c>
      <c r="J110" s="100">
        <f>SUM(AZ$20:AZ$36)+SUM(BB$20:BB$36)+SUM(BD$20:BD$36)+SUM(BF$20:BF$36)</f>
        <v>743</v>
      </c>
      <c r="K110" s="100">
        <f>SUM(BH$20:BH$36)+SUM(BJ$20:BJ$36)+SUM(BL$20:BL$36)+SUM(BN$20:BN$36)</f>
        <v>496</v>
      </c>
      <c r="L110" s="100">
        <f>SUM(BP$20:BP$36)+SUM(BR$20:BR$36)+SUM(BT$20:BT$36)+SUM(BV$20:BV$36)</f>
        <v>1007</v>
      </c>
      <c r="M110" s="100">
        <f>SUM(BX$20:BX$36)+SUM(BZ$20:BZ$36)+SUM(CB$20:CB$36)+SUM(CD$20:CD$36)</f>
        <v>7579</v>
      </c>
      <c r="N110" s="100">
        <f>SUM(CF$20:CF$36)+SUM(CH$20:CH$36)+SUM(CJ$20:CJ$36)+SUM(CL$20:CL$36)</f>
        <v>4987</v>
      </c>
      <c r="O110" s="100">
        <f>SUM(CN$20:CN$36)+SUM(CP$20:CP$36)+SUM(CR$20:CR$36)+SUM(CT$20:CT$36)</f>
        <v>762</v>
      </c>
    </row>
    <row r="111" spans="2:99">
      <c r="C111" s="99" t="s">
        <v>128</v>
      </c>
      <c r="D111" s="100">
        <f>SUM(D$37:D$48)+SUM(F$37:F$48)+SUM(H$37:H$48)+SUM(J$37:J$48)</f>
        <v>291</v>
      </c>
      <c r="E111" s="100">
        <f>SUM(L$37:L$48)+SUM(N$37:N$48)+SUM(P$37:P$48)+SUM(R$37:R$48)</f>
        <v>832</v>
      </c>
      <c r="F111" s="100">
        <f>SUM(T$37:T$48)+SUM(V$37:V$48)+SUM(X$37:X$48)+SUM(Z$37:Z$48)</f>
        <v>1026</v>
      </c>
      <c r="G111" s="100">
        <f>SUM(AB$37:AB$48)+SUM(AD$37:AD$48)+SUM(AF$37:AF$48)+SUM(AH$37:AH$48)</f>
        <v>1177</v>
      </c>
      <c r="H111" s="100">
        <f>SUM(AJ$37:AJ$48)+SUM(AL$37:AL$48)+SUM(AN$37:AN$48)+SUM(AP$37:AP$48)</f>
        <v>461</v>
      </c>
      <c r="I111" s="100">
        <f>SUM(AR$37:AR$48)+SUM(AT$37:AT$48)+SUM(AV$37:AV$48)+SUM(AX$37:AX$48)</f>
        <v>2197</v>
      </c>
      <c r="J111" s="100">
        <f>SUM(AZ$37:AZ$48)+SUM(BB$37:BB$48)+SUM(BD$37:BD$48)+SUM(BF$37:BF$48)</f>
        <v>493</v>
      </c>
      <c r="K111" s="100">
        <f>SUM(BH$37:BH$48)+SUM(BJ$37:BJ$48)+SUM(BL$37:BL$48)+SUM(BN$37:BN$48)</f>
        <v>773</v>
      </c>
      <c r="L111" s="100">
        <f>SUM(BP$37:BP$48)+SUM(BR$37:BR$48)+SUM(BT$37:BT$48)+SUM(BV$37:BV$48)</f>
        <v>507</v>
      </c>
      <c r="M111" s="100">
        <f>SUM(BX$37:BX$48)+SUM(BZ$37:BZ$48)+SUM(CB$37:CB$48)+SUM(CD$37:CD$48)</f>
        <v>293</v>
      </c>
      <c r="N111" s="100">
        <f>SUM(CF$37:CF$48)+SUM(CH$37:CH$48)+SUM(CJ$37:CJ$48)+SUM(CL$37:CL$48)</f>
        <v>1374</v>
      </c>
      <c r="O111" s="100">
        <f>SUM(CN$37:CN$48)+SUM(CP$37:CP$48)+SUM(CR$37:CR$48)+SUM(CT$37:CT$48)</f>
        <v>903</v>
      </c>
    </row>
    <row r="112" spans="2:99">
      <c r="C112" s="99" t="s">
        <v>129</v>
      </c>
      <c r="D112" s="100">
        <f>SUM(D$49:D$70)+SUM(F$49:F$70)+SUM(H$49:H$70)+SUM(J$49:J$70)</f>
        <v>453</v>
      </c>
      <c r="E112" s="100">
        <f>SUM(L$49:L$70)+SUM(N$49:N$70)+SUM(P$49:P$70)+SUM(R$49:R$70)</f>
        <v>465</v>
      </c>
      <c r="F112" s="100">
        <f>SUM(T$49:T$70)+SUM(V$49:V$70)+SUM(X$49:X$70)+SUM(Z$49:Z$70)</f>
        <v>4399</v>
      </c>
      <c r="G112" s="100">
        <f>SUM(AB$49:AB$70)+SUM(AD$49:AD$70)+SUM(AF$49:AF$70)+SUM(AH$49:AH$70)</f>
        <v>998</v>
      </c>
      <c r="H112" s="100">
        <f>SUM(AJ$49:AJ$70)+SUM(AL$49:AL$70)+SUM(AN$49:AN$70)+SUM(AP$49:AP$70)</f>
        <v>1292</v>
      </c>
      <c r="I112" s="100">
        <f>SUM(AR$49:AR$70)+SUM(AT$49:AT$70)+SUM(AV$49:AV$70)+SUM(AX$49:AX$70)</f>
        <v>337</v>
      </c>
      <c r="J112" s="100">
        <f>SUM(AZ$49:AZ$70)+SUM(BB$49:BB$70)+SUM(BD$49:BD$70)+SUM(BF$49:BF$70)</f>
        <v>530</v>
      </c>
      <c r="K112" s="100">
        <f>SUM(BH$49:BH$70)+SUM(BJ$49:BJ$70)+SUM(BL$49:BL$70)+SUM(BN$49:BN$70)</f>
        <v>546</v>
      </c>
      <c r="L112" s="100">
        <f>SUM(BP$49:BP$70)+SUM(BR$49:BR$70)+SUM(BT$49:BT$70)+SUM(BV$49:BV$70)</f>
        <v>1129</v>
      </c>
      <c r="M112" s="100">
        <f>SUM(BX$49:BX$70)+SUM(BZ$49:BZ$70)+SUM(CB$49:CB$70)+SUM(CD$49:CD$70)</f>
        <v>338</v>
      </c>
      <c r="N112" s="100">
        <f>SUM(CF$49:CF$70)+SUM(CH$49:CH$70)+SUM(CJ$49:CJ$70)+SUM(CL$49:CL$70)</f>
        <v>5786</v>
      </c>
      <c r="O112" s="100">
        <f>SUM(CN$49:CN$70)+SUM(CP$49:CP$70)+SUM(CR$49:CR$70)+SUM(CT$49:CT$70)</f>
        <v>727</v>
      </c>
    </row>
    <row r="113" spans="2:15">
      <c r="C113" s="99" t="s">
        <v>130</v>
      </c>
      <c r="D113" s="100">
        <f>SUM(D$71:D$86)+SUM(F$71:F$86)+SUM(H$71:H$86)+SUM(J$71:J$86)</f>
        <v>1840</v>
      </c>
      <c r="E113" s="100">
        <f>SUM(L$71:L$86)+SUM(N$71:N$86)+SUM(P$71:P$86)+SUM(R$71:R$86)</f>
        <v>1802</v>
      </c>
      <c r="F113" s="100">
        <f>SUM(T$71:T$86)+SUM(V$71:V$86)+SUM(X$71:X$86)+SUM(Z$71:Z$86)</f>
        <v>974</v>
      </c>
      <c r="G113" s="100">
        <f>SUM(AB$71:AB$86)+SUM(AD$71:AD$86)+SUM(AF$71:AF$86)+SUM(AH$71:AH$86)</f>
        <v>833</v>
      </c>
      <c r="H113" s="100">
        <f>SUM(AJ$71:AJ$86)+SUM(AL$71:AL$86)+SUM(AN$71:AN$86)+SUM(AP$71:AP$86)</f>
        <v>1405</v>
      </c>
      <c r="I113" s="100">
        <f>SUM(AR$71:AR$86)+SUM(AT$71:AT$86)+SUM(AV$71:AV$86)+SUM(AX$71:AX$86)</f>
        <v>2075</v>
      </c>
      <c r="J113" s="100">
        <f>SUM(AZ$71:AZ$86)+SUM(BB$71:BB$86)+SUM(BD$71:BD$86)+SUM(BF$71:BF$86)</f>
        <v>256</v>
      </c>
      <c r="K113" s="100">
        <f>SUM(BH$71:BH$86)+SUM(BJ$71:BJ$86)+SUM(BL$71:BL$86)+SUM(BN$71:BN$86)</f>
        <v>283</v>
      </c>
      <c r="L113" s="100">
        <f>SUM(BP$71:BP$86)+SUM(BR$71:BR$86)+SUM(BT$71:BT$86)+SUM(BV$71:BV$86)</f>
        <v>310</v>
      </c>
      <c r="M113" s="100">
        <f>SUM(BX$71:BX$86)+SUM(BZ$71:BZ$86)+SUM(CB$71:CB$86)+SUM(CD$71:CD$86)</f>
        <v>1481</v>
      </c>
      <c r="N113" s="100">
        <f>SUM(CF$71:CF$86)+SUM(CH$71:CH$86)+SUM(CJ$71:CJ$86)+SUM(CL$71:CL$86)</f>
        <v>225</v>
      </c>
      <c r="O113" s="100">
        <f>SUM(CN$71:CN$86)+SUM(CP$71:CP$86)+SUM(CR$71:CR$86)+SUM(CT$71:CT$86)</f>
        <v>377</v>
      </c>
    </row>
    <row r="114" spans="2:15">
      <c r="C114" s="99" t="s">
        <v>131</v>
      </c>
      <c r="D114" s="100">
        <f>SUM(D$87:D$94)+SUM(F$87:F$94)+SUM(H$87:H$94)+SUM(J$87:J$94)</f>
        <v>177</v>
      </c>
      <c r="E114" s="100">
        <f>SUM(L$87:L$94)+SUM(N$87:N$94)+SUM(P$87:P$94)+SUM(R$87:R$94)</f>
        <v>235</v>
      </c>
      <c r="F114" s="100">
        <f>SUM(T$87:T$94)+SUM(V$87:V$94)+SUM(X$87:X$94)+SUM(Z$87:Z$94)</f>
        <v>260</v>
      </c>
      <c r="G114" s="100">
        <f>SUM(AB$87:AB$94)+SUM(AD$87:AD$94)+SUM(AF$87:AF$94)+SUM(AH$87:AH$94)</f>
        <v>442</v>
      </c>
      <c r="H114" s="100">
        <f>SUM(AJ$87:AJ$94)+SUM(AL$87:AL$94)+SUM(AN$87:AN$94)+SUM(AP$87:AP$94)</f>
        <v>358</v>
      </c>
      <c r="I114" s="100">
        <f>SUM(AR$87:AR$94)+SUM(AT$87:AT$94)+SUM(AV$87:AV$94)+SUM(AX$87:AX$94)</f>
        <v>742</v>
      </c>
      <c r="J114" s="100">
        <f>SUM(AZ$87:AZ$94)+SUM(BB$87:BB$94)+SUM(BD$87:BD$94)+SUM(BF$87:BF$94)</f>
        <v>169</v>
      </c>
      <c r="K114" s="100">
        <f>SUM(BH$87:BH$94)+SUM(BJ$87:BJ$94)+SUM(BL$87:BL$94)+SUM(BN$87:BN$94)</f>
        <v>355</v>
      </c>
      <c r="L114" s="100">
        <f>SUM(BP$87:BP$94)+SUM(BR$87:BR$94)+SUM(BT$87:BT$94)+SUM(BV$87:BV$94)</f>
        <v>590</v>
      </c>
      <c r="M114" s="100">
        <f>SUM(BX$87:BX$94)+SUM(BZ$87:BZ$94)+SUM(CB$87:CB$94)+SUM(CD$87:CD$94)</f>
        <v>352</v>
      </c>
      <c r="N114" s="100">
        <f>SUM(CF$87:CF$94)+SUM(CH$87:CH$94)+SUM(CJ$87:CJ$94)+SUM(CL$87:CL$94)</f>
        <v>151</v>
      </c>
      <c r="O114" s="100">
        <f>SUM(CN$87:CN$94)+SUM(CP$87:CP$94)+SUM(CR$87:CR$94)+SUM(CT$87:CT$94)</f>
        <v>117</v>
      </c>
    </row>
    <row r="115" spans="2:15">
      <c r="C115" s="99" t="s">
        <v>132</v>
      </c>
      <c r="D115" s="100">
        <f>SUM(D$95:D$105)+SUM(F$95:F$105)+SUM(H$95:H$105)+SUM(J$95:J$105)</f>
        <v>714</v>
      </c>
      <c r="E115" s="100">
        <f>SUM(L$95:L$105)+SUM(N$95:N$105)+SUM(P$95:P$105)+SUM(R$95:R$105)</f>
        <v>1398</v>
      </c>
      <c r="F115" s="100">
        <f>SUM(T$95:T$105)+SUM(V$95:V$105)+SUM(X$95:X$105)+SUM(Z$95:Z$105)</f>
        <v>636</v>
      </c>
      <c r="G115" s="100">
        <f>SUM(AB$95:AB$105)+SUM(AD$95:AD$105)+SUM(AF$95:AF$105)+SUM(AH$95:AH$105)</f>
        <v>351</v>
      </c>
      <c r="H115" s="100">
        <f>SUM(AJ$95:AJ$105)+SUM(AL$95:AL$105)+SUM(AN$95:AN$105)+SUM(AP$95:AP$105)</f>
        <v>411</v>
      </c>
      <c r="I115" s="100">
        <f>SUM(AR$95:AR$105)+SUM(AT$95:AT$105)+SUM(AV$95:AV$105)+SUM(AX$95:AX$105)</f>
        <v>181</v>
      </c>
      <c r="J115" s="100">
        <f>SUM(AZ$95:AZ$105)+SUM(BB$95:BB$105)+SUM(BD$95:BD$105)+SUM(BF$95:BF$105)</f>
        <v>426</v>
      </c>
      <c r="K115" s="100">
        <f>SUM(BH$95:BH$105)+SUM(BJ$95:BJ$105)+SUM(BL$95:BL$105)+SUM(BN$95:BN$105)</f>
        <v>502</v>
      </c>
      <c r="L115" s="100">
        <f>SUM(BP$95:BP$105)+SUM(BR$95:BR$105)+SUM(BT$95:BT$105)+SUM(BV$95:BV$105)</f>
        <v>198</v>
      </c>
      <c r="M115" s="100">
        <f>SUM(BX$95:BX$105)+SUM(BZ$95:BZ$105)+SUM(CB$95:CB$105)+SUM(CD$95:CD$105)</f>
        <v>507</v>
      </c>
      <c r="N115" s="100">
        <f>SUM(CF$95:CF$105)+SUM(CH$95:CH$105)+SUM(CJ$95:CJ$105)+SUM(CL$95:CL$105)</f>
        <v>272</v>
      </c>
      <c r="O115" s="100">
        <f>SUM(CN$95:CN$105)+SUM(CP$95:CP$105)+SUM(CR$95:CR$105)+SUM(CT$95:CT$105)</f>
        <v>421</v>
      </c>
    </row>
    <row r="116" spans="2:15">
      <c r="C116" s="99" t="s">
        <v>277</v>
      </c>
      <c r="D116" s="100">
        <f t="shared" ref="D116:O116" si="0">SUM(D$109:D$115)</f>
        <v>4298</v>
      </c>
      <c r="E116" s="100">
        <f t="shared" si="0"/>
        <v>5835</v>
      </c>
      <c r="F116" s="100">
        <f t="shared" si="0"/>
        <v>14900</v>
      </c>
      <c r="G116" s="100">
        <f t="shared" si="0"/>
        <v>6355</v>
      </c>
      <c r="H116" s="100">
        <f t="shared" si="0"/>
        <v>5481</v>
      </c>
      <c r="I116" s="100">
        <f t="shared" si="0"/>
        <v>6866</v>
      </c>
      <c r="J116" s="100">
        <f t="shared" si="0"/>
        <v>3279</v>
      </c>
      <c r="K116" s="100">
        <f t="shared" si="0"/>
        <v>4544</v>
      </c>
      <c r="L116" s="100">
        <f t="shared" si="0"/>
        <v>5169</v>
      </c>
      <c r="M116" s="100">
        <f t="shared" si="0"/>
        <v>11319</v>
      </c>
      <c r="N116" s="100">
        <f t="shared" si="0"/>
        <v>13146</v>
      </c>
      <c r="O116" s="100">
        <f t="shared" si="0"/>
        <v>3751</v>
      </c>
    </row>
    <row r="118" spans="2:15">
      <c r="B118" s="103" t="s">
        <v>278</v>
      </c>
    </row>
    <row r="119" spans="2:15">
      <c r="C119" s="99" t="s">
        <v>276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1479766.2959170481</v>
      </c>
      <c r="E120" s="100">
        <f>E109*pricing!E6*2000</f>
        <v>1555671.1153103525</v>
      </c>
      <c r="F120" s="100">
        <f>F109*pricing!F6*2000</f>
        <v>3251778.6962632253</v>
      </c>
      <c r="G120" s="100">
        <f>G109*pricing!G6*2000</f>
        <v>4885648.9265568675</v>
      </c>
      <c r="H120" s="100">
        <f>H109*pricing!H6*2000</f>
        <v>2813613.1296027885</v>
      </c>
      <c r="I120" s="100">
        <f>I109*pricing!I6*2000</f>
        <v>3116430.8813271681</v>
      </c>
      <c r="J120" s="100">
        <f>J109*pricing!J6*2000</f>
        <v>3021002.6968468144</v>
      </c>
      <c r="K120" s="100">
        <f>K109*pricing!K6*2000</f>
        <v>4763613.14332332</v>
      </c>
      <c r="L120" s="100">
        <f>L109*pricing!L6*2000</f>
        <v>4514083.262422584</v>
      </c>
      <c r="M120" s="100">
        <f>M109*pricing!M6*2000</f>
        <v>3408853.4257169287</v>
      </c>
      <c r="N120" s="100">
        <f>N109*pricing!N6*2000</f>
        <v>2264736.8947999324</v>
      </c>
      <c r="O120" s="100">
        <f>O109*pricing!O6*2000</f>
        <v>2278749.2170680827</v>
      </c>
    </row>
    <row r="121" spans="2:15">
      <c r="C121" s="99" t="s">
        <v>127</v>
      </c>
      <c r="D121" s="100">
        <f>D110*pricing!D7*2000</f>
        <v>3703699.4590030578</v>
      </c>
      <c r="E121" s="100">
        <f>E110*pricing!E7*2000</f>
        <v>4386615.0101637505</v>
      </c>
      <c r="F121" s="100">
        <f>F110*pricing!F7*2000</f>
        <v>14529997.508370629</v>
      </c>
      <c r="G121" s="100">
        <f>G110*pricing!G7*2000</f>
        <v>4732991.962574021</v>
      </c>
      <c r="H121" s="100">
        <f>H110*pricing!H7*2000</f>
        <v>4491614.5753044989</v>
      </c>
      <c r="I121" s="100">
        <f>I110*pricing!I7*2000</f>
        <v>3393021.4987200252</v>
      </c>
      <c r="J121" s="100">
        <f>J110*pricing!J7*2000</f>
        <v>4408929.4037817614</v>
      </c>
      <c r="K121" s="100">
        <f>K110*pricing!K7*2000</f>
        <v>3198581.2108662003</v>
      </c>
      <c r="L121" s="100">
        <f>L110*pricing!L7*2000</f>
        <v>4980661.2966454485</v>
      </c>
      <c r="M121" s="100">
        <f>M110*pricing!M7*2000</f>
        <v>15759757.689515814</v>
      </c>
      <c r="N121" s="100">
        <f>N110*pricing!N7*2000</f>
        <v>12023640.188249111</v>
      </c>
      <c r="O121" s="100">
        <f>O110*pricing!O7*2000</f>
        <v>4095058.4744150904</v>
      </c>
    </row>
    <row r="122" spans="2:15">
      <c r="C122" s="99" t="s">
        <v>128</v>
      </c>
      <c r="D122" s="100">
        <f>D111*pricing!D8*2000</f>
        <v>1904333.1473534158</v>
      </c>
      <c r="E122" s="100">
        <f>E111*pricing!E8*2000</f>
        <v>3387620.0955511751</v>
      </c>
      <c r="F122" s="100">
        <f>F111*pricing!F8*2000</f>
        <v>3760336.1367909759</v>
      </c>
      <c r="G122" s="100">
        <f>G111*pricing!G8*2000</f>
        <v>3964393.7793341372</v>
      </c>
      <c r="H122" s="100">
        <f>H111*pricing!H8*2000</f>
        <v>2434192.3202189119</v>
      </c>
      <c r="I122" s="100">
        <f>I111*pricing!I8*2000</f>
        <v>6109770.3310569413</v>
      </c>
      <c r="J122" s="100">
        <f>J111*pricing!J8*2000</f>
        <v>2487625.9998971885</v>
      </c>
      <c r="K122" s="100">
        <f>K111*pricing!K8*2000</f>
        <v>3250964.4291216726</v>
      </c>
      <c r="L122" s="100">
        <f>L111*pricing!L8*2000</f>
        <v>2475715.1798024229</v>
      </c>
      <c r="M122" s="100">
        <f>M111*pricing!M8*2000</f>
        <v>1956938.8757743228</v>
      </c>
      <c r="N122" s="100">
        <f>N111*pricing!N8*2000</f>
        <v>4627052.7877604384</v>
      </c>
      <c r="O122" s="100">
        <f>O111*pricing!O8*2000</f>
        <v>3262998.8821813562</v>
      </c>
    </row>
    <row r="123" spans="2:15">
      <c r="C123" s="99" t="s">
        <v>129</v>
      </c>
      <c r="D123" s="100">
        <f>D112*pricing!D9*2000</f>
        <v>3033452.4247819511</v>
      </c>
      <c r="E123" s="100">
        <f>E112*pricing!E9*2000</f>
        <v>3126380.3566337973</v>
      </c>
      <c r="F123" s="100">
        <f>F112*pricing!F9*2000</f>
        <v>10215965.744675038</v>
      </c>
      <c r="G123" s="100">
        <f>G112*pricing!G9*2000</f>
        <v>4707700.6033489453</v>
      </c>
      <c r="H123" s="100">
        <f>H112*pricing!H9*2000</f>
        <v>5027832.8779418049</v>
      </c>
      <c r="I123" s="100">
        <f>I112*pricing!I9*2000</f>
        <v>2422992.3971569375</v>
      </c>
      <c r="J123" s="100">
        <f>J112*pricing!J9*2000</f>
        <v>3501720.0703471382</v>
      </c>
      <c r="K123" s="100">
        <f>K112*pricing!K9*2000</f>
        <v>3306250.9290246582</v>
      </c>
      <c r="L123" s="100">
        <f>L112*pricing!L9*2000</f>
        <v>5143025.1094295206</v>
      </c>
      <c r="M123" s="100">
        <f>M112*pricing!M9*2000</f>
        <v>2428762.7369921133</v>
      </c>
      <c r="N123" s="100">
        <f>N112*pricing!N9*2000</f>
        <v>12869416.367180493</v>
      </c>
      <c r="O123" s="100">
        <f>O112*pricing!O9*2000</f>
        <v>3798035.5423393524</v>
      </c>
    </row>
    <row r="124" spans="2:15">
      <c r="C124" s="99" t="s">
        <v>130</v>
      </c>
      <c r="D124" s="100">
        <f>D113*pricing!D10*2000</f>
        <v>4937453.5795719922</v>
      </c>
      <c r="E124" s="100">
        <f>E113*pricing!E10*2000</f>
        <v>4812243.2372642504</v>
      </c>
      <c r="F124" s="100">
        <f>F113*pricing!F10*2000</f>
        <v>3416598.899460509</v>
      </c>
      <c r="G124" s="100">
        <f>G113*pricing!G10*2000</f>
        <v>3219861.3234153609</v>
      </c>
      <c r="H124" s="100">
        <f>H113*pricing!H10*2000</f>
        <v>3958319.3946985691</v>
      </c>
      <c r="I124" s="100">
        <f>I113*pricing!I10*2000</f>
        <v>5054391.2125662174</v>
      </c>
      <c r="J124" s="100">
        <f>J113*pricing!J10*2000</f>
        <v>1683158.5251515259</v>
      </c>
      <c r="K124" s="100">
        <f>K113*pricing!K10*2000</f>
        <v>1978799.6740305959</v>
      </c>
      <c r="L124" s="100">
        <f>L113*pricing!L10*2000</f>
        <v>1912058.4571666492</v>
      </c>
      <c r="M124" s="100">
        <f>M113*pricing!M10*2000</f>
        <v>4356846.6584867323</v>
      </c>
      <c r="N124" s="100">
        <f>N113*pricing!N10*2000</f>
        <v>1599874.8829049831</v>
      </c>
      <c r="O124" s="100">
        <f>O113*pricing!O10*2000</f>
        <v>2140727.8431915054</v>
      </c>
    </row>
    <row r="125" spans="2:15">
      <c r="C125" s="99" t="s">
        <v>131</v>
      </c>
      <c r="D125" s="100">
        <f>D114*pricing!D11*2000</f>
        <v>1141133.5933627961</v>
      </c>
      <c r="E125" s="100">
        <f>E114*pricing!E11*2000</f>
        <v>1179166.0759980476</v>
      </c>
      <c r="F125" s="100">
        <f>F114*pricing!F11*2000</f>
        <v>1296532.3313740639</v>
      </c>
      <c r="G125" s="100">
        <f>G114*pricing!G11*2000</f>
        <v>1737333.0348902943</v>
      </c>
      <c r="H125" s="100">
        <f>H114*pricing!H11*2000</f>
        <v>1541958.9227949656</v>
      </c>
      <c r="I125" s="100">
        <f>I114*pricing!I11*2000</f>
        <v>2386877.9730395642</v>
      </c>
      <c r="J125" s="100">
        <f>J114*pricing!J11*2000</f>
        <v>1122539.7129571943</v>
      </c>
      <c r="K125" s="100">
        <f>K114*pricing!K11*2000</f>
        <v>1600362.6518957638</v>
      </c>
      <c r="L125" s="100">
        <f>L114*pricing!L11*2000</f>
        <v>2011297.564197137</v>
      </c>
      <c r="M125" s="100">
        <f>M114*pricing!M11*2000</f>
        <v>1692162.9382292149</v>
      </c>
      <c r="N125" s="100">
        <f>N114*pricing!N11*2000</f>
        <v>957372.53800143779</v>
      </c>
      <c r="O125" s="100">
        <f>O114*pricing!O11*2000</f>
        <v>841693.18438689841</v>
      </c>
    </row>
    <row r="126" spans="2:15">
      <c r="C126" s="99" t="s">
        <v>132</v>
      </c>
      <c r="D126" s="100">
        <f>D115*pricing!D12*2000</f>
        <v>2756973.5036405292</v>
      </c>
      <c r="E126" s="100">
        <f>E115*pricing!E12*2000</f>
        <v>3749850.6677431604</v>
      </c>
      <c r="F126" s="100">
        <f>F115*pricing!F12*2000</f>
        <v>2344041.615064783</v>
      </c>
      <c r="G126" s="100">
        <f>G115*pricing!G12*2000</f>
        <v>1894051.1782826041</v>
      </c>
      <c r="H126" s="100">
        <f>H115*pricing!H12*2000</f>
        <v>1997658.7432066065</v>
      </c>
      <c r="I126" s="100">
        <f>I115*pricing!I12*2000</f>
        <v>1244389.9746459099</v>
      </c>
      <c r="J126" s="100">
        <f>J115*pricing!J12*2000</f>
        <v>2076052.7029323457</v>
      </c>
      <c r="K126" s="100">
        <f>K115*pricing!K12*2000</f>
        <v>2384945.7290329919</v>
      </c>
      <c r="L126" s="100">
        <f>L115*pricing!L12*2000</f>
        <v>1324575.545860131</v>
      </c>
      <c r="M126" s="100">
        <f>M115*pricing!M12*2000</f>
        <v>2336691.6899453197</v>
      </c>
      <c r="N126" s="100">
        <f>N115*pricing!N12*2000</f>
        <v>1620761.6327590821</v>
      </c>
      <c r="O126" s="100">
        <f>O115*pricing!O12*2000</f>
        <v>1997032.5793482482</v>
      </c>
    </row>
    <row r="127" spans="2:15">
      <c r="C127" s="99" t="s">
        <v>277</v>
      </c>
      <c r="D127" s="100">
        <f t="shared" ref="D127:O127" si="1">SUM(D$120:D$126)</f>
        <v>18956812.003630791</v>
      </c>
      <c r="E127" s="100">
        <f t="shared" si="1"/>
        <v>22197546.558664534</v>
      </c>
      <c r="F127" s="100">
        <f t="shared" si="1"/>
        <v>38815250.931999229</v>
      </c>
      <c r="G127" s="100">
        <f t="shared" si="1"/>
        <v>25141980.808402229</v>
      </c>
      <c r="H127" s="100">
        <f t="shared" si="1"/>
        <v>22265189.963768139</v>
      </c>
      <c r="I127" s="100">
        <f t="shared" si="1"/>
        <v>23727874.268512763</v>
      </c>
      <c r="J127" s="100">
        <f t="shared" si="1"/>
        <v>18301029.111913968</v>
      </c>
      <c r="K127" s="100">
        <f t="shared" si="1"/>
        <v>20483517.767295204</v>
      </c>
      <c r="L127" s="100">
        <f t="shared" si="1"/>
        <v>22361416.415523894</v>
      </c>
      <c r="M127" s="100">
        <f t="shared" si="1"/>
        <v>31940014.014660448</v>
      </c>
      <c r="N127" s="100">
        <f t="shared" si="1"/>
        <v>35962855.291655473</v>
      </c>
      <c r="O127" s="100">
        <f t="shared" si="1"/>
        <v>18414295.722930532</v>
      </c>
    </row>
    <row r="129" spans="2:15">
      <c r="B129" s="103" t="s">
        <v>279</v>
      </c>
    </row>
    <row r="130" spans="2:15">
      <c r="C130" s="105" t="s">
        <v>276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105939.6</v>
      </c>
      <c r="E131" s="106">
        <f>SUM(M$6:M$19)+SUM(O$6:O$19)+SUM(Q$6:Q$19)+SUM(S$6:S$19)</f>
        <v>127518</v>
      </c>
      <c r="F131" s="106">
        <f>SUM(U$6:U$19)+SUM(W$6:W$19)+SUM(Y$6:Y$19)+SUM(AA$6:AA$19)</f>
        <v>401110.79999999993</v>
      </c>
      <c r="G131" s="106">
        <f>SUM(AC$6:AC$19)+SUM(AE$6:AE$19)+SUM(AG$6:AG$19)+SUM(AI$6:AI$19)</f>
        <v>814287.59999999986</v>
      </c>
      <c r="H131" s="106">
        <f>SUM(AK$6:AK$19)+SUM(AM$6:AM$19)+SUM(AO$6:AO$19)+SUM(AQ$6:AQ$19)</f>
        <v>313746</v>
      </c>
      <c r="I131" s="106">
        <f>SUM(AS$6:AS$19)+SUM(AU$6:AU$19)+SUM(AW$6:AW$19)+SUM(AY$6:AY$19)</f>
        <v>379468.79999999999</v>
      </c>
      <c r="J131" s="106">
        <f>SUM(BA$6:BA$19)+SUM(BC$6:BC$19)+SUM(BE$6:BE$19)+SUM(BG$6:BG$19)</f>
        <v>333670.8</v>
      </c>
      <c r="K131" s="106">
        <f>SUM(BI$6:BI$19)+SUM(BK$6:BK$19)+SUM(BM$6:BM$19)+SUM(BO$6:BO$19)</f>
        <v>799359.6</v>
      </c>
      <c r="L131" s="106">
        <f>SUM(BQ$6:BQ$19)+SUM(BS$6:BS$19)+SUM(BU$6:BU$19)+SUM(BW$6:BW$19)</f>
        <v>714368.39999999991</v>
      </c>
      <c r="M131" s="106">
        <f>SUM(BY$6:BY$19)+SUM(CA$6:CA$19)+SUM(CC$6:CC$19)+SUM(CE$6:CE$19)</f>
        <v>387280.79999999993</v>
      </c>
      <c r="N131" s="106">
        <f>SUM(CG$6:CG$19)+SUM(CI$6:CI$19)+SUM(CK$6:CK$19)+SUM(CM$6:CM$19)</f>
        <v>176959.2</v>
      </c>
      <c r="O131" s="106">
        <f>SUM(CO$6:CO$19)+SUM(CQ$6:CQ$19)+SUM(CS$6:CS$19)+SUM(CU$6:CU$19)</f>
        <v>224470.79999999996</v>
      </c>
    </row>
    <row r="132" spans="2:15">
      <c r="C132" s="105" t="s">
        <v>127</v>
      </c>
      <c r="D132" s="106">
        <f>SUM(E$20:E$36)+SUM(G$20:G$36)+SUM(I$20:I$36)+SUM(K$20:K$36)</f>
        <v>262423.19999999995</v>
      </c>
      <c r="E132" s="106">
        <f>SUM(M$20:M$36)+SUM(O$20:O$36)+SUM(Q$20:Q$36)+SUM(S$20:S$36)</f>
        <v>360680.4</v>
      </c>
      <c r="F132" s="106">
        <f>SUM(U$20:U$36)+SUM(W$20:W$36)+SUM(Y$20:Y$36)+SUM(AA$20:AA$36)</f>
        <v>2852804.4</v>
      </c>
      <c r="G132" s="106">
        <f>SUM(AC$20:AC$36)+SUM(AE$20:AE$36)+SUM(AG$20:AG$36)+SUM(AI$20:AI$36)</f>
        <v>398637.6</v>
      </c>
      <c r="H132" s="106">
        <f>SUM(AK$20:AK$36)+SUM(AM$20:AM$36)+SUM(AO$20:AO$36)+SUM(AQ$20:AQ$36)</f>
        <v>396962.39999999997</v>
      </c>
      <c r="I132" s="106">
        <f>SUM(AS$20:AS$36)+SUM(AU$20:AU$36)+SUM(AW$20:AW$36)+SUM(AY$20:AY$36)</f>
        <v>249221.99999999997</v>
      </c>
      <c r="J132" s="106">
        <f>SUM(BA$20:BA$36)+SUM(BC$20:BC$36)+SUM(BE$20:BE$36)+SUM(BG$20:BG$36)</f>
        <v>316706.40000000002</v>
      </c>
      <c r="K132" s="106">
        <f>SUM(BI$20:BI$36)+SUM(BK$20:BK$36)+SUM(BM$20:BM$36)+SUM(BO$20:BO$36)</f>
        <v>211891.20000000001</v>
      </c>
      <c r="L132" s="106">
        <f>SUM(BQ$20:BQ$36)+SUM(BS$20:BS$36)+SUM(BU$20:BU$36)+SUM(BW$20:BW$36)</f>
        <v>424790.4</v>
      </c>
      <c r="M132" s="106">
        <f>SUM(BY$20:BY$36)+SUM(CA$20:CA$36)+SUM(CC$20:CC$36)+SUM(CE$20:CE$36)</f>
        <v>3173502</v>
      </c>
      <c r="N132" s="106">
        <f>SUM(CG$20:CG$36)+SUM(CI$20:CI$36)+SUM(CK$20:CK$36)+SUM(CM$20:CM$36)</f>
        <v>2104503.5999999996</v>
      </c>
      <c r="O132" s="106">
        <f>SUM(CO$20:CO$36)+SUM(CQ$20:CQ$36)+SUM(CS$20:CS$36)+SUM(CU$20:CU$36)</f>
        <v>328087.2</v>
      </c>
    </row>
    <row r="133" spans="2:15">
      <c r="C133" s="105" t="s">
        <v>128</v>
      </c>
      <c r="D133" s="106">
        <f>SUM(E$37:E$48)+SUM(G$37:G$48)+SUM(I$37:I$48)+SUM(K$37:K$48)</f>
        <v>304777.2</v>
      </c>
      <c r="E133" s="106">
        <f>SUM(M$37:M$48)+SUM(O$37:O$48)+SUM(Q$37:Q$48)+SUM(S$37:S$48)</f>
        <v>870067.19999999995</v>
      </c>
      <c r="F133" s="106">
        <f>SUM(U$37:U$48)+SUM(W$37:W$48)+SUM(Y$37:Y$48)+SUM(AA$37:AA$48)</f>
        <v>1071325.2</v>
      </c>
      <c r="G133" s="106">
        <f>SUM(AC$37:AC$48)+SUM(AE$37:AE$48)+SUM(AG$37:AG$48)+SUM(AI$37:AI$48)</f>
        <v>1230703.1999999997</v>
      </c>
      <c r="H133" s="106">
        <f>SUM(AK$37:AK$48)+SUM(AM$37:AM$48)+SUM(AO$37:AO$48)+SUM(AQ$37:AQ$48)</f>
        <v>483508.79999999993</v>
      </c>
      <c r="I133" s="106">
        <f>SUM(AS$37:AS$48)+SUM(AU$37:AU$48)+SUM(AW$37:AW$48)+SUM(AY$37:AY$48)</f>
        <v>2291901.6</v>
      </c>
      <c r="J133" s="106">
        <f>SUM(BA$37:BA$48)+SUM(BC$37:BC$48)+SUM(BE$37:BE$48)+SUM(BG$37:BG$48)</f>
        <v>516937.19999999995</v>
      </c>
      <c r="K133" s="106">
        <f>SUM(BI$37:BI$48)+SUM(BK$37:BK$48)+SUM(BM$37:BM$48)+SUM(BO$37:BO$48)</f>
        <v>811149.59999999986</v>
      </c>
      <c r="L133" s="106">
        <f>SUM(BQ$37:BQ$48)+SUM(BS$37:BS$48)+SUM(BU$37:BU$48)+SUM(BW$37:BW$48)</f>
        <v>529664.4</v>
      </c>
      <c r="M133" s="106">
        <f>SUM(BY$37:BY$48)+SUM(CA$37:CA$48)+SUM(CC$37:CC$48)+SUM(CE$37:CE$48)</f>
        <v>309163.2</v>
      </c>
      <c r="N133" s="106">
        <f>SUM(CG$37:CG$48)+SUM(CI$37:CI$48)+SUM(CK$37:CK$48)+SUM(CM$37:CM$48)</f>
        <v>1436256</v>
      </c>
      <c r="O133" s="106">
        <f>SUM(CO$37:CO$48)+SUM(CQ$37:CQ$48)+SUM(CS$37:CS$48)+SUM(CU$37:CU$48)</f>
        <v>945855.59999999986</v>
      </c>
    </row>
    <row r="134" spans="2:15">
      <c r="C134" s="105" t="s">
        <v>129</v>
      </c>
      <c r="D134" s="106">
        <f>SUM(E$49:E$70)+SUM(G$49:G$70)+SUM(I$49:I$70)+SUM(K$49:K$70)</f>
        <v>385062</v>
      </c>
      <c r="E134" s="106">
        <f>SUM(M$49:M$70)+SUM(O$49:O$70)+SUM(Q$49:Q$70)+SUM(S$49:S$70)</f>
        <v>395067.6</v>
      </c>
      <c r="F134" s="106">
        <f>SUM(U$49:U$70)+SUM(W$49:W$70)+SUM(Y$49:Y$70)+SUM(AA$49:AA$70)</f>
        <v>3682872</v>
      </c>
      <c r="G134" s="106">
        <f>SUM(AC$49:AC$70)+SUM(AE$49:AE$70)+SUM(AG$49:AG$70)+SUM(AI$49:AI$70)</f>
        <v>845748</v>
      </c>
      <c r="H134" s="106">
        <f>SUM(AK$49:AK$70)+SUM(AM$49:AM$70)+SUM(AO$49:AO$70)+SUM(AQ$49:AQ$70)</f>
        <v>1094523.5999999999</v>
      </c>
      <c r="I134" s="106">
        <f>SUM(AS$49:AS$70)+SUM(AU$49:AU$70)+SUM(AW$49:AW$70)+SUM(AY$49:AY$70)</f>
        <v>288202.8</v>
      </c>
      <c r="J134" s="106">
        <f>SUM(BA$49:BA$70)+SUM(BC$49:BC$70)+SUM(BE$49:BE$70)+SUM(BG$49:BG$70)</f>
        <v>452139.59999999986</v>
      </c>
      <c r="K134" s="106">
        <f>SUM(BI$49:BI$70)+SUM(BK$49:BK$70)+SUM(BM$49:BM$70)+SUM(BO$49:BO$70)</f>
        <v>462842.39999999991</v>
      </c>
      <c r="L134" s="106">
        <f>SUM(BQ$49:BQ$70)+SUM(BS$49:BS$70)+SUM(BU$49:BU$70)+SUM(BW$49:BW$70)</f>
        <v>953210.39999999991</v>
      </c>
      <c r="M134" s="106">
        <f>SUM(BY$49:BY$70)+SUM(CA$49:CA$70)+SUM(CC$49:CC$70)+SUM(CE$49:CE$70)</f>
        <v>289005.60000000003</v>
      </c>
      <c r="N134" s="106">
        <f>SUM(CG$49:CG$70)+SUM(CI$49:CI$70)+SUM(CK$49:CK$70)+SUM(CM$49:CM$70)</f>
        <v>4824654</v>
      </c>
      <c r="O134" s="106">
        <f>SUM(CO$49:CO$70)+SUM(CQ$49:CQ$70)+SUM(CS$49:CS$70)+SUM(CU$49:CU$70)</f>
        <v>615487.19999999995</v>
      </c>
    </row>
    <row r="135" spans="2:15">
      <c r="C135" s="105" t="s">
        <v>130</v>
      </c>
      <c r="D135" s="106">
        <f>SUM(E$71:E$86)+SUM(G$71:G$86)+SUM(I$71:I$86)+SUM(K$71:K$86)</f>
        <v>1020118.7999999999</v>
      </c>
      <c r="E135" s="106">
        <f>SUM(M$71:M$86)+SUM(O$71:O$86)+SUM(Q$71:Q$86)+SUM(S$71:S$86)</f>
        <v>996788.39999999991</v>
      </c>
      <c r="F135" s="106">
        <f>SUM(U$71:U$86)+SUM(W$71:W$86)+SUM(Y$71:Y$86)+SUM(AA$71:AA$86)</f>
        <v>542648.4</v>
      </c>
      <c r="G135" s="106">
        <f>SUM(AC$71:AC$86)+SUM(AE$71:AE$86)+SUM(AG$71:AG$86)+SUM(AI$71:AI$86)</f>
        <v>461914.79999999993</v>
      </c>
      <c r="H135" s="106">
        <f>SUM(AK$71:AK$86)+SUM(AM$71:AM$86)+SUM(AO$71:AO$86)+SUM(AQ$71:AQ$86)</f>
        <v>778820.39999999991</v>
      </c>
      <c r="I135" s="106">
        <f>SUM(AS$71:AS$86)+SUM(AU$71:AU$86)+SUM(AW$71:AW$86)+SUM(AY$71:AY$86)</f>
        <v>1149432</v>
      </c>
      <c r="J135" s="106">
        <f>SUM(BA$71:BA$86)+SUM(BC$71:BC$86)+SUM(BE$71:BE$86)+SUM(BG$71:BG$86)</f>
        <v>142633.20000000001</v>
      </c>
      <c r="K135" s="106">
        <f>SUM(BI$71:BI$86)+SUM(BK$71:BK$86)+SUM(BM$71:BM$86)+SUM(BO$71:BO$86)</f>
        <v>157860</v>
      </c>
      <c r="L135" s="106">
        <f>SUM(BQ$71:BQ$86)+SUM(BS$71:BS$86)+SUM(BU$71:BU$86)+SUM(BW$71:BW$86)</f>
        <v>173471.99999999997</v>
      </c>
      <c r="M135" s="106">
        <f>SUM(BY$71:BY$86)+SUM(CA$71:CA$86)+SUM(CC$71:CC$86)+SUM(CE$71:CE$86)</f>
        <v>821211.6</v>
      </c>
      <c r="N135" s="106">
        <f>SUM(CG$71:CG$86)+SUM(CI$71:CI$86)+SUM(CK$71:CK$86)+SUM(CM$71:CM$86)</f>
        <v>126939.6</v>
      </c>
      <c r="O135" s="106">
        <f>SUM(CO$71:CO$86)+SUM(CQ$71:CQ$86)+SUM(CS$71:CS$86)+SUM(CU$71:CU$86)</f>
        <v>210192</v>
      </c>
    </row>
    <row r="136" spans="2:15">
      <c r="C136" s="105" t="s">
        <v>131</v>
      </c>
      <c r="D136" s="106">
        <f>SUM(E$87:E$94)+SUM(G$87:G$94)+SUM(I$87:I$94)+SUM(K$87:K$94)</f>
        <v>360186</v>
      </c>
      <c r="E136" s="106">
        <f>SUM(M$87:M$94)+SUM(O$87:O$94)+SUM(Q$87:Q$94)+SUM(S$87:S$94)</f>
        <v>477634.79999999993</v>
      </c>
      <c r="F136" s="106">
        <f>SUM(U$87:U$94)+SUM(W$87:W$94)+SUM(Y$87:Y$94)+SUM(AA$87:AA$94)</f>
        <v>528745.19999999995</v>
      </c>
      <c r="G136" s="106">
        <f>SUM(AC$87:AC$94)+SUM(AE$87:AE$94)+SUM(AG$87:AG$94)+SUM(AI$87:AI$94)</f>
        <v>897940.79999999993</v>
      </c>
      <c r="H136" s="106">
        <f>SUM(AK$87:AK$94)+SUM(AM$87:AM$94)+SUM(AO$87:AO$94)+SUM(AQ$87:AQ$94)</f>
        <v>726601.2</v>
      </c>
      <c r="I136" s="106">
        <f>SUM(AS$87:AS$94)+SUM(AU$87:AU$94)+SUM(AW$87:AW$94)+SUM(AY$87:AY$94)</f>
        <v>1501838.4</v>
      </c>
      <c r="J136" s="106">
        <f>SUM(BA$87:BA$94)+SUM(BC$87:BC$94)+SUM(BE$87:BE$94)+SUM(BG$87:BG$94)</f>
        <v>344306.39999999997</v>
      </c>
      <c r="K136" s="106">
        <f>SUM(BI$87:BI$94)+SUM(BK$87:BK$94)+SUM(BM$87:BM$94)+SUM(BO$87:BO$94)</f>
        <v>721546.79999999993</v>
      </c>
      <c r="L136" s="106">
        <f>SUM(BQ$87:BQ$94)+SUM(BS$87:BS$94)+SUM(BU$87:BU$94)+SUM(BW$87:BW$94)</f>
        <v>1195551.6000000001</v>
      </c>
      <c r="M136" s="106">
        <f>SUM(BY$87:BY$94)+SUM(CA$87:CA$94)+SUM(CC$87:CC$94)+SUM(CE$87:CE$94)</f>
        <v>713293.2</v>
      </c>
      <c r="N136" s="106">
        <f>SUM(CG$87:CG$94)+SUM(CI$87:CI$94)+SUM(CK$87:CK$94)+SUM(CM$87:CM$94)</f>
        <v>306458.39999999997</v>
      </c>
      <c r="O136" s="106">
        <f>SUM(CO$87:CO$94)+SUM(CQ$87:CQ$94)+SUM(CS$87:CS$94)+SUM(CU$87:CU$94)</f>
        <v>238420.79999999996</v>
      </c>
    </row>
    <row r="137" spans="2:15">
      <c r="C137" s="105" t="s">
        <v>132</v>
      </c>
      <c r="D137" s="106">
        <f>SUM(E$95:E$105)+SUM(G$95:G$105)+SUM(I$95:I$105)+SUM(K$95:K$105)</f>
        <v>1340338.7999999998</v>
      </c>
      <c r="E137" s="106">
        <f>SUM(M$95:M$105)+SUM(O$95:O$105)+SUM(Q$95:Q$105)+SUM(S$95:S$105)</f>
        <v>2576795.9999999995</v>
      </c>
      <c r="F137" s="106">
        <f>SUM(U$95:U$105)+SUM(W$95:W$105)+SUM(Y$95:Y$105)+SUM(AA$95:AA$105)</f>
        <v>1184018.3999999999</v>
      </c>
      <c r="G137" s="106">
        <f>SUM(AC$95:AC$105)+SUM(AE$95:AE$105)+SUM(AG$95:AG$105)+SUM(AI$95:AI$105)</f>
        <v>669015.60000000009</v>
      </c>
      <c r="H137" s="106">
        <f>SUM(AK$95:AK$105)+SUM(AM$95:AM$105)+SUM(AO$95:AO$105)+SUM(AQ$95:AQ$105)</f>
        <v>776275.2</v>
      </c>
      <c r="I137" s="106">
        <f>SUM(AS$95:AS$105)+SUM(AU$95:AU$105)+SUM(AW$95:AW$105)+SUM(AY$95:AY$105)</f>
        <v>347451.6</v>
      </c>
      <c r="J137" s="106">
        <f>SUM(BA$95:BA$105)+SUM(BC$95:BC$105)+SUM(BE$95:BE$105)+SUM(BG$95:BG$105)</f>
        <v>812881.2</v>
      </c>
      <c r="K137" s="106">
        <f>SUM(BI$95:BI$105)+SUM(BK$95:BK$105)+SUM(BM$95:BM$105)+SUM(BO$95:BO$105)</f>
        <v>948871.2</v>
      </c>
      <c r="L137" s="106">
        <f>SUM(BQ$95:BQ$105)+SUM(BS$95:BS$105)+SUM(BU$95:BU$105)+SUM(BW$95:BW$105)</f>
        <v>377467.2</v>
      </c>
      <c r="M137" s="106">
        <f>SUM(BY$95:BY$105)+SUM(CA$95:CA$105)+SUM(CC$95:CC$105)+SUM(CE$95:CE$105)</f>
        <v>958610.39999999991</v>
      </c>
      <c r="N137" s="106">
        <f>SUM(CG$95:CG$105)+SUM(CI$95:CI$105)+SUM(CK$95:CK$105)+SUM(CM$95:CM$105)</f>
        <v>521624.39999999991</v>
      </c>
      <c r="O137" s="106">
        <f>SUM(CO$95:CO$105)+SUM(CQ$95:CQ$105)+SUM(CS$95:CS$105)+SUM(CU$95:CU$105)</f>
        <v>799084.79999999993</v>
      </c>
    </row>
    <row r="138" spans="2:15">
      <c r="C138" s="105" t="s">
        <v>277</v>
      </c>
      <c r="D138" s="100">
        <f t="shared" ref="D138:O138" si="2">SUM(D$131:D$137)</f>
        <v>3778845.5999999996</v>
      </c>
      <c r="E138" s="100">
        <f t="shared" si="2"/>
        <v>5804552.3999999994</v>
      </c>
      <c r="F138" s="100">
        <f t="shared" si="2"/>
        <v>10263524.399999999</v>
      </c>
      <c r="G138" s="100">
        <f t="shared" si="2"/>
        <v>5318247.5999999996</v>
      </c>
      <c r="H138" s="100">
        <f t="shared" si="2"/>
        <v>4570437.5999999996</v>
      </c>
      <c r="I138" s="100">
        <f t="shared" si="2"/>
        <v>6207517.1999999993</v>
      </c>
      <c r="J138" s="100">
        <f t="shared" si="2"/>
        <v>2919274.8</v>
      </c>
      <c r="K138" s="100">
        <f t="shared" si="2"/>
        <v>4113520.8</v>
      </c>
      <c r="L138" s="100">
        <f t="shared" si="2"/>
        <v>4368524.3999999994</v>
      </c>
      <c r="M138" s="100">
        <f t="shared" si="2"/>
        <v>6652066.8000000007</v>
      </c>
      <c r="N138" s="100">
        <f t="shared" si="2"/>
        <v>9497395.2000000011</v>
      </c>
      <c r="O138" s="100">
        <f t="shared" si="2"/>
        <v>3361598.3999999994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271</v>
      </c>
    </row>
    <row r="3" spans="1:99">
      <c r="B3" s="103" t="s">
        <v>281</v>
      </c>
    </row>
    <row r="4" spans="1:99">
      <c r="A4" s="101"/>
      <c r="B4" s="101"/>
      <c r="C4" s="99" t="s">
        <v>273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166</v>
      </c>
      <c r="C5" s="99" t="s">
        <v>274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171</v>
      </c>
      <c r="D6" s="100">
        <v>0</v>
      </c>
      <c r="E6" s="100">
        <v>0</v>
      </c>
      <c r="F6" s="100">
        <v>0</v>
      </c>
      <c r="G6" s="100">
        <v>0</v>
      </c>
      <c r="H6" s="100">
        <v>13.344667077112668</v>
      </c>
      <c r="I6" s="100">
        <v>7718.5554374019666</v>
      </c>
      <c r="J6" s="100">
        <v>17.691403141542487</v>
      </c>
      <c r="K6" s="100">
        <v>10232.707577068175</v>
      </c>
      <c r="L6" s="100">
        <v>61</v>
      </c>
      <c r="M6" s="100">
        <v>35282.400000000001</v>
      </c>
      <c r="N6" s="100">
        <v>46</v>
      </c>
      <c r="O6" s="100">
        <v>26606.399999999998</v>
      </c>
      <c r="P6" s="100">
        <v>65</v>
      </c>
      <c r="Q6" s="100">
        <v>37596</v>
      </c>
      <c r="R6" s="100">
        <v>51</v>
      </c>
      <c r="S6" s="100">
        <v>29498.399999999998</v>
      </c>
      <c r="T6" s="100">
        <v>10</v>
      </c>
      <c r="U6" s="100">
        <v>5784</v>
      </c>
      <c r="V6" s="100">
        <v>10</v>
      </c>
      <c r="W6" s="100">
        <v>5784</v>
      </c>
      <c r="X6" s="100">
        <v>7</v>
      </c>
      <c r="Y6" s="100">
        <v>4048.7999999999997</v>
      </c>
      <c r="Z6" s="100">
        <v>6</v>
      </c>
      <c r="AA6" s="100">
        <v>3470.3999999999996</v>
      </c>
      <c r="AB6" s="100">
        <v>18</v>
      </c>
      <c r="AC6" s="100">
        <v>10411.199999999999</v>
      </c>
      <c r="AD6" s="100">
        <v>29</v>
      </c>
      <c r="AE6" s="100">
        <v>16773.599999999999</v>
      </c>
      <c r="AF6" s="100">
        <v>28</v>
      </c>
      <c r="AG6" s="100">
        <v>16195.199999999999</v>
      </c>
      <c r="AH6" s="100">
        <v>37</v>
      </c>
      <c r="AI6" s="100">
        <v>21400.799999999999</v>
      </c>
      <c r="AJ6" s="100">
        <v>7</v>
      </c>
      <c r="AK6" s="100">
        <v>4048.7999999999997</v>
      </c>
      <c r="AL6" s="100">
        <v>11</v>
      </c>
      <c r="AM6" s="100">
        <v>6362.4</v>
      </c>
      <c r="AN6" s="100">
        <v>11</v>
      </c>
      <c r="AO6" s="100">
        <v>6362.4</v>
      </c>
      <c r="AP6" s="100">
        <v>9</v>
      </c>
      <c r="AQ6" s="100">
        <v>5205.5999999999995</v>
      </c>
      <c r="AR6" s="100">
        <v>49</v>
      </c>
      <c r="AS6" s="100">
        <v>28341.599999999999</v>
      </c>
      <c r="AT6" s="100">
        <v>36</v>
      </c>
      <c r="AU6" s="100">
        <v>20822.399999999998</v>
      </c>
      <c r="AV6" s="100">
        <v>46</v>
      </c>
      <c r="AW6" s="100">
        <v>26606.399999999998</v>
      </c>
      <c r="AX6" s="100">
        <v>36</v>
      </c>
      <c r="AY6" s="100">
        <v>20822.399999999998</v>
      </c>
      <c r="AZ6" s="100">
        <v>17</v>
      </c>
      <c r="BA6" s="100">
        <v>9832.7999999999993</v>
      </c>
      <c r="BB6" s="100">
        <v>17</v>
      </c>
      <c r="BC6" s="100">
        <v>9832.7999999999993</v>
      </c>
      <c r="BD6" s="100">
        <v>11</v>
      </c>
      <c r="BE6" s="100">
        <v>6362.4</v>
      </c>
      <c r="BF6" s="100">
        <v>17</v>
      </c>
      <c r="BG6" s="100">
        <v>9832.7999999999993</v>
      </c>
      <c r="BH6" s="100">
        <v>53</v>
      </c>
      <c r="BI6" s="100">
        <v>30655.199999999997</v>
      </c>
      <c r="BJ6" s="100">
        <v>52</v>
      </c>
      <c r="BK6" s="100">
        <v>30076.799999999999</v>
      </c>
      <c r="BL6" s="100">
        <v>48</v>
      </c>
      <c r="BM6" s="100">
        <v>27763.199999999997</v>
      </c>
      <c r="BN6" s="100">
        <v>89</v>
      </c>
      <c r="BO6" s="100">
        <v>51477.599999999999</v>
      </c>
      <c r="BP6" s="100">
        <v>106</v>
      </c>
      <c r="BQ6" s="100">
        <v>61310.399999999994</v>
      </c>
      <c r="BR6" s="100">
        <v>88</v>
      </c>
      <c r="BS6" s="100">
        <v>50899.199999999997</v>
      </c>
      <c r="BT6" s="100">
        <v>78</v>
      </c>
      <c r="BU6" s="100">
        <v>45115.199999999997</v>
      </c>
      <c r="BV6" s="100">
        <v>75</v>
      </c>
      <c r="BW6" s="100">
        <v>43380</v>
      </c>
      <c r="BX6" s="100">
        <v>23</v>
      </c>
      <c r="BY6" s="100">
        <v>13303.199999999999</v>
      </c>
      <c r="BZ6" s="100">
        <v>11</v>
      </c>
      <c r="CA6" s="100">
        <v>6362.4</v>
      </c>
      <c r="CB6" s="100">
        <v>13</v>
      </c>
      <c r="CC6" s="100">
        <v>7519.2</v>
      </c>
      <c r="CD6" s="100">
        <v>18</v>
      </c>
      <c r="CE6" s="100">
        <v>10411.199999999999</v>
      </c>
      <c r="CF6" s="100">
        <v>26</v>
      </c>
      <c r="CG6" s="100">
        <v>15038.4</v>
      </c>
      <c r="CH6" s="100">
        <v>23</v>
      </c>
      <c r="CI6" s="100">
        <v>13303.199999999999</v>
      </c>
      <c r="CJ6" s="100">
        <v>18</v>
      </c>
      <c r="CK6" s="100">
        <v>10411.199999999999</v>
      </c>
      <c r="CL6" s="100">
        <v>27</v>
      </c>
      <c r="CM6" s="100">
        <v>15616.8</v>
      </c>
      <c r="CN6" s="100">
        <v>13</v>
      </c>
      <c r="CO6" s="100">
        <v>7519.2</v>
      </c>
      <c r="CP6" s="100">
        <v>14</v>
      </c>
      <c r="CQ6" s="100">
        <v>8097.5999999999995</v>
      </c>
      <c r="CR6" s="100">
        <v>19</v>
      </c>
      <c r="CS6" s="100">
        <v>10989.6</v>
      </c>
      <c r="CT6" s="100">
        <v>19</v>
      </c>
      <c r="CU6" s="100">
        <v>10989.6</v>
      </c>
    </row>
    <row r="7" spans="1:99">
      <c r="C7" s="99" t="s">
        <v>172</v>
      </c>
      <c r="D7" s="100">
        <v>0</v>
      </c>
      <c r="E7" s="100">
        <v>0</v>
      </c>
      <c r="F7" s="100">
        <v>0</v>
      </c>
      <c r="G7" s="100">
        <v>0</v>
      </c>
      <c r="H7" s="100">
        <v>15.164394405809848</v>
      </c>
      <c r="I7" s="100">
        <v>11955.608549540484</v>
      </c>
      <c r="J7" s="100">
        <v>15.479977748849675</v>
      </c>
      <c r="K7" s="100">
        <v>12204.414457193085</v>
      </c>
      <c r="L7" s="100">
        <v>65</v>
      </c>
      <c r="M7" s="100">
        <v>51246</v>
      </c>
      <c r="N7" s="100">
        <v>47</v>
      </c>
      <c r="O7" s="100">
        <v>37054.799999999996</v>
      </c>
      <c r="P7" s="100">
        <v>66</v>
      </c>
      <c r="Q7" s="100">
        <v>52034.400000000001</v>
      </c>
      <c r="R7" s="100">
        <v>43</v>
      </c>
      <c r="S7" s="100">
        <v>33901.199999999997</v>
      </c>
      <c r="T7" s="100">
        <v>10</v>
      </c>
      <c r="U7" s="100">
        <v>7884</v>
      </c>
      <c r="V7" s="100">
        <v>9</v>
      </c>
      <c r="W7" s="100">
        <v>7095.5999999999995</v>
      </c>
      <c r="X7" s="100">
        <v>8</v>
      </c>
      <c r="Y7" s="100">
        <v>6307.2</v>
      </c>
      <c r="Z7" s="100">
        <v>6</v>
      </c>
      <c r="AA7" s="100">
        <v>4730.3999999999996</v>
      </c>
      <c r="AB7" s="100">
        <v>18</v>
      </c>
      <c r="AC7" s="100">
        <v>14191.199999999999</v>
      </c>
      <c r="AD7" s="100">
        <v>28</v>
      </c>
      <c r="AE7" s="100">
        <v>22075.200000000001</v>
      </c>
      <c r="AF7" s="100">
        <v>27</v>
      </c>
      <c r="AG7" s="100">
        <v>21286.799999999999</v>
      </c>
      <c r="AH7" s="100">
        <v>33</v>
      </c>
      <c r="AI7" s="100">
        <v>26017.200000000001</v>
      </c>
      <c r="AJ7" s="100">
        <v>8</v>
      </c>
      <c r="AK7" s="100">
        <v>6307.2</v>
      </c>
      <c r="AL7" s="100">
        <v>10</v>
      </c>
      <c r="AM7" s="100">
        <v>7884</v>
      </c>
      <c r="AN7" s="100">
        <v>13</v>
      </c>
      <c r="AO7" s="100">
        <v>10249.199999999999</v>
      </c>
      <c r="AP7" s="100">
        <v>11</v>
      </c>
      <c r="AQ7" s="100">
        <v>8672.4</v>
      </c>
      <c r="AR7" s="100">
        <v>48</v>
      </c>
      <c r="AS7" s="100">
        <v>37843.199999999997</v>
      </c>
      <c r="AT7" s="100">
        <v>31</v>
      </c>
      <c r="AU7" s="100">
        <v>24440.399999999998</v>
      </c>
      <c r="AV7" s="100">
        <v>43</v>
      </c>
      <c r="AW7" s="100">
        <v>33901.199999999997</v>
      </c>
      <c r="AX7" s="100">
        <v>33</v>
      </c>
      <c r="AY7" s="100">
        <v>26017.200000000001</v>
      </c>
      <c r="AZ7" s="100">
        <v>15</v>
      </c>
      <c r="BA7" s="100">
        <v>11826</v>
      </c>
      <c r="BB7" s="100">
        <v>14</v>
      </c>
      <c r="BC7" s="100">
        <v>11037.6</v>
      </c>
      <c r="BD7" s="100">
        <v>11</v>
      </c>
      <c r="BE7" s="100">
        <v>8672.4</v>
      </c>
      <c r="BF7" s="100">
        <v>15</v>
      </c>
      <c r="BG7" s="100">
        <v>11826</v>
      </c>
      <c r="BH7" s="100">
        <v>58</v>
      </c>
      <c r="BI7" s="100">
        <v>45727.199999999997</v>
      </c>
      <c r="BJ7" s="100">
        <v>53</v>
      </c>
      <c r="BK7" s="100">
        <v>41785.199999999997</v>
      </c>
      <c r="BL7" s="100">
        <v>46</v>
      </c>
      <c r="BM7" s="100">
        <v>36266.400000000001</v>
      </c>
      <c r="BN7" s="100">
        <v>84</v>
      </c>
      <c r="BO7" s="100">
        <v>66225.599999999991</v>
      </c>
      <c r="BP7" s="100">
        <v>85</v>
      </c>
      <c r="BQ7" s="100">
        <v>67014</v>
      </c>
      <c r="BR7" s="100">
        <v>90</v>
      </c>
      <c r="BS7" s="100">
        <v>70956</v>
      </c>
      <c r="BT7" s="100">
        <v>68</v>
      </c>
      <c r="BU7" s="100">
        <v>53611.199999999997</v>
      </c>
      <c r="BV7" s="100">
        <v>64</v>
      </c>
      <c r="BW7" s="100">
        <v>50457.599999999999</v>
      </c>
      <c r="BX7" s="100">
        <v>23</v>
      </c>
      <c r="BY7" s="100">
        <v>18133.2</v>
      </c>
      <c r="BZ7" s="100">
        <v>13</v>
      </c>
      <c r="CA7" s="100">
        <v>10249.199999999999</v>
      </c>
      <c r="CB7" s="100">
        <v>14</v>
      </c>
      <c r="CC7" s="100">
        <v>11037.6</v>
      </c>
      <c r="CD7" s="100">
        <v>17</v>
      </c>
      <c r="CE7" s="100">
        <v>13402.8</v>
      </c>
      <c r="CF7" s="100">
        <v>22</v>
      </c>
      <c r="CG7" s="100">
        <v>17344.8</v>
      </c>
      <c r="CH7" s="100">
        <v>21</v>
      </c>
      <c r="CI7" s="100">
        <v>16556.399999999998</v>
      </c>
      <c r="CJ7" s="100">
        <v>18</v>
      </c>
      <c r="CK7" s="100">
        <v>14191.199999999999</v>
      </c>
      <c r="CL7" s="100">
        <v>25</v>
      </c>
      <c r="CM7" s="100">
        <v>19710</v>
      </c>
      <c r="CN7" s="100">
        <v>15</v>
      </c>
      <c r="CO7" s="100">
        <v>11826</v>
      </c>
      <c r="CP7" s="100">
        <v>14</v>
      </c>
      <c r="CQ7" s="100">
        <v>11037.6</v>
      </c>
      <c r="CR7" s="100">
        <v>18</v>
      </c>
      <c r="CS7" s="100">
        <v>14191.199999999999</v>
      </c>
      <c r="CT7" s="100">
        <v>18</v>
      </c>
      <c r="CU7" s="100">
        <v>14191.199999999999</v>
      </c>
    </row>
    <row r="8" spans="1:99">
      <c r="C8" s="99" t="s">
        <v>173</v>
      </c>
      <c r="D8" s="100">
        <v>0</v>
      </c>
      <c r="E8" s="100">
        <v>0</v>
      </c>
      <c r="F8" s="100">
        <v>0</v>
      </c>
      <c r="G8" s="100">
        <v>0</v>
      </c>
      <c r="H8" s="100">
        <v>13.951242853345061</v>
      </c>
      <c r="I8" s="100">
        <v>4319.3047873956302</v>
      </c>
      <c r="J8" s="100">
        <v>15.479977748849675</v>
      </c>
      <c r="K8" s="100">
        <v>4792.6011110438594</v>
      </c>
      <c r="L8" s="100">
        <v>74</v>
      </c>
      <c r="M8" s="100">
        <v>22910.399999999998</v>
      </c>
      <c r="N8" s="100">
        <v>47</v>
      </c>
      <c r="O8" s="100">
        <v>14551.199999999999</v>
      </c>
      <c r="P8" s="100">
        <v>78</v>
      </c>
      <c r="Q8" s="100">
        <v>24148.799999999996</v>
      </c>
      <c r="R8" s="100">
        <v>44</v>
      </c>
      <c r="S8" s="100">
        <v>13622.399999999998</v>
      </c>
      <c r="T8" s="100">
        <v>11</v>
      </c>
      <c r="U8" s="100">
        <v>3405.5999999999995</v>
      </c>
      <c r="V8" s="100">
        <v>9</v>
      </c>
      <c r="W8" s="100">
        <v>2786.3999999999996</v>
      </c>
      <c r="X8" s="100">
        <v>7</v>
      </c>
      <c r="Y8" s="100">
        <v>2167.1999999999998</v>
      </c>
      <c r="Z8" s="100">
        <v>6</v>
      </c>
      <c r="AA8" s="100">
        <v>1857.6</v>
      </c>
      <c r="AB8" s="100">
        <v>20</v>
      </c>
      <c r="AC8" s="100">
        <v>6191.9999999999991</v>
      </c>
      <c r="AD8" s="100">
        <v>31</v>
      </c>
      <c r="AE8" s="100">
        <v>9597.5999999999985</v>
      </c>
      <c r="AF8" s="100">
        <v>29</v>
      </c>
      <c r="AG8" s="100">
        <v>8978.4</v>
      </c>
      <c r="AH8" s="100">
        <v>36</v>
      </c>
      <c r="AI8" s="100">
        <v>11145.599999999999</v>
      </c>
      <c r="AJ8" s="100">
        <v>8</v>
      </c>
      <c r="AK8" s="100">
        <v>2476.7999999999997</v>
      </c>
      <c r="AL8" s="100">
        <v>11</v>
      </c>
      <c r="AM8" s="100">
        <v>3405.5999999999995</v>
      </c>
      <c r="AN8" s="100">
        <v>12</v>
      </c>
      <c r="AO8" s="100">
        <v>3715.2</v>
      </c>
      <c r="AP8" s="100">
        <v>10</v>
      </c>
      <c r="AQ8" s="100">
        <v>3095.9999999999995</v>
      </c>
      <c r="AR8" s="100">
        <v>57</v>
      </c>
      <c r="AS8" s="100">
        <v>17647.199999999997</v>
      </c>
      <c r="AT8" s="100">
        <v>33</v>
      </c>
      <c r="AU8" s="100">
        <v>10216.799999999999</v>
      </c>
      <c r="AV8" s="100">
        <v>46</v>
      </c>
      <c r="AW8" s="100">
        <v>14241.599999999999</v>
      </c>
      <c r="AX8" s="100">
        <v>38</v>
      </c>
      <c r="AY8" s="100">
        <v>11764.8</v>
      </c>
      <c r="AZ8" s="100">
        <v>16</v>
      </c>
      <c r="BA8" s="100">
        <v>4953.5999999999995</v>
      </c>
      <c r="BB8" s="100">
        <v>17</v>
      </c>
      <c r="BC8" s="100">
        <v>5263.2</v>
      </c>
      <c r="BD8" s="100">
        <v>11</v>
      </c>
      <c r="BE8" s="100">
        <v>3405.5999999999995</v>
      </c>
      <c r="BF8" s="100">
        <v>16</v>
      </c>
      <c r="BG8" s="100">
        <v>4953.5999999999995</v>
      </c>
      <c r="BH8" s="100">
        <v>56</v>
      </c>
      <c r="BI8" s="100">
        <v>17337.599999999999</v>
      </c>
      <c r="BJ8" s="100">
        <v>56</v>
      </c>
      <c r="BK8" s="100">
        <v>17337.599999999999</v>
      </c>
      <c r="BL8" s="100">
        <v>46</v>
      </c>
      <c r="BM8" s="100">
        <v>14241.599999999999</v>
      </c>
      <c r="BN8" s="100">
        <v>86</v>
      </c>
      <c r="BO8" s="100">
        <v>26625.599999999999</v>
      </c>
      <c r="BP8" s="100">
        <v>92</v>
      </c>
      <c r="BQ8" s="100">
        <v>28483.199999999997</v>
      </c>
      <c r="BR8" s="100">
        <v>92</v>
      </c>
      <c r="BS8" s="100">
        <v>28483.199999999997</v>
      </c>
      <c r="BT8" s="100">
        <v>83</v>
      </c>
      <c r="BU8" s="100">
        <v>25696.799999999996</v>
      </c>
      <c r="BV8" s="100">
        <v>77</v>
      </c>
      <c r="BW8" s="100">
        <v>23839.199999999997</v>
      </c>
      <c r="BX8" s="100">
        <v>25</v>
      </c>
      <c r="BY8" s="100">
        <v>7739.9999999999991</v>
      </c>
      <c r="BZ8" s="100">
        <v>13</v>
      </c>
      <c r="CA8" s="100">
        <v>4024.7999999999997</v>
      </c>
      <c r="CB8" s="100">
        <v>14</v>
      </c>
      <c r="CC8" s="100">
        <v>4334.3999999999996</v>
      </c>
      <c r="CD8" s="100">
        <v>18</v>
      </c>
      <c r="CE8" s="100">
        <v>5572.7999999999993</v>
      </c>
      <c r="CF8" s="100">
        <v>25</v>
      </c>
      <c r="CG8" s="100">
        <v>7739.9999999999991</v>
      </c>
      <c r="CH8" s="100">
        <v>25</v>
      </c>
      <c r="CI8" s="100">
        <v>7739.9999999999991</v>
      </c>
      <c r="CJ8" s="100">
        <v>21</v>
      </c>
      <c r="CK8" s="100">
        <v>6501.5999999999995</v>
      </c>
      <c r="CL8" s="100">
        <v>27</v>
      </c>
      <c r="CM8" s="100">
        <v>8359.1999999999989</v>
      </c>
      <c r="CN8" s="100">
        <v>15</v>
      </c>
      <c r="CO8" s="100">
        <v>4643.9999999999991</v>
      </c>
      <c r="CP8" s="100">
        <v>15</v>
      </c>
      <c r="CQ8" s="100">
        <v>4643.9999999999991</v>
      </c>
      <c r="CR8" s="100">
        <v>22</v>
      </c>
      <c r="CS8" s="100">
        <v>6811.1999999999989</v>
      </c>
      <c r="CT8" s="100">
        <v>19</v>
      </c>
      <c r="CU8" s="100">
        <v>5882.4</v>
      </c>
    </row>
    <row r="9" spans="1:99">
      <c r="C9" s="99" t="s">
        <v>174</v>
      </c>
      <c r="D9" s="100">
        <v>0</v>
      </c>
      <c r="E9" s="100">
        <v>0</v>
      </c>
      <c r="F9" s="100">
        <v>0</v>
      </c>
      <c r="G9" s="100">
        <v>0</v>
      </c>
      <c r="H9" s="100">
        <v>14.557818629577454</v>
      </c>
      <c r="I9" s="100">
        <v>10219.588677963373</v>
      </c>
      <c r="J9" s="100">
        <v>17.691403141542487</v>
      </c>
      <c r="K9" s="100">
        <v>12419.365005362826</v>
      </c>
      <c r="L9" s="100">
        <v>64</v>
      </c>
      <c r="M9" s="100">
        <v>44928</v>
      </c>
      <c r="N9" s="100">
        <v>46</v>
      </c>
      <c r="O9" s="100">
        <v>32292</v>
      </c>
      <c r="P9" s="100">
        <v>65</v>
      </c>
      <c r="Q9" s="100">
        <v>45630</v>
      </c>
      <c r="R9" s="100">
        <v>46</v>
      </c>
      <c r="S9" s="100">
        <v>32292</v>
      </c>
      <c r="T9" s="100">
        <v>10</v>
      </c>
      <c r="U9" s="100">
        <v>7020</v>
      </c>
      <c r="V9" s="100">
        <v>10</v>
      </c>
      <c r="W9" s="100">
        <v>7020</v>
      </c>
      <c r="X9" s="100">
        <v>7</v>
      </c>
      <c r="Y9" s="100">
        <v>4914</v>
      </c>
      <c r="Z9" s="100">
        <v>6</v>
      </c>
      <c r="AA9" s="100">
        <v>4212</v>
      </c>
      <c r="AB9" s="100">
        <v>21</v>
      </c>
      <c r="AC9" s="100">
        <v>14742</v>
      </c>
      <c r="AD9" s="100">
        <v>26</v>
      </c>
      <c r="AE9" s="100">
        <v>18252</v>
      </c>
      <c r="AF9" s="100">
        <v>31</v>
      </c>
      <c r="AG9" s="100">
        <v>21762</v>
      </c>
      <c r="AH9" s="100">
        <v>36</v>
      </c>
      <c r="AI9" s="100">
        <v>25272</v>
      </c>
      <c r="AJ9" s="100">
        <v>8</v>
      </c>
      <c r="AK9" s="100">
        <v>5616</v>
      </c>
      <c r="AL9" s="100">
        <v>11</v>
      </c>
      <c r="AM9" s="100">
        <v>7722</v>
      </c>
      <c r="AN9" s="100">
        <v>12</v>
      </c>
      <c r="AO9" s="100">
        <v>8424</v>
      </c>
      <c r="AP9" s="100">
        <v>11</v>
      </c>
      <c r="AQ9" s="100">
        <v>7722</v>
      </c>
      <c r="AR9" s="100">
        <v>55</v>
      </c>
      <c r="AS9" s="100">
        <v>38610</v>
      </c>
      <c r="AT9" s="100">
        <v>32</v>
      </c>
      <c r="AU9" s="100">
        <v>22464</v>
      </c>
      <c r="AV9" s="100">
        <v>39</v>
      </c>
      <c r="AW9" s="100">
        <v>27378</v>
      </c>
      <c r="AX9" s="100">
        <v>37</v>
      </c>
      <c r="AY9" s="100">
        <v>25974</v>
      </c>
      <c r="AZ9" s="100">
        <v>15</v>
      </c>
      <c r="BA9" s="100">
        <v>10530</v>
      </c>
      <c r="BB9" s="100">
        <v>16</v>
      </c>
      <c r="BC9" s="100">
        <v>11232</v>
      </c>
      <c r="BD9" s="100">
        <v>10</v>
      </c>
      <c r="BE9" s="100">
        <v>7020</v>
      </c>
      <c r="BF9" s="100">
        <v>15</v>
      </c>
      <c r="BG9" s="100">
        <v>10530</v>
      </c>
      <c r="BH9" s="100">
        <v>61</v>
      </c>
      <c r="BI9" s="100">
        <v>42822</v>
      </c>
      <c r="BJ9" s="100">
        <v>52</v>
      </c>
      <c r="BK9" s="100">
        <v>36504</v>
      </c>
      <c r="BL9" s="100">
        <v>39</v>
      </c>
      <c r="BM9" s="100">
        <v>27378</v>
      </c>
      <c r="BN9" s="100">
        <v>86</v>
      </c>
      <c r="BO9" s="100">
        <v>60372</v>
      </c>
      <c r="BP9" s="100">
        <v>104</v>
      </c>
      <c r="BQ9" s="100">
        <v>73008</v>
      </c>
      <c r="BR9" s="100">
        <v>97</v>
      </c>
      <c r="BS9" s="100">
        <v>68094</v>
      </c>
      <c r="BT9" s="100">
        <v>69</v>
      </c>
      <c r="BU9" s="100">
        <v>48438</v>
      </c>
      <c r="BV9" s="100">
        <v>64</v>
      </c>
      <c r="BW9" s="100">
        <v>44928</v>
      </c>
      <c r="BX9" s="100">
        <v>23</v>
      </c>
      <c r="BY9" s="100">
        <v>16146</v>
      </c>
      <c r="BZ9" s="100">
        <v>13</v>
      </c>
      <c r="CA9" s="100">
        <v>9126</v>
      </c>
      <c r="CB9" s="100">
        <v>13</v>
      </c>
      <c r="CC9" s="100">
        <v>9126</v>
      </c>
      <c r="CD9" s="100">
        <v>15</v>
      </c>
      <c r="CE9" s="100">
        <v>10530</v>
      </c>
      <c r="CF9" s="100">
        <v>25</v>
      </c>
      <c r="CG9" s="100">
        <v>17550</v>
      </c>
      <c r="CH9" s="100">
        <v>25</v>
      </c>
      <c r="CI9" s="100">
        <v>17550</v>
      </c>
      <c r="CJ9" s="100">
        <v>17</v>
      </c>
      <c r="CK9" s="100">
        <v>11934</v>
      </c>
      <c r="CL9" s="100">
        <v>24</v>
      </c>
      <c r="CM9" s="100">
        <v>16848</v>
      </c>
      <c r="CN9" s="100">
        <v>14</v>
      </c>
      <c r="CO9" s="100">
        <v>9828</v>
      </c>
      <c r="CP9" s="100">
        <v>14</v>
      </c>
      <c r="CQ9" s="100">
        <v>9828</v>
      </c>
      <c r="CR9" s="100">
        <v>18</v>
      </c>
      <c r="CS9" s="100">
        <v>12636</v>
      </c>
      <c r="CT9" s="100">
        <v>21</v>
      </c>
      <c r="CU9" s="100">
        <v>14742</v>
      </c>
    </row>
    <row r="10" spans="1:99">
      <c r="C10" s="99" t="s">
        <v>175</v>
      </c>
      <c r="D10" s="100">
        <v>0</v>
      </c>
      <c r="E10" s="100">
        <v>0</v>
      </c>
      <c r="F10" s="100">
        <v>0</v>
      </c>
      <c r="G10" s="100">
        <v>0</v>
      </c>
      <c r="H10" s="100">
        <v>14.557818629577454</v>
      </c>
      <c r="I10" s="100">
        <v>7931.0995893937961</v>
      </c>
      <c r="J10" s="100">
        <v>14.742835951285404</v>
      </c>
      <c r="K10" s="100">
        <v>8031.897026260287</v>
      </c>
      <c r="L10" s="100">
        <v>70</v>
      </c>
      <c r="M10" s="100">
        <v>38136</v>
      </c>
      <c r="N10" s="100">
        <v>48</v>
      </c>
      <c r="O10" s="100">
        <v>26150.399999999998</v>
      </c>
      <c r="P10" s="100">
        <v>72</v>
      </c>
      <c r="Q10" s="100">
        <v>39225.599999999999</v>
      </c>
      <c r="R10" s="100">
        <v>45</v>
      </c>
      <c r="S10" s="100">
        <v>24515.999999999996</v>
      </c>
      <c r="T10" s="100">
        <v>10</v>
      </c>
      <c r="U10" s="100">
        <v>5448</v>
      </c>
      <c r="V10" s="100">
        <v>10</v>
      </c>
      <c r="W10" s="100">
        <v>5448</v>
      </c>
      <c r="X10" s="100">
        <v>8</v>
      </c>
      <c r="Y10" s="100">
        <v>4358.3999999999996</v>
      </c>
      <c r="Z10" s="100">
        <v>5</v>
      </c>
      <c r="AA10" s="100">
        <v>2724</v>
      </c>
      <c r="AB10" s="100">
        <v>19</v>
      </c>
      <c r="AC10" s="100">
        <v>10351.199999999999</v>
      </c>
      <c r="AD10" s="100">
        <v>27</v>
      </c>
      <c r="AE10" s="100">
        <v>14709.599999999999</v>
      </c>
      <c r="AF10" s="100">
        <v>31</v>
      </c>
      <c r="AG10" s="100">
        <v>16888.8</v>
      </c>
      <c r="AH10" s="100">
        <v>34</v>
      </c>
      <c r="AI10" s="100">
        <v>18523.199999999997</v>
      </c>
      <c r="AJ10" s="100">
        <v>7</v>
      </c>
      <c r="AK10" s="100">
        <v>3813.5999999999995</v>
      </c>
      <c r="AL10" s="100">
        <v>11</v>
      </c>
      <c r="AM10" s="100">
        <v>5992.7999999999993</v>
      </c>
      <c r="AN10" s="100">
        <v>12</v>
      </c>
      <c r="AO10" s="100">
        <v>6537.5999999999995</v>
      </c>
      <c r="AP10" s="100">
        <v>10</v>
      </c>
      <c r="AQ10" s="100">
        <v>5448</v>
      </c>
      <c r="AR10" s="100">
        <v>56</v>
      </c>
      <c r="AS10" s="100">
        <v>30508.799999999996</v>
      </c>
      <c r="AT10" s="100">
        <v>32</v>
      </c>
      <c r="AU10" s="100">
        <v>17433.599999999999</v>
      </c>
      <c r="AV10" s="100">
        <v>46</v>
      </c>
      <c r="AW10" s="100">
        <v>25060.799999999999</v>
      </c>
      <c r="AX10" s="100">
        <v>33</v>
      </c>
      <c r="AY10" s="100">
        <v>17978.399999999998</v>
      </c>
      <c r="AZ10" s="100">
        <v>17</v>
      </c>
      <c r="BA10" s="100">
        <v>9261.5999999999985</v>
      </c>
      <c r="BB10" s="100">
        <v>14</v>
      </c>
      <c r="BC10" s="100">
        <v>7627.1999999999989</v>
      </c>
      <c r="BD10" s="100">
        <v>11</v>
      </c>
      <c r="BE10" s="100">
        <v>5992.7999999999993</v>
      </c>
      <c r="BF10" s="100">
        <v>15</v>
      </c>
      <c r="BG10" s="100">
        <v>8171.9999999999991</v>
      </c>
      <c r="BH10" s="100">
        <v>59</v>
      </c>
      <c r="BI10" s="100">
        <v>32143.199999999997</v>
      </c>
      <c r="BJ10" s="100">
        <v>47</v>
      </c>
      <c r="BK10" s="100">
        <v>25605.599999999999</v>
      </c>
      <c r="BL10" s="100">
        <v>47</v>
      </c>
      <c r="BM10" s="100">
        <v>25605.599999999999</v>
      </c>
      <c r="BN10" s="100">
        <v>86</v>
      </c>
      <c r="BO10" s="100">
        <v>46852.799999999996</v>
      </c>
      <c r="BP10" s="100">
        <v>96</v>
      </c>
      <c r="BQ10" s="100">
        <v>52300.799999999996</v>
      </c>
      <c r="BR10" s="100">
        <v>93</v>
      </c>
      <c r="BS10" s="100">
        <v>50666.399999999994</v>
      </c>
      <c r="BT10" s="100">
        <v>84</v>
      </c>
      <c r="BU10" s="100">
        <v>45763.199999999997</v>
      </c>
      <c r="BV10" s="100">
        <v>66</v>
      </c>
      <c r="BW10" s="100">
        <v>35956.799999999996</v>
      </c>
      <c r="BX10" s="100">
        <v>22</v>
      </c>
      <c r="BY10" s="100">
        <v>11985.599999999999</v>
      </c>
      <c r="BZ10" s="100">
        <v>13</v>
      </c>
      <c r="CA10" s="100">
        <v>7082.4</v>
      </c>
      <c r="CB10" s="100">
        <v>14</v>
      </c>
      <c r="CC10" s="100">
        <v>7627.1999999999989</v>
      </c>
      <c r="CD10" s="100">
        <v>17</v>
      </c>
      <c r="CE10" s="100">
        <v>9261.5999999999985</v>
      </c>
      <c r="CF10" s="100">
        <v>25</v>
      </c>
      <c r="CG10" s="100">
        <v>13619.999999999998</v>
      </c>
      <c r="CH10" s="100">
        <v>23</v>
      </c>
      <c r="CI10" s="100">
        <v>12530.4</v>
      </c>
      <c r="CJ10" s="100">
        <v>18</v>
      </c>
      <c r="CK10" s="100">
        <v>9806.4</v>
      </c>
      <c r="CL10" s="100">
        <v>25</v>
      </c>
      <c r="CM10" s="100">
        <v>13619.999999999998</v>
      </c>
      <c r="CN10" s="100">
        <v>14</v>
      </c>
      <c r="CO10" s="100">
        <v>7627.1999999999989</v>
      </c>
      <c r="CP10" s="100">
        <v>13</v>
      </c>
      <c r="CQ10" s="100">
        <v>7082.4</v>
      </c>
      <c r="CR10" s="100">
        <v>22</v>
      </c>
      <c r="CS10" s="100">
        <v>11985.599999999999</v>
      </c>
      <c r="CT10" s="100">
        <v>20</v>
      </c>
      <c r="CU10" s="100">
        <v>10896</v>
      </c>
    </row>
    <row r="11" spans="1:99">
      <c r="C11" s="99" t="s">
        <v>176</v>
      </c>
      <c r="D11" s="100">
        <v>0</v>
      </c>
      <c r="E11" s="100">
        <v>0</v>
      </c>
      <c r="F11" s="100">
        <v>0</v>
      </c>
      <c r="G11" s="100">
        <v>0</v>
      </c>
      <c r="H11" s="100">
        <v>13.344667077112668</v>
      </c>
      <c r="I11" s="100">
        <v>7110.0386186856285</v>
      </c>
      <c r="J11" s="100">
        <v>16.954261343978217</v>
      </c>
      <c r="K11" s="100">
        <v>9033.2304440715925</v>
      </c>
      <c r="L11" s="100">
        <v>63</v>
      </c>
      <c r="M11" s="100">
        <v>33566.399999999994</v>
      </c>
      <c r="N11" s="100">
        <v>43</v>
      </c>
      <c r="O11" s="100">
        <v>22910.399999999998</v>
      </c>
      <c r="P11" s="100">
        <v>73</v>
      </c>
      <c r="Q11" s="100">
        <v>38894.399999999994</v>
      </c>
      <c r="R11" s="100">
        <v>47</v>
      </c>
      <c r="S11" s="100">
        <v>25041.599999999999</v>
      </c>
      <c r="T11" s="100">
        <v>10</v>
      </c>
      <c r="U11" s="100">
        <v>5328</v>
      </c>
      <c r="V11" s="100">
        <v>10</v>
      </c>
      <c r="W11" s="100">
        <v>5328</v>
      </c>
      <c r="X11" s="100">
        <v>8</v>
      </c>
      <c r="Y11" s="100">
        <v>4262.3999999999996</v>
      </c>
      <c r="Z11" s="100">
        <v>6</v>
      </c>
      <c r="AA11" s="100">
        <v>3196.7999999999997</v>
      </c>
      <c r="AB11" s="100">
        <v>18</v>
      </c>
      <c r="AC11" s="100">
        <v>9590.4</v>
      </c>
      <c r="AD11" s="100">
        <v>27</v>
      </c>
      <c r="AE11" s="100">
        <v>14385.599999999999</v>
      </c>
      <c r="AF11" s="100">
        <v>30</v>
      </c>
      <c r="AG11" s="100">
        <v>15983.999999999998</v>
      </c>
      <c r="AH11" s="100">
        <v>37</v>
      </c>
      <c r="AI11" s="100">
        <v>19713.599999999999</v>
      </c>
      <c r="AJ11" s="100">
        <v>8</v>
      </c>
      <c r="AK11" s="100">
        <v>4262.3999999999996</v>
      </c>
      <c r="AL11" s="100">
        <v>12</v>
      </c>
      <c r="AM11" s="100">
        <v>6393.5999999999995</v>
      </c>
      <c r="AN11" s="100">
        <v>14</v>
      </c>
      <c r="AO11" s="100">
        <v>7459.1999999999989</v>
      </c>
      <c r="AP11" s="100">
        <v>10</v>
      </c>
      <c r="AQ11" s="100">
        <v>5328</v>
      </c>
      <c r="AR11" s="100">
        <v>56</v>
      </c>
      <c r="AS11" s="100">
        <v>29836.799999999996</v>
      </c>
      <c r="AT11" s="100">
        <v>38</v>
      </c>
      <c r="AU11" s="100">
        <v>20246.399999999998</v>
      </c>
      <c r="AV11" s="100">
        <v>46</v>
      </c>
      <c r="AW11" s="100">
        <v>24508.799999999999</v>
      </c>
      <c r="AX11" s="100">
        <v>32</v>
      </c>
      <c r="AY11" s="100">
        <v>17049.599999999999</v>
      </c>
      <c r="AZ11" s="100">
        <v>17</v>
      </c>
      <c r="BA11" s="100">
        <v>9057.5999999999985</v>
      </c>
      <c r="BB11" s="100">
        <v>17</v>
      </c>
      <c r="BC11" s="100">
        <v>9057.5999999999985</v>
      </c>
      <c r="BD11" s="100">
        <v>11</v>
      </c>
      <c r="BE11" s="100">
        <v>5860.7999999999993</v>
      </c>
      <c r="BF11" s="100">
        <v>15</v>
      </c>
      <c r="BG11" s="100">
        <v>7991.9999999999991</v>
      </c>
      <c r="BH11" s="100">
        <v>61</v>
      </c>
      <c r="BI11" s="100">
        <v>32500.799999999996</v>
      </c>
      <c r="BJ11" s="100">
        <v>50</v>
      </c>
      <c r="BK11" s="100">
        <v>26639.999999999996</v>
      </c>
      <c r="BL11" s="100">
        <v>46</v>
      </c>
      <c r="BM11" s="100">
        <v>24508.799999999999</v>
      </c>
      <c r="BN11" s="100">
        <v>81</v>
      </c>
      <c r="BO11" s="100">
        <v>43156.799999999996</v>
      </c>
      <c r="BP11" s="100">
        <v>101</v>
      </c>
      <c r="BQ11" s="100">
        <v>53812.799999999996</v>
      </c>
      <c r="BR11" s="100">
        <v>91</v>
      </c>
      <c r="BS11" s="100">
        <v>48484.799999999996</v>
      </c>
      <c r="BT11" s="100">
        <v>75</v>
      </c>
      <c r="BU11" s="100">
        <v>39960</v>
      </c>
      <c r="BV11" s="100">
        <v>77</v>
      </c>
      <c r="BW11" s="100">
        <v>41025.599999999999</v>
      </c>
      <c r="BX11" s="100">
        <v>23</v>
      </c>
      <c r="BY11" s="100">
        <v>12254.4</v>
      </c>
      <c r="BZ11" s="100">
        <v>12</v>
      </c>
      <c r="CA11" s="100">
        <v>6393.5999999999995</v>
      </c>
      <c r="CB11" s="100">
        <v>15</v>
      </c>
      <c r="CC11" s="100">
        <v>7991.9999999999991</v>
      </c>
      <c r="CD11" s="100">
        <v>16</v>
      </c>
      <c r="CE11" s="100">
        <v>8524.7999999999993</v>
      </c>
      <c r="CF11" s="100">
        <v>22</v>
      </c>
      <c r="CG11" s="100">
        <v>11721.599999999999</v>
      </c>
      <c r="CH11" s="100">
        <v>25</v>
      </c>
      <c r="CI11" s="100">
        <v>13319.999999999998</v>
      </c>
      <c r="CJ11" s="100">
        <v>19</v>
      </c>
      <c r="CK11" s="100">
        <v>10123.199999999999</v>
      </c>
      <c r="CL11" s="100">
        <v>22</v>
      </c>
      <c r="CM11" s="100">
        <v>11721.599999999999</v>
      </c>
      <c r="CN11" s="100">
        <v>15</v>
      </c>
      <c r="CO11" s="100">
        <v>7991.9999999999991</v>
      </c>
      <c r="CP11" s="100">
        <v>15</v>
      </c>
      <c r="CQ11" s="100">
        <v>7991.9999999999991</v>
      </c>
      <c r="CR11" s="100">
        <v>19</v>
      </c>
      <c r="CS11" s="100">
        <v>10123.199999999999</v>
      </c>
      <c r="CT11" s="100">
        <v>20</v>
      </c>
      <c r="CU11" s="100">
        <v>10656</v>
      </c>
    </row>
    <row r="12" spans="1:99">
      <c r="C12" s="99" t="s">
        <v>177</v>
      </c>
      <c r="D12" s="100">
        <v>0</v>
      </c>
      <c r="E12" s="100">
        <v>0</v>
      </c>
      <c r="F12" s="100">
        <v>0</v>
      </c>
      <c r="G12" s="100">
        <v>0</v>
      </c>
      <c r="H12" s="100">
        <v>15.164394405809848</v>
      </c>
      <c r="I12" s="100">
        <v>8534.5211715897822</v>
      </c>
      <c r="J12" s="100">
        <v>16.217119546413947</v>
      </c>
      <c r="K12" s="100">
        <v>9126.9948807217679</v>
      </c>
      <c r="L12" s="100">
        <v>71</v>
      </c>
      <c r="M12" s="100">
        <v>39958.799999999996</v>
      </c>
      <c r="N12" s="100">
        <v>48</v>
      </c>
      <c r="O12" s="100">
        <v>27014.399999999998</v>
      </c>
      <c r="P12" s="100">
        <v>74</v>
      </c>
      <c r="Q12" s="100">
        <v>41647.199999999997</v>
      </c>
      <c r="R12" s="100">
        <v>46</v>
      </c>
      <c r="S12" s="100">
        <v>25888.799999999999</v>
      </c>
      <c r="T12" s="100">
        <v>9</v>
      </c>
      <c r="U12" s="100">
        <v>5065.2</v>
      </c>
      <c r="V12" s="100">
        <v>9</v>
      </c>
      <c r="W12" s="100">
        <v>5065.2</v>
      </c>
      <c r="X12" s="100">
        <v>8</v>
      </c>
      <c r="Y12" s="100">
        <v>4502.3999999999996</v>
      </c>
      <c r="Z12" s="100">
        <v>6</v>
      </c>
      <c r="AA12" s="100">
        <v>3376.7999999999997</v>
      </c>
      <c r="AB12" s="100">
        <v>21</v>
      </c>
      <c r="AC12" s="100">
        <v>11818.8</v>
      </c>
      <c r="AD12" s="100">
        <v>31</v>
      </c>
      <c r="AE12" s="100">
        <v>17446.8</v>
      </c>
      <c r="AF12" s="100">
        <v>33</v>
      </c>
      <c r="AG12" s="100">
        <v>18572.399999999998</v>
      </c>
      <c r="AH12" s="100">
        <v>34</v>
      </c>
      <c r="AI12" s="100">
        <v>19135.199999999997</v>
      </c>
      <c r="AJ12" s="100">
        <v>8</v>
      </c>
      <c r="AK12" s="100">
        <v>4502.3999999999996</v>
      </c>
      <c r="AL12" s="100">
        <v>11</v>
      </c>
      <c r="AM12" s="100">
        <v>6190.7999999999993</v>
      </c>
      <c r="AN12" s="100">
        <v>13</v>
      </c>
      <c r="AO12" s="100">
        <v>7316.4</v>
      </c>
      <c r="AP12" s="100">
        <v>11</v>
      </c>
      <c r="AQ12" s="100">
        <v>6190.7999999999993</v>
      </c>
      <c r="AR12" s="100">
        <v>51</v>
      </c>
      <c r="AS12" s="100">
        <v>28702.799999999999</v>
      </c>
      <c r="AT12" s="100">
        <v>36</v>
      </c>
      <c r="AU12" s="100">
        <v>20260.8</v>
      </c>
      <c r="AV12" s="100">
        <v>44</v>
      </c>
      <c r="AW12" s="100">
        <v>24763.199999999997</v>
      </c>
      <c r="AX12" s="100">
        <v>35</v>
      </c>
      <c r="AY12" s="100">
        <v>19698</v>
      </c>
      <c r="AZ12" s="100">
        <v>17</v>
      </c>
      <c r="BA12" s="100">
        <v>9567.5999999999985</v>
      </c>
      <c r="BB12" s="100">
        <v>15</v>
      </c>
      <c r="BC12" s="100">
        <v>8442</v>
      </c>
      <c r="BD12" s="100">
        <v>11</v>
      </c>
      <c r="BE12" s="100">
        <v>6190.7999999999993</v>
      </c>
      <c r="BF12" s="100">
        <v>17</v>
      </c>
      <c r="BG12" s="100">
        <v>9567.5999999999985</v>
      </c>
      <c r="BH12" s="100">
        <v>61</v>
      </c>
      <c r="BI12" s="100">
        <v>34330.799999999996</v>
      </c>
      <c r="BJ12" s="100">
        <v>51</v>
      </c>
      <c r="BK12" s="100">
        <v>28702.799999999999</v>
      </c>
      <c r="BL12" s="100">
        <v>47</v>
      </c>
      <c r="BM12" s="100">
        <v>26451.599999999999</v>
      </c>
      <c r="BN12" s="100">
        <v>90</v>
      </c>
      <c r="BO12" s="100">
        <v>50651.999999999993</v>
      </c>
      <c r="BP12" s="100">
        <v>100</v>
      </c>
      <c r="BQ12" s="100">
        <v>56279.999999999993</v>
      </c>
      <c r="BR12" s="100">
        <v>102</v>
      </c>
      <c r="BS12" s="100">
        <v>57405.599999999999</v>
      </c>
      <c r="BT12" s="100">
        <v>72</v>
      </c>
      <c r="BU12" s="100">
        <v>40521.599999999999</v>
      </c>
      <c r="BV12" s="100">
        <v>75</v>
      </c>
      <c r="BW12" s="100">
        <v>42210</v>
      </c>
      <c r="BX12" s="100">
        <v>23</v>
      </c>
      <c r="BY12" s="100">
        <v>12944.4</v>
      </c>
      <c r="BZ12" s="100">
        <v>12</v>
      </c>
      <c r="CA12" s="100">
        <v>6753.5999999999995</v>
      </c>
      <c r="CB12" s="100">
        <v>14</v>
      </c>
      <c r="CC12" s="100">
        <v>7879.1999999999989</v>
      </c>
      <c r="CD12" s="100">
        <v>18</v>
      </c>
      <c r="CE12" s="100">
        <v>10130.4</v>
      </c>
      <c r="CF12" s="100">
        <v>23</v>
      </c>
      <c r="CG12" s="100">
        <v>12944.4</v>
      </c>
      <c r="CH12" s="100">
        <v>25</v>
      </c>
      <c r="CI12" s="100">
        <v>14069.999999999998</v>
      </c>
      <c r="CJ12" s="100">
        <v>17</v>
      </c>
      <c r="CK12" s="100">
        <v>9567.5999999999985</v>
      </c>
      <c r="CL12" s="100">
        <v>24</v>
      </c>
      <c r="CM12" s="100">
        <v>13507.199999999999</v>
      </c>
      <c r="CN12" s="100">
        <v>16</v>
      </c>
      <c r="CO12" s="100">
        <v>9004.7999999999993</v>
      </c>
      <c r="CP12" s="100">
        <v>15</v>
      </c>
      <c r="CQ12" s="100">
        <v>8442</v>
      </c>
      <c r="CR12" s="100">
        <v>21</v>
      </c>
      <c r="CS12" s="100">
        <v>11818.8</v>
      </c>
      <c r="CT12" s="100">
        <v>18</v>
      </c>
      <c r="CU12" s="100">
        <v>10130.4</v>
      </c>
    </row>
    <row r="13" spans="1:99">
      <c r="C13" s="99" t="s">
        <v>178</v>
      </c>
      <c r="D13" s="100">
        <v>0</v>
      </c>
      <c r="E13" s="100">
        <v>0</v>
      </c>
      <c r="F13" s="100">
        <v>0</v>
      </c>
      <c r="G13" s="100">
        <v>0</v>
      </c>
      <c r="H13" s="100">
        <v>15.164394405809848</v>
      </c>
      <c r="I13" s="100">
        <v>1292.0064033749991</v>
      </c>
      <c r="J13" s="100">
        <v>15.479977748849675</v>
      </c>
      <c r="K13" s="100">
        <v>1318.8941042019924</v>
      </c>
      <c r="L13" s="100">
        <v>73</v>
      </c>
      <c r="M13" s="100">
        <v>6219.6</v>
      </c>
      <c r="N13" s="100">
        <v>48</v>
      </c>
      <c r="O13" s="100">
        <v>4089.6000000000004</v>
      </c>
      <c r="P13" s="100">
        <v>81</v>
      </c>
      <c r="Q13" s="100">
        <v>6901.2</v>
      </c>
      <c r="R13" s="100">
        <v>46</v>
      </c>
      <c r="S13" s="100">
        <v>3919.2000000000003</v>
      </c>
      <c r="T13" s="100">
        <v>10</v>
      </c>
      <c r="U13" s="100">
        <v>852</v>
      </c>
      <c r="V13" s="100">
        <v>10</v>
      </c>
      <c r="W13" s="100">
        <v>852</v>
      </c>
      <c r="X13" s="100">
        <v>9</v>
      </c>
      <c r="Y13" s="100">
        <v>766.80000000000007</v>
      </c>
      <c r="Z13" s="100">
        <v>6</v>
      </c>
      <c r="AA13" s="100">
        <v>511.20000000000005</v>
      </c>
      <c r="AB13" s="100">
        <v>22</v>
      </c>
      <c r="AC13" s="100">
        <v>1874.4</v>
      </c>
      <c r="AD13" s="100">
        <v>27</v>
      </c>
      <c r="AE13" s="100">
        <v>2300.4</v>
      </c>
      <c r="AF13" s="100">
        <v>33</v>
      </c>
      <c r="AG13" s="100">
        <v>2811.6</v>
      </c>
      <c r="AH13" s="100">
        <v>39</v>
      </c>
      <c r="AI13" s="100">
        <v>3322.8</v>
      </c>
      <c r="AJ13" s="100">
        <v>7</v>
      </c>
      <c r="AK13" s="100">
        <v>596.4</v>
      </c>
      <c r="AL13" s="100">
        <v>11</v>
      </c>
      <c r="AM13" s="100">
        <v>937.2</v>
      </c>
      <c r="AN13" s="100">
        <v>13</v>
      </c>
      <c r="AO13" s="100">
        <v>1107.6000000000001</v>
      </c>
      <c r="AP13" s="100">
        <v>10</v>
      </c>
      <c r="AQ13" s="100">
        <v>852</v>
      </c>
      <c r="AR13" s="100">
        <v>56</v>
      </c>
      <c r="AS13" s="100">
        <v>4771.2</v>
      </c>
      <c r="AT13" s="100">
        <v>37</v>
      </c>
      <c r="AU13" s="100">
        <v>3152.4</v>
      </c>
      <c r="AV13" s="100">
        <v>49</v>
      </c>
      <c r="AW13" s="100">
        <v>4174.8</v>
      </c>
      <c r="AX13" s="100">
        <v>39</v>
      </c>
      <c r="AY13" s="100">
        <v>3322.8</v>
      </c>
      <c r="AZ13" s="100">
        <v>16</v>
      </c>
      <c r="BA13" s="100">
        <v>1363.2</v>
      </c>
      <c r="BB13" s="100">
        <v>18</v>
      </c>
      <c r="BC13" s="100">
        <v>1533.6000000000001</v>
      </c>
      <c r="BD13" s="100">
        <v>10</v>
      </c>
      <c r="BE13" s="100">
        <v>852</v>
      </c>
      <c r="BF13" s="100">
        <v>18</v>
      </c>
      <c r="BG13" s="100">
        <v>1533.6000000000001</v>
      </c>
      <c r="BH13" s="100">
        <v>58</v>
      </c>
      <c r="BI13" s="100">
        <v>4941.6000000000004</v>
      </c>
      <c r="BJ13" s="100">
        <v>57</v>
      </c>
      <c r="BK13" s="100">
        <v>4856.4000000000005</v>
      </c>
      <c r="BL13" s="100">
        <v>43</v>
      </c>
      <c r="BM13" s="100">
        <v>3663.6</v>
      </c>
      <c r="BN13" s="100">
        <v>99</v>
      </c>
      <c r="BO13" s="100">
        <v>8434.8000000000011</v>
      </c>
      <c r="BP13" s="100">
        <v>101</v>
      </c>
      <c r="BQ13" s="100">
        <v>8605.2000000000007</v>
      </c>
      <c r="BR13" s="100">
        <v>107</v>
      </c>
      <c r="BS13" s="100">
        <v>9116.4</v>
      </c>
      <c r="BT13" s="100">
        <v>88</v>
      </c>
      <c r="BU13" s="100">
        <v>7497.6</v>
      </c>
      <c r="BV13" s="100">
        <v>79</v>
      </c>
      <c r="BW13" s="100">
        <v>6730.8</v>
      </c>
      <c r="BX13" s="100">
        <v>24</v>
      </c>
      <c r="BY13" s="100">
        <v>2044.8000000000002</v>
      </c>
      <c r="BZ13" s="100">
        <v>13</v>
      </c>
      <c r="CA13" s="100">
        <v>1107.6000000000001</v>
      </c>
      <c r="CB13" s="100">
        <v>14</v>
      </c>
      <c r="CC13" s="100">
        <v>1192.8</v>
      </c>
      <c r="CD13" s="100">
        <v>16</v>
      </c>
      <c r="CE13" s="100">
        <v>1363.2</v>
      </c>
      <c r="CF13" s="100">
        <v>25</v>
      </c>
      <c r="CG13" s="100">
        <v>2130</v>
      </c>
      <c r="CH13" s="100">
        <v>22</v>
      </c>
      <c r="CI13" s="100">
        <v>1874.4</v>
      </c>
      <c r="CJ13" s="100">
        <v>17</v>
      </c>
      <c r="CK13" s="100">
        <v>1448.4</v>
      </c>
      <c r="CL13" s="100">
        <v>27</v>
      </c>
      <c r="CM13" s="100">
        <v>2300.4</v>
      </c>
      <c r="CN13" s="100">
        <v>15</v>
      </c>
      <c r="CO13" s="100">
        <v>1278</v>
      </c>
      <c r="CP13" s="100">
        <v>16</v>
      </c>
      <c r="CQ13" s="100">
        <v>1363.2</v>
      </c>
      <c r="CR13" s="100">
        <v>22</v>
      </c>
      <c r="CS13" s="100">
        <v>1874.4</v>
      </c>
      <c r="CT13" s="100">
        <v>21</v>
      </c>
      <c r="CU13" s="100">
        <v>1789.2</v>
      </c>
    </row>
    <row r="14" spans="1:99">
      <c r="C14" s="99" t="s">
        <v>179</v>
      </c>
      <c r="D14" s="100">
        <v>0</v>
      </c>
      <c r="E14" s="100">
        <v>0</v>
      </c>
      <c r="F14" s="100">
        <v>0</v>
      </c>
      <c r="G14" s="100">
        <v>0</v>
      </c>
      <c r="H14" s="100">
        <v>15.164394405809848</v>
      </c>
      <c r="I14" s="100">
        <v>7406.290227797529</v>
      </c>
      <c r="J14" s="100">
        <v>15.479977748849675</v>
      </c>
      <c r="K14" s="100">
        <v>7560.4211325381812</v>
      </c>
      <c r="L14" s="100">
        <v>64</v>
      </c>
      <c r="M14" s="100">
        <v>31257.599999999999</v>
      </c>
      <c r="N14" s="100">
        <v>41</v>
      </c>
      <c r="O14" s="100">
        <v>20024.399999999998</v>
      </c>
      <c r="P14" s="100">
        <v>65</v>
      </c>
      <c r="Q14" s="100">
        <v>31746</v>
      </c>
      <c r="R14" s="100">
        <v>50</v>
      </c>
      <c r="S14" s="100">
        <v>24420</v>
      </c>
      <c r="T14" s="100">
        <v>10</v>
      </c>
      <c r="U14" s="100">
        <v>4884</v>
      </c>
      <c r="V14" s="100">
        <v>10</v>
      </c>
      <c r="W14" s="100">
        <v>4884</v>
      </c>
      <c r="X14" s="100">
        <v>7</v>
      </c>
      <c r="Y14" s="100">
        <v>3418.7999999999997</v>
      </c>
      <c r="Z14" s="100">
        <v>6</v>
      </c>
      <c r="AA14" s="100">
        <v>2930.3999999999996</v>
      </c>
      <c r="AB14" s="100">
        <v>21</v>
      </c>
      <c r="AC14" s="100">
        <v>10256.4</v>
      </c>
      <c r="AD14" s="100">
        <v>27</v>
      </c>
      <c r="AE14" s="100">
        <v>13186.8</v>
      </c>
      <c r="AF14" s="100">
        <v>34</v>
      </c>
      <c r="AG14" s="100">
        <v>16605.599999999999</v>
      </c>
      <c r="AH14" s="100">
        <v>34</v>
      </c>
      <c r="AI14" s="100">
        <v>16605.599999999999</v>
      </c>
      <c r="AJ14" s="100">
        <v>8</v>
      </c>
      <c r="AK14" s="100">
        <v>3907.2</v>
      </c>
      <c r="AL14" s="100">
        <v>10</v>
      </c>
      <c r="AM14" s="100">
        <v>4884</v>
      </c>
      <c r="AN14" s="100">
        <v>14</v>
      </c>
      <c r="AO14" s="100">
        <v>6837.5999999999995</v>
      </c>
      <c r="AP14" s="100">
        <v>10</v>
      </c>
      <c r="AQ14" s="100">
        <v>4884</v>
      </c>
      <c r="AR14" s="100">
        <v>48</v>
      </c>
      <c r="AS14" s="100">
        <v>23443.199999999997</v>
      </c>
      <c r="AT14" s="100">
        <v>36</v>
      </c>
      <c r="AU14" s="100">
        <v>17582.399999999998</v>
      </c>
      <c r="AV14" s="100">
        <v>46</v>
      </c>
      <c r="AW14" s="100">
        <v>22466.399999999998</v>
      </c>
      <c r="AX14" s="100">
        <v>36</v>
      </c>
      <c r="AY14" s="100">
        <v>17582.399999999998</v>
      </c>
      <c r="AZ14" s="100">
        <v>15</v>
      </c>
      <c r="BA14" s="100">
        <v>7326</v>
      </c>
      <c r="BB14" s="100">
        <v>17</v>
      </c>
      <c r="BC14" s="100">
        <v>8302.7999999999993</v>
      </c>
      <c r="BD14" s="100">
        <v>11</v>
      </c>
      <c r="BE14" s="100">
        <v>5372.4</v>
      </c>
      <c r="BF14" s="100">
        <v>16</v>
      </c>
      <c r="BG14" s="100">
        <v>7814.4</v>
      </c>
      <c r="BH14" s="100">
        <v>58</v>
      </c>
      <c r="BI14" s="100">
        <v>28327.199999999997</v>
      </c>
      <c r="BJ14" s="100">
        <v>48</v>
      </c>
      <c r="BK14" s="100">
        <v>23443.199999999997</v>
      </c>
      <c r="BL14" s="100">
        <v>43</v>
      </c>
      <c r="BM14" s="100">
        <v>21001.200000000001</v>
      </c>
      <c r="BN14" s="100">
        <v>87</v>
      </c>
      <c r="BO14" s="100">
        <v>42490.799999999996</v>
      </c>
      <c r="BP14" s="100">
        <v>96</v>
      </c>
      <c r="BQ14" s="100">
        <v>46886.399999999994</v>
      </c>
      <c r="BR14" s="100">
        <v>95</v>
      </c>
      <c r="BS14" s="100">
        <v>46398</v>
      </c>
      <c r="BT14" s="100">
        <v>85</v>
      </c>
      <c r="BU14" s="100">
        <v>41514</v>
      </c>
      <c r="BV14" s="100">
        <v>70</v>
      </c>
      <c r="BW14" s="100">
        <v>34188</v>
      </c>
      <c r="BX14" s="100">
        <v>24</v>
      </c>
      <c r="BY14" s="100">
        <v>11721.599999999999</v>
      </c>
      <c r="BZ14" s="100">
        <v>13</v>
      </c>
      <c r="CA14" s="100">
        <v>6349.2</v>
      </c>
      <c r="CB14" s="100">
        <v>16</v>
      </c>
      <c r="CC14" s="100">
        <v>7814.4</v>
      </c>
      <c r="CD14" s="100">
        <v>18</v>
      </c>
      <c r="CE14" s="100">
        <v>8791.1999999999989</v>
      </c>
      <c r="CF14" s="100">
        <v>25</v>
      </c>
      <c r="CG14" s="100">
        <v>12210</v>
      </c>
      <c r="CH14" s="100">
        <v>23</v>
      </c>
      <c r="CI14" s="100">
        <v>11233.199999999999</v>
      </c>
      <c r="CJ14" s="100">
        <v>19</v>
      </c>
      <c r="CK14" s="100">
        <v>9279.6</v>
      </c>
      <c r="CL14" s="100">
        <v>24</v>
      </c>
      <c r="CM14" s="100">
        <v>11721.599999999999</v>
      </c>
      <c r="CN14" s="100">
        <v>15</v>
      </c>
      <c r="CO14" s="100">
        <v>7326</v>
      </c>
      <c r="CP14" s="100">
        <v>13</v>
      </c>
      <c r="CQ14" s="100">
        <v>6349.2</v>
      </c>
      <c r="CR14" s="100">
        <v>20</v>
      </c>
      <c r="CS14" s="100">
        <v>9768</v>
      </c>
      <c r="CT14" s="100">
        <v>20</v>
      </c>
      <c r="CU14" s="100">
        <v>9768</v>
      </c>
    </row>
    <row r="15" spans="1:99">
      <c r="C15" s="99" t="s">
        <v>180</v>
      </c>
      <c r="D15" s="100">
        <v>0</v>
      </c>
      <c r="E15" s="100">
        <v>0</v>
      </c>
      <c r="F15" s="100">
        <v>0</v>
      </c>
      <c r="G15" s="100">
        <v>0</v>
      </c>
      <c r="H15" s="100">
        <v>15.164394405809848</v>
      </c>
      <c r="I15" s="100">
        <v>11573.465810514075</v>
      </c>
      <c r="J15" s="100">
        <v>15.479977748849675</v>
      </c>
      <c r="K15" s="100">
        <v>11814.319017922071</v>
      </c>
      <c r="L15" s="100">
        <v>59</v>
      </c>
      <c r="M15" s="100">
        <v>45028.799999999996</v>
      </c>
      <c r="N15" s="100">
        <v>41</v>
      </c>
      <c r="O15" s="100">
        <v>31291.199999999997</v>
      </c>
      <c r="P15" s="100">
        <v>67</v>
      </c>
      <c r="Q15" s="100">
        <v>51134.399999999994</v>
      </c>
      <c r="R15" s="100">
        <v>47</v>
      </c>
      <c r="S15" s="100">
        <v>35870.399999999994</v>
      </c>
      <c r="T15" s="100">
        <v>9</v>
      </c>
      <c r="U15" s="100">
        <v>6868.7999999999993</v>
      </c>
      <c r="V15" s="100">
        <v>9</v>
      </c>
      <c r="W15" s="100">
        <v>6868.7999999999993</v>
      </c>
      <c r="X15" s="100">
        <v>8</v>
      </c>
      <c r="Y15" s="100">
        <v>6105.5999999999995</v>
      </c>
      <c r="Z15" s="100">
        <v>6</v>
      </c>
      <c r="AA15" s="100">
        <v>4579.2</v>
      </c>
      <c r="AB15" s="100">
        <v>18</v>
      </c>
      <c r="AC15" s="100">
        <v>13737.599999999999</v>
      </c>
      <c r="AD15" s="100">
        <v>30</v>
      </c>
      <c r="AE15" s="100">
        <v>22895.999999999996</v>
      </c>
      <c r="AF15" s="100">
        <v>31</v>
      </c>
      <c r="AG15" s="100">
        <v>23659.199999999997</v>
      </c>
      <c r="AH15" s="100">
        <v>34</v>
      </c>
      <c r="AI15" s="100">
        <v>25948.799999999999</v>
      </c>
      <c r="AJ15" s="100">
        <v>8</v>
      </c>
      <c r="AK15" s="100">
        <v>6105.5999999999995</v>
      </c>
      <c r="AL15" s="100">
        <v>11</v>
      </c>
      <c r="AM15" s="100">
        <v>8395.1999999999989</v>
      </c>
      <c r="AN15" s="100">
        <v>13</v>
      </c>
      <c r="AO15" s="100">
        <v>9921.5999999999985</v>
      </c>
      <c r="AP15" s="100">
        <v>11</v>
      </c>
      <c r="AQ15" s="100">
        <v>8395.1999999999989</v>
      </c>
      <c r="AR15" s="100">
        <v>53</v>
      </c>
      <c r="AS15" s="100">
        <v>40449.599999999999</v>
      </c>
      <c r="AT15" s="100">
        <v>31</v>
      </c>
      <c r="AU15" s="100">
        <v>23659.199999999997</v>
      </c>
      <c r="AV15" s="100">
        <v>45</v>
      </c>
      <c r="AW15" s="100">
        <v>34344</v>
      </c>
      <c r="AX15" s="100">
        <v>33</v>
      </c>
      <c r="AY15" s="100">
        <v>25185.599999999999</v>
      </c>
      <c r="AZ15" s="100">
        <v>15</v>
      </c>
      <c r="BA15" s="100">
        <v>11447.999999999998</v>
      </c>
      <c r="BB15" s="100">
        <v>15</v>
      </c>
      <c r="BC15" s="100">
        <v>11447.999999999998</v>
      </c>
      <c r="BD15" s="100">
        <v>11</v>
      </c>
      <c r="BE15" s="100">
        <v>8395.1999999999989</v>
      </c>
      <c r="BF15" s="100">
        <v>16</v>
      </c>
      <c r="BG15" s="100">
        <v>12211.199999999999</v>
      </c>
      <c r="BH15" s="100">
        <v>56</v>
      </c>
      <c r="BI15" s="100">
        <v>42739.199999999997</v>
      </c>
      <c r="BJ15" s="100">
        <v>48</v>
      </c>
      <c r="BK15" s="100">
        <v>36633.599999999999</v>
      </c>
      <c r="BL15" s="100">
        <v>40</v>
      </c>
      <c r="BM15" s="100">
        <v>30527.999999999996</v>
      </c>
      <c r="BN15" s="100">
        <v>89</v>
      </c>
      <c r="BO15" s="100">
        <v>67924.799999999988</v>
      </c>
      <c r="BP15" s="100">
        <v>87</v>
      </c>
      <c r="BQ15" s="100">
        <v>66398.399999999994</v>
      </c>
      <c r="BR15" s="100">
        <v>90</v>
      </c>
      <c r="BS15" s="100">
        <v>68688</v>
      </c>
      <c r="BT15" s="100">
        <v>71</v>
      </c>
      <c r="BU15" s="100">
        <v>54187.199999999997</v>
      </c>
      <c r="BV15" s="100">
        <v>69</v>
      </c>
      <c r="BW15" s="100">
        <v>52660.799999999996</v>
      </c>
      <c r="BX15" s="100">
        <v>22</v>
      </c>
      <c r="BY15" s="100">
        <v>16790.399999999998</v>
      </c>
      <c r="BZ15" s="100">
        <v>11</v>
      </c>
      <c r="CA15" s="100">
        <v>8395.1999999999989</v>
      </c>
      <c r="CB15" s="100">
        <v>14</v>
      </c>
      <c r="CC15" s="100">
        <v>10684.8</v>
      </c>
      <c r="CD15" s="100">
        <v>16</v>
      </c>
      <c r="CE15" s="100">
        <v>12211.199999999999</v>
      </c>
      <c r="CF15" s="100">
        <v>24</v>
      </c>
      <c r="CG15" s="100">
        <v>18316.8</v>
      </c>
      <c r="CH15" s="100">
        <v>23</v>
      </c>
      <c r="CI15" s="100">
        <v>17553.599999999999</v>
      </c>
      <c r="CJ15" s="100">
        <v>19</v>
      </c>
      <c r="CK15" s="100">
        <v>14500.8</v>
      </c>
      <c r="CL15" s="100">
        <v>22</v>
      </c>
      <c r="CM15" s="100">
        <v>16790.399999999998</v>
      </c>
      <c r="CN15" s="100">
        <v>15</v>
      </c>
      <c r="CO15" s="100">
        <v>11447.999999999998</v>
      </c>
      <c r="CP15" s="100">
        <v>15</v>
      </c>
      <c r="CQ15" s="100">
        <v>11447.999999999998</v>
      </c>
      <c r="CR15" s="100">
        <v>18</v>
      </c>
      <c r="CS15" s="100">
        <v>13737.599999999999</v>
      </c>
      <c r="CT15" s="100">
        <v>18</v>
      </c>
      <c r="CU15" s="100">
        <v>13737.599999999999</v>
      </c>
    </row>
    <row r="16" spans="1:99">
      <c r="C16" s="99" t="s">
        <v>181</v>
      </c>
      <c r="D16" s="100">
        <v>0</v>
      </c>
      <c r="E16" s="100">
        <v>0</v>
      </c>
      <c r="F16" s="100">
        <v>0</v>
      </c>
      <c r="G16" s="100">
        <v>0</v>
      </c>
      <c r="H16" s="100">
        <v>14.557818629577454</v>
      </c>
      <c r="I16" s="100">
        <v>4961.3045889599962</v>
      </c>
      <c r="J16" s="100">
        <v>16.954261343978217</v>
      </c>
      <c r="K16" s="100">
        <v>5778.0122660277766</v>
      </c>
      <c r="L16" s="100">
        <v>68</v>
      </c>
      <c r="M16" s="100">
        <v>23174.400000000001</v>
      </c>
      <c r="N16" s="100">
        <v>46</v>
      </c>
      <c r="O16" s="100">
        <v>15676.800000000001</v>
      </c>
      <c r="P16" s="100">
        <v>76</v>
      </c>
      <c r="Q16" s="100">
        <v>25900.799999999999</v>
      </c>
      <c r="R16" s="100">
        <v>50</v>
      </c>
      <c r="S16" s="100">
        <v>17040</v>
      </c>
      <c r="T16" s="100">
        <v>10</v>
      </c>
      <c r="U16" s="100">
        <v>3408</v>
      </c>
      <c r="V16" s="100">
        <v>10</v>
      </c>
      <c r="W16" s="100">
        <v>3408</v>
      </c>
      <c r="X16" s="100">
        <v>8</v>
      </c>
      <c r="Y16" s="100">
        <v>2726.4</v>
      </c>
      <c r="Z16" s="100">
        <v>6</v>
      </c>
      <c r="AA16" s="100">
        <v>2044.8000000000002</v>
      </c>
      <c r="AB16" s="100">
        <v>21</v>
      </c>
      <c r="AC16" s="100">
        <v>7156.8</v>
      </c>
      <c r="AD16" s="100">
        <v>27</v>
      </c>
      <c r="AE16" s="100">
        <v>9201.6</v>
      </c>
      <c r="AF16" s="100">
        <v>34</v>
      </c>
      <c r="AG16" s="100">
        <v>11587.2</v>
      </c>
      <c r="AH16" s="100">
        <v>36</v>
      </c>
      <c r="AI16" s="100">
        <v>12268.800000000001</v>
      </c>
      <c r="AJ16" s="100">
        <v>7</v>
      </c>
      <c r="AK16" s="100">
        <v>2385.6</v>
      </c>
      <c r="AL16" s="100">
        <v>10</v>
      </c>
      <c r="AM16" s="100">
        <v>3408</v>
      </c>
      <c r="AN16" s="100">
        <v>14</v>
      </c>
      <c r="AO16" s="100">
        <v>4771.2</v>
      </c>
      <c r="AP16" s="100">
        <v>9</v>
      </c>
      <c r="AQ16" s="100">
        <v>3067.2000000000003</v>
      </c>
      <c r="AR16" s="100">
        <v>56</v>
      </c>
      <c r="AS16" s="100">
        <v>19084.8</v>
      </c>
      <c r="AT16" s="100">
        <v>35</v>
      </c>
      <c r="AU16" s="100">
        <v>11928</v>
      </c>
      <c r="AV16" s="100">
        <v>43</v>
      </c>
      <c r="AW16" s="100">
        <v>14654.4</v>
      </c>
      <c r="AX16" s="100">
        <v>35</v>
      </c>
      <c r="AY16" s="100">
        <v>11928</v>
      </c>
      <c r="AZ16" s="100">
        <v>18</v>
      </c>
      <c r="BA16" s="100">
        <v>6134.4000000000005</v>
      </c>
      <c r="BB16" s="100">
        <v>18</v>
      </c>
      <c r="BC16" s="100">
        <v>6134.4000000000005</v>
      </c>
      <c r="BD16" s="100">
        <v>10</v>
      </c>
      <c r="BE16" s="100">
        <v>3408</v>
      </c>
      <c r="BF16" s="100">
        <v>17</v>
      </c>
      <c r="BG16" s="100">
        <v>5793.6</v>
      </c>
      <c r="BH16" s="100">
        <v>54</v>
      </c>
      <c r="BI16" s="100">
        <v>18403.2</v>
      </c>
      <c r="BJ16" s="100">
        <v>51</v>
      </c>
      <c r="BK16" s="100">
        <v>17380.8</v>
      </c>
      <c r="BL16" s="100">
        <v>41</v>
      </c>
      <c r="BM16" s="100">
        <v>13972.800000000001</v>
      </c>
      <c r="BN16" s="100">
        <v>93</v>
      </c>
      <c r="BO16" s="100">
        <v>31694.400000000001</v>
      </c>
      <c r="BP16" s="100">
        <v>96</v>
      </c>
      <c r="BQ16" s="100">
        <v>32716.800000000003</v>
      </c>
      <c r="BR16" s="100">
        <v>109</v>
      </c>
      <c r="BS16" s="100">
        <v>37147.200000000004</v>
      </c>
      <c r="BT16" s="100">
        <v>84</v>
      </c>
      <c r="BU16" s="100">
        <v>28627.200000000001</v>
      </c>
      <c r="BV16" s="100">
        <v>78</v>
      </c>
      <c r="BW16" s="100">
        <v>26582.400000000001</v>
      </c>
      <c r="BX16" s="100">
        <v>25</v>
      </c>
      <c r="BY16" s="100">
        <v>8520</v>
      </c>
      <c r="BZ16" s="100">
        <v>14</v>
      </c>
      <c r="CA16" s="100">
        <v>4771.2</v>
      </c>
      <c r="CB16" s="100">
        <v>14</v>
      </c>
      <c r="CC16" s="100">
        <v>4771.2</v>
      </c>
      <c r="CD16" s="100">
        <v>17</v>
      </c>
      <c r="CE16" s="100">
        <v>5793.6</v>
      </c>
      <c r="CF16" s="100">
        <v>23</v>
      </c>
      <c r="CG16" s="100">
        <v>7838.4000000000005</v>
      </c>
      <c r="CH16" s="100">
        <v>22</v>
      </c>
      <c r="CI16" s="100">
        <v>7497.6</v>
      </c>
      <c r="CJ16" s="100">
        <v>19</v>
      </c>
      <c r="CK16" s="100">
        <v>6475.2</v>
      </c>
      <c r="CL16" s="100">
        <v>25</v>
      </c>
      <c r="CM16" s="100">
        <v>8520</v>
      </c>
      <c r="CN16" s="100">
        <v>15</v>
      </c>
      <c r="CO16" s="100">
        <v>5112</v>
      </c>
      <c r="CP16" s="100">
        <v>14</v>
      </c>
      <c r="CQ16" s="100">
        <v>4771.2</v>
      </c>
      <c r="CR16" s="100">
        <v>20</v>
      </c>
      <c r="CS16" s="100">
        <v>6816</v>
      </c>
      <c r="CT16" s="100">
        <v>21</v>
      </c>
      <c r="CU16" s="100">
        <v>7156.8</v>
      </c>
    </row>
    <row r="17" spans="2:99">
      <c r="C17" s="99" t="s">
        <v>182</v>
      </c>
      <c r="D17" s="100">
        <v>0</v>
      </c>
      <c r="E17" s="100">
        <v>0</v>
      </c>
      <c r="F17" s="100">
        <v>0</v>
      </c>
      <c r="G17" s="100">
        <v>0</v>
      </c>
      <c r="H17" s="100">
        <v>15.164394405809848</v>
      </c>
      <c r="I17" s="100">
        <v>6405.4401970140789</v>
      </c>
      <c r="J17" s="100">
        <v>15.479977748849675</v>
      </c>
      <c r="K17" s="100">
        <v>6538.7426011141024</v>
      </c>
      <c r="L17" s="100">
        <v>69</v>
      </c>
      <c r="M17" s="100">
        <v>29145.599999999999</v>
      </c>
      <c r="N17" s="100">
        <v>51</v>
      </c>
      <c r="O17" s="100">
        <v>21542.399999999998</v>
      </c>
      <c r="P17" s="100">
        <v>68</v>
      </c>
      <c r="Q17" s="100">
        <v>28723.199999999997</v>
      </c>
      <c r="R17" s="100">
        <v>49</v>
      </c>
      <c r="S17" s="100">
        <v>20697.599999999999</v>
      </c>
      <c r="T17" s="100">
        <v>9</v>
      </c>
      <c r="U17" s="100">
        <v>3801.6</v>
      </c>
      <c r="V17" s="100">
        <v>10</v>
      </c>
      <c r="W17" s="100">
        <v>4224</v>
      </c>
      <c r="X17" s="100">
        <v>9</v>
      </c>
      <c r="Y17" s="100">
        <v>3801.6</v>
      </c>
      <c r="Z17" s="100">
        <v>6</v>
      </c>
      <c r="AA17" s="100">
        <v>2534.3999999999996</v>
      </c>
      <c r="AB17" s="100">
        <v>20</v>
      </c>
      <c r="AC17" s="100">
        <v>8448</v>
      </c>
      <c r="AD17" s="100">
        <v>28</v>
      </c>
      <c r="AE17" s="100">
        <v>11827.199999999999</v>
      </c>
      <c r="AF17" s="100">
        <v>30</v>
      </c>
      <c r="AG17" s="100">
        <v>12672</v>
      </c>
      <c r="AH17" s="100">
        <v>38</v>
      </c>
      <c r="AI17" s="100">
        <v>16051.199999999999</v>
      </c>
      <c r="AJ17" s="100">
        <v>8</v>
      </c>
      <c r="AK17" s="100">
        <v>3379.2</v>
      </c>
      <c r="AL17" s="100">
        <v>10</v>
      </c>
      <c r="AM17" s="100">
        <v>4224</v>
      </c>
      <c r="AN17" s="100">
        <v>13</v>
      </c>
      <c r="AO17" s="100">
        <v>5491.2</v>
      </c>
      <c r="AP17" s="100">
        <v>10</v>
      </c>
      <c r="AQ17" s="100">
        <v>4224</v>
      </c>
      <c r="AR17" s="100">
        <v>53</v>
      </c>
      <c r="AS17" s="100">
        <v>22387.199999999997</v>
      </c>
      <c r="AT17" s="100">
        <v>33</v>
      </c>
      <c r="AU17" s="100">
        <v>13939.199999999999</v>
      </c>
      <c r="AV17" s="100">
        <v>47</v>
      </c>
      <c r="AW17" s="100">
        <v>19852.8</v>
      </c>
      <c r="AX17" s="100">
        <v>38</v>
      </c>
      <c r="AY17" s="100">
        <v>16051.199999999999</v>
      </c>
      <c r="AZ17" s="100">
        <v>18</v>
      </c>
      <c r="BA17" s="100">
        <v>7603.2</v>
      </c>
      <c r="BB17" s="100">
        <v>17</v>
      </c>
      <c r="BC17" s="100">
        <v>7180.7999999999993</v>
      </c>
      <c r="BD17" s="100">
        <v>10</v>
      </c>
      <c r="BE17" s="100">
        <v>4224</v>
      </c>
      <c r="BF17" s="100">
        <v>16</v>
      </c>
      <c r="BG17" s="100">
        <v>6758.4</v>
      </c>
      <c r="BH17" s="100">
        <v>55</v>
      </c>
      <c r="BI17" s="100">
        <v>23232</v>
      </c>
      <c r="BJ17" s="100">
        <v>58</v>
      </c>
      <c r="BK17" s="100">
        <v>24499.199999999997</v>
      </c>
      <c r="BL17" s="100">
        <v>44</v>
      </c>
      <c r="BM17" s="100">
        <v>18585.599999999999</v>
      </c>
      <c r="BN17" s="100">
        <v>87</v>
      </c>
      <c r="BO17" s="100">
        <v>36748.799999999996</v>
      </c>
      <c r="BP17" s="100">
        <v>97</v>
      </c>
      <c r="BQ17" s="100">
        <v>40972.799999999996</v>
      </c>
      <c r="BR17" s="100">
        <v>104</v>
      </c>
      <c r="BS17" s="100">
        <v>43929.599999999999</v>
      </c>
      <c r="BT17" s="100">
        <v>75</v>
      </c>
      <c r="BU17" s="100">
        <v>31680</v>
      </c>
      <c r="BV17" s="100">
        <v>77</v>
      </c>
      <c r="BW17" s="100">
        <v>32524.799999999999</v>
      </c>
      <c r="BX17" s="100">
        <v>23</v>
      </c>
      <c r="BY17" s="100">
        <v>9715.1999999999989</v>
      </c>
      <c r="BZ17" s="100">
        <v>12</v>
      </c>
      <c r="CA17" s="100">
        <v>5068.7999999999993</v>
      </c>
      <c r="CB17" s="100">
        <v>13</v>
      </c>
      <c r="CC17" s="100">
        <v>5491.2</v>
      </c>
      <c r="CD17" s="100">
        <v>17</v>
      </c>
      <c r="CE17" s="100">
        <v>7180.7999999999993</v>
      </c>
      <c r="CF17" s="100">
        <v>27</v>
      </c>
      <c r="CG17" s="100">
        <v>11404.8</v>
      </c>
      <c r="CH17" s="100">
        <v>23</v>
      </c>
      <c r="CI17" s="100">
        <v>9715.1999999999989</v>
      </c>
      <c r="CJ17" s="100">
        <v>19</v>
      </c>
      <c r="CK17" s="100">
        <v>8025.5999999999995</v>
      </c>
      <c r="CL17" s="100">
        <v>26</v>
      </c>
      <c r="CM17" s="100">
        <v>10982.4</v>
      </c>
      <c r="CN17" s="100">
        <v>15</v>
      </c>
      <c r="CO17" s="100">
        <v>6336</v>
      </c>
      <c r="CP17" s="100">
        <v>14</v>
      </c>
      <c r="CQ17" s="100">
        <v>5913.5999999999995</v>
      </c>
      <c r="CR17" s="100">
        <v>18</v>
      </c>
      <c r="CS17" s="100">
        <v>7603.2</v>
      </c>
      <c r="CT17" s="100">
        <v>18</v>
      </c>
      <c r="CU17" s="100">
        <v>7603.2</v>
      </c>
    </row>
    <row r="18" spans="2:99">
      <c r="C18" s="99" t="s">
        <v>183</v>
      </c>
      <c r="D18" s="100">
        <v>0</v>
      </c>
      <c r="E18" s="100">
        <v>0</v>
      </c>
      <c r="F18" s="100">
        <v>0</v>
      </c>
      <c r="G18" s="100">
        <v>0</v>
      </c>
      <c r="H18" s="100">
        <v>15.164394405809848</v>
      </c>
      <c r="I18" s="100">
        <v>9899.3166681126677</v>
      </c>
      <c r="J18" s="100">
        <v>16.954261343978217</v>
      </c>
      <c r="K18" s="100">
        <v>11067.74180534898</v>
      </c>
      <c r="L18" s="100">
        <v>69</v>
      </c>
      <c r="M18" s="100">
        <v>45043.199999999997</v>
      </c>
      <c r="N18" s="100">
        <v>46</v>
      </c>
      <c r="O18" s="100">
        <v>30028.799999999999</v>
      </c>
      <c r="P18" s="100">
        <v>68</v>
      </c>
      <c r="Q18" s="100">
        <v>44390.399999999994</v>
      </c>
      <c r="R18" s="100">
        <v>46</v>
      </c>
      <c r="S18" s="100">
        <v>30028.799999999999</v>
      </c>
      <c r="T18" s="100">
        <v>9</v>
      </c>
      <c r="U18" s="100">
        <v>5875.2</v>
      </c>
      <c r="V18" s="100">
        <v>9</v>
      </c>
      <c r="W18" s="100">
        <v>5875.2</v>
      </c>
      <c r="X18" s="100">
        <v>8</v>
      </c>
      <c r="Y18" s="100">
        <v>5222.3999999999996</v>
      </c>
      <c r="Z18" s="100">
        <v>6</v>
      </c>
      <c r="AA18" s="100">
        <v>3916.7999999999997</v>
      </c>
      <c r="AB18" s="100">
        <v>18</v>
      </c>
      <c r="AC18" s="100">
        <v>11750.4</v>
      </c>
      <c r="AD18" s="100">
        <v>27</v>
      </c>
      <c r="AE18" s="100">
        <v>17625.599999999999</v>
      </c>
      <c r="AF18" s="100">
        <v>32</v>
      </c>
      <c r="AG18" s="100">
        <v>20889.599999999999</v>
      </c>
      <c r="AH18" s="100">
        <v>38</v>
      </c>
      <c r="AI18" s="100">
        <v>24806.399999999998</v>
      </c>
      <c r="AJ18" s="100">
        <v>7</v>
      </c>
      <c r="AK18" s="100">
        <v>4569.5999999999995</v>
      </c>
      <c r="AL18" s="100">
        <v>11</v>
      </c>
      <c r="AM18" s="100">
        <v>7180.7999999999993</v>
      </c>
      <c r="AN18" s="100">
        <v>12</v>
      </c>
      <c r="AO18" s="100">
        <v>7833.5999999999995</v>
      </c>
      <c r="AP18" s="100">
        <v>9</v>
      </c>
      <c r="AQ18" s="100">
        <v>5875.2</v>
      </c>
      <c r="AR18" s="100">
        <v>47</v>
      </c>
      <c r="AS18" s="100">
        <v>30681.599999999999</v>
      </c>
      <c r="AT18" s="100">
        <v>33</v>
      </c>
      <c r="AU18" s="100">
        <v>21542.399999999998</v>
      </c>
      <c r="AV18" s="100">
        <v>42</v>
      </c>
      <c r="AW18" s="100">
        <v>27417.599999999999</v>
      </c>
      <c r="AX18" s="100">
        <v>33</v>
      </c>
      <c r="AY18" s="100">
        <v>21542.399999999998</v>
      </c>
      <c r="AZ18" s="100">
        <v>17</v>
      </c>
      <c r="BA18" s="100">
        <v>11097.599999999999</v>
      </c>
      <c r="BB18" s="100">
        <v>17</v>
      </c>
      <c r="BC18" s="100">
        <v>11097.599999999999</v>
      </c>
      <c r="BD18" s="100">
        <v>10</v>
      </c>
      <c r="BE18" s="100">
        <v>6528</v>
      </c>
      <c r="BF18" s="100">
        <v>16</v>
      </c>
      <c r="BG18" s="100">
        <v>10444.799999999999</v>
      </c>
      <c r="BH18" s="100">
        <v>54</v>
      </c>
      <c r="BI18" s="100">
        <v>35251.199999999997</v>
      </c>
      <c r="BJ18" s="100">
        <v>55</v>
      </c>
      <c r="BK18" s="100">
        <v>35904</v>
      </c>
      <c r="BL18" s="100">
        <v>46</v>
      </c>
      <c r="BM18" s="100">
        <v>30028.799999999999</v>
      </c>
      <c r="BN18" s="100">
        <v>82</v>
      </c>
      <c r="BO18" s="100">
        <v>53529.599999999999</v>
      </c>
      <c r="BP18" s="100">
        <v>98</v>
      </c>
      <c r="BQ18" s="100">
        <v>63974.399999999994</v>
      </c>
      <c r="BR18" s="100">
        <v>101</v>
      </c>
      <c r="BS18" s="100">
        <v>65932.799999999988</v>
      </c>
      <c r="BT18" s="100">
        <v>73</v>
      </c>
      <c r="BU18" s="100">
        <v>47654.399999999994</v>
      </c>
      <c r="BV18" s="100">
        <v>68</v>
      </c>
      <c r="BW18" s="100">
        <v>44390.399999999994</v>
      </c>
      <c r="BX18" s="100">
        <v>25</v>
      </c>
      <c r="BY18" s="100">
        <v>16319.999999999998</v>
      </c>
      <c r="BZ18" s="100">
        <v>14</v>
      </c>
      <c r="CA18" s="100">
        <v>9139.1999999999989</v>
      </c>
      <c r="CB18" s="100">
        <v>13</v>
      </c>
      <c r="CC18" s="100">
        <v>8486.4</v>
      </c>
      <c r="CD18" s="100">
        <v>16</v>
      </c>
      <c r="CE18" s="100">
        <v>10444.799999999999</v>
      </c>
      <c r="CF18" s="100">
        <v>23</v>
      </c>
      <c r="CG18" s="100">
        <v>15014.4</v>
      </c>
      <c r="CH18" s="100">
        <v>25</v>
      </c>
      <c r="CI18" s="100">
        <v>16319.999999999998</v>
      </c>
      <c r="CJ18" s="100">
        <v>18</v>
      </c>
      <c r="CK18" s="100">
        <v>11750.4</v>
      </c>
      <c r="CL18" s="100">
        <v>22</v>
      </c>
      <c r="CM18" s="100">
        <v>14361.599999999999</v>
      </c>
      <c r="CN18" s="100">
        <v>16</v>
      </c>
      <c r="CO18" s="100">
        <v>10444.799999999999</v>
      </c>
      <c r="CP18" s="100">
        <v>13</v>
      </c>
      <c r="CQ18" s="100">
        <v>8486.4</v>
      </c>
      <c r="CR18" s="100">
        <v>19</v>
      </c>
      <c r="CS18" s="100">
        <v>12403.199999999999</v>
      </c>
      <c r="CT18" s="100">
        <v>20</v>
      </c>
      <c r="CU18" s="100">
        <v>13056</v>
      </c>
    </row>
    <row r="19" spans="2:99">
      <c r="C19" s="99" t="s">
        <v>184</v>
      </c>
      <c r="D19" s="100">
        <v>0</v>
      </c>
      <c r="E19" s="100">
        <v>0</v>
      </c>
      <c r="F19" s="100">
        <v>0</v>
      </c>
      <c r="G19" s="100">
        <v>0</v>
      </c>
      <c r="H19" s="100">
        <v>15.164394405809848</v>
      </c>
      <c r="I19" s="100">
        <v>5004.2501539172499</v>
      </c>
      <c r="J19" s="100">
        <v>18.428544939106757</v>
      </c>
      <c r="K19" s="100">
        <v>6081.4198299052296</v>
      </c>
      <c r="L19" s="100">
        <v>71</v>
      </c>
      <c r="M19" s="100">
        <v>23430</v>
      </c>
      <c r="N19" s="100">
        <v>49</v>
      </c>
      <c r="O19" s="100">
        <v>16170</v>
      </c>
      <c r="P19" s="100">
        <v>72</v>
      </c>
      <c r="Q19" s="100">
        <v>23760</v>
      </c>
      <c r="R19" s="100">
        <v>52</v>
      </c>
      <c r="S19" s="100">
        <v>17160</v>
      </c>
      <c r="T19" s="100">
        <v>11</v>
      </c>
      <c r="U19" s="100">
        <v>3630</v>
      </c>
      <c r="V19" s="100">
        <v>9</v>
      </c>
      <c r="W19" s="100">
        <v>2970</v>
      </c>
      <c r="X19" s="100">
        <v>7</v>
      </c>
      <c r="Y19" s="100">
        <v>2310</v>
      </c>
      <c r="Z19" s="100">
        <v>6</v>
      </c>
      <c r="AA19" s="100">
        <v>1980</v>
      </c>
      <c r="AB19" s="100">
        <v>21</v>
      </c>
      <c r="AC19" s="100">
        <v>6930</v>
      </c>
      <c r="AD19" s="100">
        <v>27</v>
      </c>
      <c r="AE19" s="100">
        <v>8910</v>
      </c>
      <c r="AF19" s="100">
        <v>29</v>
      </c>
      <c r="AG19" s="100">
        <v>9570</v>
      </c>
      <c r="AH19" s="100">
        <v>36</v>
      </c>
      <c r="AI19" s="100">
        <v>11880</v>
      </c>
      <c r="AJ19" s="100">
        <v>7</v>
      </c>
      <c r="AK19" s="100">
        <v>2310</v>
      </c>
      <c r="AL19" s="100">
        <v>11</v>
      </c>
      <c r="AM19" s="100">
        <v>3630</v>
      </c>
      <c r="AN19" s="100">
        <v>13</v>
      </c>
      <c r="AO19" s="100">
        <v>4290</v>
      </c>
      <c r="AP19" s="100">
        <v>10</v>
      </c>
      <c r="AQ19" s="100">
        <v>3300</v>
      </c>
      <c r="AR19" s="100">
        <v>59</v>
      </c>
      <c r="AS19" s="100">
        <v>19470</v>
      </c>
      <c r="AT19" s="100">
        <v>39</v>
      </c>
      <c r="AU19" s="100">
        <v>12870</v>
      </c>
      <c r="AV19" s="100">
        <v>47</v>
      </c>
      <c r="AW19" s="100">
        <v>15510</v>
      </c>
      <c r="AX19" s="100">
        <v>36</v>
      </c>
      <c r="AY19" s="100">
        <v>11880</v>
      </c>
      <c r="AZ19" s="100">
        <v>16</v>
      </c>
      <c r="BA19" s="100">
        <v>5280</v>
      </c>
      <c r="BB19" s="100">
        <v>16</v>
      </c>
      <c r="BC19" s="100">
        <v>5280</v>
      </c>
      <c r="BD19" s="100">
        <v>10</v>
      </c>
      <c r="BE19" s="100">
        <v>3300</v>
      </c>
      <c r="BF19" s="100">
        <v>17</v>
      </c>
      <c r="BG19" s="100">
        <v>5610</v>
      </c>
      <c r="BH19" s="100">
        <v>56</v>
      </c>
      <c r="BI19" s="100">
        <v>18480</v>
      </c>
      <c r="BJ19" s="100">
        <v>54</v>
      </c>
      <c r="BK19" s="100">
        <v>17820</v>
      </c>
      <c r="BL19" s="100">
        <v>47</v>
      </c>
      <c r="BM19" s="100">
        <v>15510</v>
      </c>
      <c r="BN19" s="100">
        <v>94</v>
      </c>
      <c r="BO19" s="100">
        <v>31020</v>
      </c>
      <c r="BP19" s="100">
        <v>98</v>
      </c>
      <c r="BQ19" s="100">
        <v>32340</v>
      </c>
      <c r="BR19" s="100">
        <v>91</v>
      </c>
      <c r="BS19" s="100">
        <v>30030</v>
      </c>
      <c r="BT19" s="100">
        <v>79</v>
      </c>
      <c r="BU19" s="100">
        <v>26070</v>
      </c>
      <c r="BV19" s="100">
        <v>75</v>
      </c>
      <c r="BW19" s="100">
        <v>24750</v>
      </c>
      <c r="BX19" s="100">
        <v>25</v>
      </c>
      <c r="BY19" s="100">
        <v>8250</v>
      </c>
      <c r="BZ19" s="100">
        <v>13</v>
      </c>
      <c r="CA19" s="100">
        <v>4290</v>
      </c>
      <c r="CB19" s="100">
        <v>13</v>
      </c>
      <c r="CC19" s="100">
        <v>4290</v>
      </c>
      <c r="CD19" s="100">
        <v>15</v>
      </c>
      <c r="CE19" s="100">
        <v>4950</v>
      </c>
      <c r="CF19" s="100">
        <v>26</v>
      </c>
      <c r="CG19" s="100">
        <v>8580</v>
      </c>
      <c r="CH19" s="100">
        <v>25</v>
      </c>
      <c r="CI19" s="100">
        <v>8250</v>
      </c>
      <c r="CJ19" s="100">
        <v>18</v>
      </c>
      <c r="CK19" s="100">
        <v>5940</v>
      </c>
      <c r="CL19" s="100">
        <v>27</v>
      </c>
      <c r="CM19" s="100">
        <v>8910</v>
      </c>
      <c r="CN19" s="100">
        <v>15</v>
      </c>
      <c r="CO19" s="100">
        <v>4950</v>
      </c>
      <c r="CP19" s="100">
        <v>14</v>
      </c>
      <c r="CQ19" s="100">
        <v>4620</v>
      </c>
      <c r="CR19" s="100">
        <v>20</v>
      </c>
      <c r="CS19" s="100">
        <v>6600</v>
      </c>
      <c r="CT19" s="100">
        <v>20</v>
      </c>
      <c r="CU19" s="100">
        <v>6600</v>
      </c>
    </row>
    <row r="20" spans="2:99">
      <c r="B20" s="99" t="s">
        <v>127</v>
      </c>
      <c r="C20" s="99" t="s">
        <v>185</v>
      </c>
      <c r="D20" s="100">
        <v>0</v>
      </c>
      <c r="E20" s="100">
        <v>0</v>
      </c>
      <c r="F20" s="100">
        <v>0</v>
      </c>
      <c r="G20" s="100">
        <v>0</v>
      </c>
      <c r="H20" s="100">
        <v>22.443303720598575</v>
      </c>
      <c r="I20" s="100">
        <v>6436.7395070676712</v>
      </c>
      <c r="J20" s="100">
        <v>33.171380890392165</v>
      </c>
      <c r="K20" s="100">
        <v>9513.5520393644729</v>
      </c>
      <c r="L20" s="100">
        <v>24</v>
      </c>
      <c r="M20" s="100">
        <v>6883.2000000000007</v>
      </c>
      <c r="N20" s="100">
        <v>24</v>
      </c>
      <c r="O20" s="100">
        <v>6883.2000000000007</v>
      </c>
      <c r="P20" s="100">
        <v>22</v>
      </c>
      <c r="Q20" s="100">
        <v>6309.6</v>
      </c>
      <c r="R20" s="100">
        <v>23</v>
      </c>
      <c r="S20" s="100">
        <v>6596.4000000000005</v>
      </c>
      <c r="T20" s="100">
        <v>39</v>
      </c>
      <c r="U20" s="100">
        <v>11185.2</v>
      </c>
      <c r="V20" s="100">
        <v>39</v>
      </c>
      <c r="W20" s="100">
        <v>11185.2</v>
      </c>
      <c r="X20" s="100">
        <v>28</v>
      </c>
      <c r="Y20" s="100">
        <v>8030.4000000000005</v>
      </c>
      <c r="Z20" s="100">
        <v>27</v>
      </c>
      <c r="AA20" s="100">
        <v>7743.6</v>
      </c>
      <c r="AB20" s="100">
        <v>12</v>
      </c>
      <c r="AC20" s="100">
        <v>3441.6000000000004</v>
      </c>
      <c r="AD20" s="100">
        <v>14</v>
      </c>
      <c r="AE20" s="100">
        <v>4015.2000000000003</v>
      </c>
      <c r="AF20" s="100">
        <v>24</v>
      </c>
      <c r="AG20" s="100">
        <v>6883.2000000000007</v>
      </c>
      <c r="AH20" s="100">
        <v>22</v>
      </c>
      <c r="AI20" s="100">
        <v>6309.6</v>
      </c>
      <c r="AJ20" s="100">
        <v>19</v>
      </c>
      <c r="AK20" s="100">
        <v>5449.2</v>
      </c>
      <c r="AL20" s="100">
        <v>28</v>
      </c>
      <c r="AM20" s="100">
        <v>8030.4000000000005</v>
      </c>
      <c r="AN20" s="100">
        <v>22</v>
      </c>
      <c r="AO20" s="100">
        <v>6309.6</v>
      </c>
      <c r="AP20" s="100">
        <v>28</v>
      </c>
      <c r="AQ20" s="100">
        <v>8030.4000000000005</v>
      </c>
      <c r="AR20" s="100">
        <v>28</v>
      </c>
      <c r="AS20" s="100">
        <v>8030.4000000000005</v>
      </c>
      <c r="AT20" s="100">
        <v>16</v>
      </c>
      <c r="AU20" s="100">
        <v>4588.8</v>
      </c>
      <c r="AV20" s="100">
        <v>26</v>
      </c>
      <c r="AW20" s="100">
        <v>7456.8</v>
      </c>
      <c r="AX20" s="100">
        <v>27</v>
      </c>
      <c r="AY20" s="100">
        <v>7743.6</v>
      </c>
      <c r="AZ20" s="100">
        <v>118</v>
      </c>
      <c r="BA20" s="100">
        <v>33842.400000000001</v>
      </c>
      <c r="BB20" s="100">
        <v>95</v>
      </c>
      <c r="BC20" s="100">
        <v>27246</v>
      </c>
      <c r="BD20" s="100">
        <v>84</v>
      </c>
      <c r="BE20" s="100">
        <v>24091.200000000001</v>
      </c>
      <c r="BF20" s="100">
        <v>123</v>
      </c>
      <c r="BG20" s="100">
        <v>35276.400000000001</v>
      </c>
      <c r="BH20" s="100">
        <v>23</v>
      </c>
      <c r="BI20" s="100">
        <v>6596.4000000000005</v>
      </c>
      <c r="BJ20" s="100">
        <v>13</v>
      </c>
      <c r="BK20" s="100">
        <v>3728.4</v>
      </c>
      <c r="BL20" s="100">
        <v>20</v>
      </c>
      <c r="BM20" s="100">
        <v>5736</v>
      </c>
      <c r="BN20" s="100">
        <v>13</v>
      </c>
      <c r="BO20" s="100">
        <v>3728.4</v>
      </c>
      <c r="BP20" s="100">
        <v>15</v>
      </c>
      <c r="BQ20" s="100">
        <v>4302</v>
      </c>
      <c r="BR20" s="100">
        <v>17</v>
      </c>
      <c r="BS20" s="100">
        <v>4875.6000000000004</v>
      </c>
      <c r="BT20" s="100">
        <v>25</v>
      </c>
      <c r="BU20" s="100">
        <v>7170</v>
      </c>
      <c r="BV20" s="100">
        <v>23</v>
      </c>
      <c r="BW20" s="100">
        <v>6596.4000000000005</v>
      </c>
      <c r="BX20" s="100">
        <v>11</v>
      </c>
      <c r="BY20" s="100">
        <v>3154.8</v>
      </c>
      <c r="BZ20" s="100">
        <v>14</v>
      </c>
      <c r="CA20" s="100">
        <v>4015.2000000000003</v>
      </c>
      <c r="CB20" s="100">
        <v>19</v>
      </c>
      <c r="CC20" s="100">
        <v>5449.2</v>
      </c>
      <c r="CD20" s="100">
        <v>17</v>
      </c>
      <c r="CE20" s="100">
        <v>4875.6000000000004</v>
      </c>
      <c r="CF20" s="100">
        <v>148</v>
      </c>
      <c r="CG20" s="100">
        <v>42446.400000000001</v>
      </c>
      <c r="CH20" s="100">
        <v>162</v>
      </c>
      <c r="CI20" s="100">
        <v>46461.599999999999</v>
      </c>
      <c r="CJ20" s="100">
        <v>145</v>
      </c>
      <c r="CK20" s="100">
        <v>41586</v>
      </c>
      <c r="CL20" s="100">
        <v>135</v>
      </c>
      <c r="CM20" s="100">
        <v>38718</v>
      </c>
      <c r="CN20" s="100">
        <v>131</v>
      </c>
      <c r="CO20" s="100">
        <v>37570.800000000003</v>
      </c>
      <c r="CP20" s="100">
        <v>144</v>
      </c>
      <c r="CQ20" s="100">
        <v>41299.200000000004</v>
      </c>
      <c r="CR20" s="100">
        <v>125</v>
      </c>
      <c r="CS20" s="100">
        <v>35850</v>
      </c>
      <c r="CT20" s="100">
        <v>137</v>
      </c>
      <c r="CU20" s="100">
        <v>39291.599999999999</v>
      </c>
    </row>
    <row r="21" spans="2:99">
      <c r="C21" s="99" t="s">
        <v>186</v>
      </c>
      <c r="D21" s="100">
        <v>0</v>
      </c>
      <c r="E21" s="100">
        <v>0</v>
      </c>
      <c r="F21" s="100">
        <v>0</v>
      </c>
      <c r="G21" s="100">
        <v>0</v>
      </c>
      <c r="H21" s="100">
        <v>24.263031049295758</v>
      </c>
      <c r="I21" s="100">
        <v>1514.0131374760554</v>
      </c>
      <c r="J21" s="100">
        <v>30.222813700135081</v>
      </c>
      <c r="K21" s="100">
        <v>1885.9035748884289</v>
      </c>
      <c r="L21" s="100">
        <v>25</v>
      </c>
      <c r="M21" s="100">
        <v>1560</v>
      </c>
      <c r="N21" s="100">
        <v>24</v>
      </c>
      <c r="O21" s="100">
        <v>1497.6</v>
      </c>
      <c r="P21" s="100">
        <v>24</v>
      </c>
      <c r="Q21" s="100">
        <v>1497.6</v>
      </c>
      <c r="R21" s="100">
        <v>22</v>
      </c>
      <c r="S21" s="100">
        <v>1372.8</v>
      </c>
      <c r="T21" s="100">
        <v>35</v>
      </c>
      <c r="U21" s="100">
        <v>2184</v>
      </c>
      <c r="V21" s="100">
        <v>37</v>
      </c>
      <c r="W21" s="100">
        <v>2308.7999999999997</v>
      </c>
      <c r="X21" s="100">
        <v>28</v>
      </c>
      <c r="Y21" s="100">
        <v>1747.2</v>
      </c>
      <c r="Z21" s="100">
        <v>27</v>
      </c>
      <c r="AA21" s="100">
        <v>1684.8</v>
      </c>
      <c r="AB21" s="100">
        <v>12</v>
      </c>
      <c r="AC21" s="100">
        <v>748.8</v>
      </c>
      <c r="AD21" s="100">
        <v>17</v>
      </c>
      <c r="AE21" s="100">
        <v>1060.8</v>
      </c>
      <c r="AF21" s="100">
        <v>21</v>
      </c>
      <c r="AG21" s="100">
        <v>1310.3999999999999</v>
      </c>
      <c r="AH21" s="100">
        <v>22</v>
      </c>
      <c r="AI21" s="100">
        <v>1372.8</v>
      </c>
      <c r="AJ21" s="100">
        <v>21</v>
      </c>
      <c r="AK21" s="100">
        <v>1310.3999999999999</v>
      </c>
      <c r="AL21" s="100">
        <v>31</v>
      </c>
      <c r="AM21" s="100">
        <v>1934.3999999999999</v>
      </c>
      <c r="AN21" s="100">
        <v>23</v>
      </c>
      <c r="AO21" s="100">
        <v>1435.2</v>
      </c>
      <c r="AP21" s="100">
        <v>27</v>
      </c>
      <c r="AQ21" s="100">
        <v>1684.8</v>
      </c>
      <c r="AR21" s="100">
        <v>26</v>
      </c>
      <c r="AS21" s="100">
        <v>1622.3999999999999</v>
      </c>
      <c r="AT21" s="100">
        <v>17</v>
      </c>
      <c r="AU21" s="100">
        <v>1060.8</v>
      </c>
      <c r="AV21" s="100">
        <v>29</v>
      </c>
      <c r="AW21" s="100">
        <v>1809.6</v>
      </c>
      <c r="AX21" s="100">
        <v>26</v>
      </c>
      <c r="AY21" s="100">
        <v>1622.3999999999999</v>
      </c>
      <c r="AZ21" s="100">
        <v>114</v>
      </c>
      <c r="BA21" s="100">
        <v>7113.5999999999995</v>
      </c>
      <c r="BB21" s="100">
        <v>100</v>
      </c>
      <c r="BC21" s="100">
        <v>6240</v>
      </c>
      <c r="BD21" s="100">
        <v>91</v>
      </c>
      <c r="BE21" s="100">
        <v>5678.4</v>
      </c>
      <c r="BF21" s="100">
        <v>139</v>
      </c>
      <c r="BG21" s="100">
        <v>8673.6</v>
      </c>
      <c r="BH21" s="100">
        <v>22</v>
      </c>
      <c r="BI21" s="100">
        <v>1372.8</v>
      </c>
      <c r="BJ21" s="100">
        <v>12</v>
      </c>
      <c r="BK21" s="100">
        <v>748.8</v>
      </c>
      <c r="BL21" s="100">
        <v>23</v>
      </c>
      <c r="BM21" s="100">
        <v>1435.2</v>
      </c>
      <c r="BN21" s="100">
        <v>14</v>
      </c>
      <c r="BO21" s="100">
        <v>873.6</v>
      </c>
      <c r="BP21" s="100">
        <v>16</v>
      </c>
      <c r="BQ21" s="100">
        <v>998.4</v>
      </c>
      <c r="BR21" s="100">
        <v>17</v>
      </c>
      <c r="BS21" s="100">
        <v>1060.8</v>
      </c>
      <c r="BT21" s="100">
        <v>26</v>
      </c>
      <c r="BU21" s="100">
        <v>1622.3999999999999</v>
      </c>
      <c r="BV21" s="100">
        <v>25</v>
      </c>
      <c r="BW21" s="100">
        <v>1560</v>
      </c>
      <c r="BX21" s="100">
        <v>12</v>
      </c>
      <c r="BY21" s="100">
        <v>748.8</v>
      </c>
      <c r="BZ21" s="100">
        <v>14</v>
      </c>
      <c r="CA21" s="100">
        <v>873.6</v>
      </c>
      <c r="CB21" s="100">
        <v>20</v>
      </c>
      <c r="CC21" s="100">
        <v>1248</v>
      </c>
      <c r="CD21" s="100">
        <v>16</v>
      </c>
      <c r="CE21" s="100">
        <v>998.4</v>
      </c>
      <c r="CF21" s="100">
        <v>150</v>
      </c>
      <c r="CG21" s="100">
        <v>9360</v>
      </c>
      <c r="CH21" s="100">
        <v>154</v>
      </c>
      <c r="CI21" s="100">
        <v>9609.6</v>
      </c>
      <c r="CJ21" s="100">
        <v>171</v>
      </c>
      <c r="CK21" s="100">
        <v>10670.4</v>
      </c>
      <c r="CL21" s="100">
        <v>125</v>
      </c>
      <c r="CM21" s="100">
        <v>7800</v>
      </c>
      <c r="CN21" s="100">
        <v>133</v>
      </c>
      <c r="CO21" s="100">
        <v>8299.1999999999989</v>
      </c>
      <c r="CP21" s="100">
        <v>139</v>
      </c>
      <c r="CQ21" s="100">
        <v>8673.6</v>
      </c>
      <c r="CR21" s="100">
        <v>130</v>
      </c>
      <c r="CS21" s="100">
        <v>8112</v>
      </c>
      <c r="CT21" s="100">
        <v>165</v>
      </c>
      <c r="CU21" s="100">
        <v>10296</v>
      </c>
    </row>
    <row r="22" spans="2:99">
      <c r="C22" s="99" t="s">
        <v>187</v>
      </c>
      <c r="D22" s="100">
        <v>0</v>
      </c>
      <c r="E22" s="100">
        <v>0</v>
      </c>
      <c r="F22" s="100">
        <v>0</v>
      </c>
      <c r="G22" s="100">
        <v>0</v>
      </c>
      <c r="H22" s="100">
        <v>23.656455273063361</v>
      </c>
      <c r="I22" s="100">
        <v>4428.4884271174606</v>
      </c>
      <c r="J22" s="100">
        <v>28.748530105006537</v>
      </c>
      <c r="K22" s="100">
        <v>5381.7248356572236</v>
      </c>
      <c r="L22" s="100">
        <v>27</v>
      </c>
      <c r="M22" s="100">
        <v>5054.3999999999996</v>
      </c>
      <c r="N22" s="100">
        <v>20</v>
      </c>
      <c r="O22" s="100">
        <v>3744</v>
      </c>
      <c r="P22" s="100">
        <v>26</v>
      </c>
      <c r="Q22" s="100">
        <v>4867.2</v>
      </c>
      <c r="R22" s="100">
        <v>21</v>
      </c>
      <c r="S22" s="100">
        <v>3931.2</v>
      </c>
      <c r="T22" s="100">
        <v>34</v>
      </c>
      <c r="U22" s="100">
        <v>6364.7999999999993</v>
      </c>
      <c r="V22" s="100">
        <v>43</v>
      </c>
      <c r="W22" s="100">
        <v>8049.5999999999995</v>
      </c>
      <c r="X22" s="100">
        <v>26</v>
      </c>
      <c r="Y22" s="100">
        <v>4867.2</v>
      </c>
      <c r="Z22" s="100">
        <v>28</v>
      </c>
      <c r="AA22" s="100">
        <v>5241.5999999999995</v>
      </c>
      <c r="AB22" s="100">
        <v>12</v>
      </c>
      <c r="AC22" s="100">
        <v>2246.3999999999996</v>
      </c>
      <c r="AD22" s="100">
        <v>17</v>
      </c>
      <c r="AE22" s="100">
        <v>3182.3999999999996</v>
      </c>
      <c r="AF22" s="100">
        <v>21</v>
      </c>
      <c r="AG22" s="100">
        <v>3931.2</v>
      </c>
      <c r="AH22" s="100">
        <v>21</v>
      </c>
      <c r="AI22" s="100">
        <v>3931.2</v>
      </c>
      <c r="AJ22" s="100">
        <v>20</v>
      </c>
      <c r="AK22" s="100">
        <v>3744</v>
      </c>
      <c r="AL22" s="100">
        <v>29</v>
      </c>
      <c r="AM22" s="100">
        <v>5428.7999999999993</v>
      </c>
      <c r="AN22" s="100">
        <v>22</v>
      </c>
      <c r="AO22" s="100">
        <v>4118.3999999999996</v>
      </c>
      <c r="AP22" s="100">
        <v>28</v>
      </c>
      <c r="AQ22" s="100">
        <v>5241.5999999999995</v>
      </c>
      <c r="AR22" s="100">
        <v>27</v>
      </c>
      <c r="AS22" s="100">
        <v>5054.3999999999996</v>
      </c>
      <c r="AT22" s="100">
        <v>17</v>
      </c>
      <c r="AU22" s="100">
        <v>3182.3999999999996</v>
      </c>
      <c r="AV22" s="100">
        <v>28</v>
      </c>
      <c r="AW22" s="100">
        <v>5241.5999999999995</v>
      </c>
      <c r="AX22" s="100">
        <v>26</v>
      </c>
      <c r="AY22" s="100">
        <v>4867.2</v>
      </c>
      <c r="AZ22" s="100">
        <v>112</v>
      </c>
      <c r="BA22" s="100">
        <v>20966.399999999998</v>
      </c>
      <c r="BB22" s="100">
        <v>85</v>
      </c>
      <c r="BC22" s="100">
        <v>15911.999999999998</v>
      </c>
      <c r="BD22" s="100">
        <v>98</v>
      </c>
      <c r="BE22" s="100">
        <v>18345.599999999999</v>
      </c>
      <c r="BF22" s="100">
        <v>139</v>
      </c>
      <c r="BG22" s="100">
        <v>26020.799999999999</v>
      </c>
      <c r="BH22" s="100">
        <v>21</v>
      </c>
      <c r="BI22" s="100">
        <v>3931.2</v>
      </c>
      <c r="BJ22" s="100">
        <v>12</v>
      </c>
      <c r="BK22" s="100">
        <v>2246.3999999999996</v>
      </c>
      <c r="BL22" s="100">
        <v>23</v>
      </c>
      <c r="BM22" s="100">
        <v>4305.5999999999995</v>
      </c>
      <c r="BN22" s="100">
        <v>13</v>
      </c>
      <c r="BO22" s="100">
        <v>2433.6</v>
      </c>
      <c r="BP22" s="100">
        <v>13</v>
      </c>
      <c r="BQ22" s="100">
        <v>2433.6</v>
      </c>
      <c r="BR22" s="100">
        <v>19</v>
      </c>
      <c r="BS22" s="100">
        <v>3556.7999999999997</v>
      </c>
      <c r="BT22" s="100">
        <v>25</v>
      </c>
      <c r="BU22" s="100">
        <v>4680</v>
      </c>
      <c r="BV22" s="100">
        <v>21</v>
      </c>
      <c r="BW22" s="100">
        <v>3931.2</v>
      </c>
      <c r="BX22" s="100">
        <v>12</v>
      </c>
      <c r="BY22" s="100">
        <v>2246.3999999999996</v>
      </c>
      <c r="BZ22" s="100">
        <v>13</v>
      </c>
      <c r="CA22" s="100">
        <v>2433.6</v>
      </c>
      <c r="CB22" s="100">
        <v>21</v>
      </c>
      <c r="CC22" s="100">
        <v>3931.2</v>
      </c>
      <c r="CD22" s="100">
        <v>15</v>
      </c>
      <c r="CE22" s="100">
        <v>2808</v>
      </c>
      <c r="CF22" s="100">
        <v>146</v>
      </c>
      <c r="CG22" s="100">
        <v>27331.199999999997</v>
      </c>
      <c r="CH22" s="100">
        <v>163</v>
      </c>
      <c r="CI22" s="100">
        <v>30513.599999999999</v>
      </c>
      <c r="CJ22" s="100">
        <v>145</v>
      </c>
      <c r="CK22" s="100">
        <v>27144</v>
      </c>
      <c r="CL22" s="100">
        <v>130</v>
      </c>
      <c r="CM22" s="100">
        <v>24336</v>
      </c>
      <c r="CN22" s="100">
        <v>130</v>
      </c>
      <c r="CO22" s="100">
        <v>24336</v>
      </c>
      <c r="CP22" s="100">
        <v>132</v>
      </c>
      <c r="CQ22" s="100">
        <v>24710.399999999998</v>
      </c>
      <c r="CR22" s="100">
        <v>131</v>
      </c>
      <c r="CS22" s="100">
        <v>24523.199999999997</v>
      </c>
      <c r="CT22" s="100">
        <v>149</v>
      </c>
      <c r="CU22" s="100">
        <v>27892.799999999999</v>
      </c>
    </row>
    <row r="23" spans="2:99">
      <c r="C23" s="99" t="s">
        <v>188</v>
      </c>
      <c r="D23" s="100">
        <v>0</v>
      </c>
      <c r="E23" s="100">
        <v>0</v>
      </c>
      <c r="F23" s="100">
        <v>0</v>
      </c>
      <c r="G23" s="100">
        <v>0</v>
      </c>
      <c r="H23" s="100">
        <v>24.263031049295758</v>
      </c>
      <c r="I23" s="100">
        <v>7133.3311284929532</v>
      </c>
      <c r="J23" s="100">
        <v>30.959955497699351</v>
      </c>
      <c r="K23" s="100">
        <v>9102.2269163236087</v>
      </c>
      <c r="L23" s="100">
        <v>27</v>
      </c>
      <c r="M23" s="100">
        <v>7938</v>
      </c>
      <c r="N23" s="100">
        <v>24</v>
      </c>
      <c r="O23" s="100">
        <v>7056</v>
      </c>
      <c r="P23" s="100">
        <v>25</v>
      </c>
      <c r="Q23" s="100">
        <v>7350</v>
      </c>
      <c r="R23" s="100">
        <v>23</v>
      </c>
      <c r="S23" s="100">
        <v>6762</v>
      </c>
      <c r="T23" s="100">
        <v>37</v>
      </c>
      <c r="U23" s="100">
        <v>10878</v>
      </c>
      <c r="V23" s="100">
        <v>38</v>
      </c>
      <c r="W23" s="100">
        <v>11172</v>
      </c>
      <c r="X23" s="100">
        <v>25</v>
      </c>
      <c r="Y23" s="100">
        <v>7350</v>
      </c>
      <c r="Z23" s="100">
        <v>25</v>
      </c>
      <c r="AA23" s="100">
        <v>7350</v>
      </c>
      <c r="AB23" s="100">
        <v>12</v>
      </c>
      <c r="AC23" s="100">
        <v>3528</v>
      </c>
      <c r="AD23" s="100">
        <v>15</v>
      </c>
      <c r="AE23" s="100">
        <v>4410</v>
      </c>
      <c r="AF23" s="100">
        <v>24</v>
      </c>
      <c r="AG23" s="100">
        <v>7056</v>
      </c>
      <c r="AH23" s="100">
        <v>21</v>
      </c>
      <c r="AI23" s="100">
        <v>6174</v>
      </c>
      <c r="AJ23" s="100">
        <v>18</v>
      </c>
      <c r="AK23" s="100">
        <v>5292</v>
      </c>
      <c r="AL23" s="100">
        <v>29</v>
      </c>
      <c r="AM23" s="100">
        <v>8526</v>
      </c>
      <c r="AN23" s="100">
        <v>22</v>
      </c>
      <c r="AO23" s="100">
        <v>6468</v>
      </c>
      <c r="AP23" s="100">
        <v>29</v>
      </c>
      <c r="AQ23" s="100">
        <v>8526</v>
      </c>
      <c r="AR23" s="100">
        <v>27</v>
      </c>
      <c r="AS23" s="100">
        <v>7938</v>
      </c>
      <c r="AT23" s="100">
        <v>17</v>
      </c>
      <c r="AU23" s="100">
        <v>4998</v>
      </c>
      <c r="AV23" s="100">
        <v>29</v>
      </c>
      <c r="AW23" s="100">
        <v>8526</v>
      </c>
      <c r="AX23" s="100">
        <v>28</v>
      </c>
      <c r="AY23" s="100">
        <v>8232</v>
      </c>
      <c r="AZ23" s="100">
        <v>100</v>
      </c>
      <c r="BA23" s="100">
        <v>29400</v>
      </c>
      <c r="BB23" s="100">
        <v>96</v>
      </c>
      <c r="BC23" s="100">
        <v>28224</v>
      </c>
      <c r="BD23" s="100">
        <v>97</v>
      </c>
      <c r="BE23" s="100">
        <v>28518</v>
      </c>
      <c r="BF23" s="100">
        <v>141</v>
      </c>
      <c r="BG23" s="100">
        <v>41454</v>
      </c>
      <c r="BH23" s="100">
        <v>23</v>
      </c>
      <c r="BI23" s="100">
        <v>6762</v>
      </c>
      <c r="BJ23" s="100">
        <v>12</v>
      </c>
      <c r="BK23" s="100">
        <v>3528</v>
      </c>
      <c r="BL23" s="100">
        <v>23</v>
      </c>
      <c r="BM23" s="100">
        <v>6762</v>
      </c>
      <c r="BN23" s="100">
        <v>13</v>
      </c>
      <c r="BO23" s="100">
        <v>3822</v>
      </c>
      <c r="BP23" s="100">
        <v>14</v>
      </c>
      <c r="BQ23" s="100">
        <v>4116</v>
      </c>
      <c r="BR23" s="100">
        <v>19</v>
      </c>
      <c r="BS23" s="100">
        <v>5586</v>
      </c>
      <c r="BT23" s="100">
        <v>24</v>
      </c>
      <c r="BU23" s="100">
        <v>7056</v>
      </c>
      <c r="BV23" s="100">
        <v>24</v>
      </c>
      <c r="BW23" s="100">
        <v>7056</v>
      </c>
      <c r="BX23" s="100">
        <v>12</v>
      </c>
      <c r="BY23" s="100">
        <v>3528</v>
      </c>
      <c r="BZ23" s="100">
        <v>13</v>
      </c>
      <c r="CA23" s="100">
        <v>3822</v>
      </c>
      <c r="CB23" s="100">
        <v>19</v>
      </c>
      <c r="CC23" s="100">
        <v>5586</v>
      </c>
      <c r="CD23" s="100">
        <v>16</v>
      </c>
      <c r="CE23" s="100">
        <v>4704</v>
      </c>
      <c r="CF23" s="100">
        <v>167</v>
      </c>
      <c r="CG23" s="100">
        <v>49098</v>
      </c>
      <c r="CH23" s="100">
        <v>153</v>
      </c>
      <c r="CI23" s="100">
        <v>44982</v>
      </c>
      <c r="CJ23" s="100">
        <v>165</v>
      </c>
      <c r="CK23" s="100">
        <v>48510</v>
      </c>
      <c r="CL23" s="100">
        <v>126</v>
      </c>
      <c r="CM23" s="100">
        <v>37044</v>
      </c>
      <c r="CN23" s="100">
        <v>115</v>
      </c>
      <c r="CO23" s="100">
        <v>33810</v>
      </c>
      <c r="CP23" s="100">
        <v>120</v>
      </c>
      <c r="CQ23" s="100">
        <v>35280</v>
      </c>
      <c r="CR23" s="100">
        <v>136</v>
      </c>
      <c r="CS23" s="100">
        <v>39984</v>
      </c>
      <c r="CT23" s="100">
        <v>138</v>
      </c>
      <c r="CU23" s="100">
        <v>40572</v>
      </c>
    </row>
    <row r="24" spans="2:99">
      <c r="C24" s="99" t="s">
        <v>189</v>
      </c>
      <c r="D24" s="100">
        <v>0</v>
      </c>
      <c r="E24" s="100">
        <v>0</v>
      </c>
      <c r="F24" s="100">
        <v>0</v>
      </c>
      <c r="G24" s="100">
        <v>0</v>
      </c>
      <c r="H24" s="100">
        <v>23.656455273063361</v>
      </c>
      <c r="I24" s="100">
        <v>8686.6503762688662</v>
      </c>
      <c r="J24" s="100">
        <v>30.959955497699351</v>
      </c>
      <c r="K24" s="100">
        <v>11368.495658755201</v>
      </c>
      <c r="L24" s="100">
        <v>25</v>
      </c>
      <c r="M24" s="100">
        <v>9180</v>
      </c>
      <c r="N24" s="100">
        <v>22</v>
      </c>
      <c r="O24" s="100">
        <v>8078.4</v>
      </c>
      <c r="P24" s="100">
        <v>23</v>
      </c>
      <c r="Q24" s="100">
        <v>8445.6</v>
      </c>
      <c r="R24" s="100">
        <v>22</v>
      </c>
      <c r="S24" s="100">
        <v>8078.4</v>
      </c>
      <c r="T24" s="100">
        <v>37</v>
      </c>
      <c r="U24" s="100">
        <v>13586.4</v>
      </c>
      <c r="V24" s="100">
        <v>39</v>
      </c>
      <c r="W24" s="100">
        <v>14320.8</v>
      </c>
      <c r="X24" s="100">
        <v>26</v>
      </c>
      <c r="Y24" s="100">
        <v>9547.1999999999989</v>
      </c>
      <c r="Z24" s="100">
        <v>25</v>
      </c>
      <c r="AA24" s="100">
        <v>9180</v>
      </c>
      <c r="AB24" s="100">
        <v>13</v>
      </c>
      <c r="AC24" s="100">
        <v>4773.5999999999995</v>
      </c>
      <c r="AD24" s="100">
        <v>15</v>
      </c>
      <c r="AE24" s="100">
        <v>5508</v>
      </c>
      <c r="AF24" s="100">
        <v>22</v>
      </c>
      <c r="AG24" s="100">
        <v>8078.4</v>
      </c>
      <c r="AH24" s="100">
        <v>21</v>
      </c>
      <c r="AI24" s="100">
        <v>7711.2</v>
      </c>
      <c r="AJ24" s="100">
        <v>19</v>
      </c>
      <c r="AK24" s="100">
        <v>6976.8</v>
      </c>
      <c r="AL24" s="100">
        <v>32</v>
      </c>
      <c r="AM24" s="100">
        <v>11750.4</v>
      </c>
      <c r="AN24" s="100">
        <v>18</v>
      </c>
      <c r="AO24" s="100">
        <v>6609.5999999999995</v>
      </c>
      <c r="AP24" s="100">
        <v>30</v>
      </c>
      <c r="AQ24" s="100">
        <v>11016</v>
      </c>
      <c r="AR24" s="100">
        <v>27</v>
      </c>
      <c r="AS24" s="100">
        <v>9914.4</v>
      </c>
      <c r="AT24" s="100">
        <v>16</v>
      </c>
      <c r="AU24" s="100">
        <v>5875.2</v>
      </c>
      <c r="AV24" s="100">
        <v>27</v>
      </c>
      <c r="AW24" s="100">
        <v>9914.4</v>
      </c>
      <c r="AX24" s="100">
        <v>24</v>
      </c>
      <c r="AY24" s="100">
        <v>8812.7999999999993</v>
      </c>
      <c r="AZ24" s="100">
        <v>112</v>
      </c>
      <c r="BA24" s="100">
        <v>41126.400000000001</v>
      </c>
      <c r="BB24" s="100">
        <v>93</v>
      </c>
      <c r="BC24" s="100">
        <v>34149.599999999999</v>
      </c>
      <c r="BD24" s="100">
        <v>94</v>
      </c>
      <c r="BE24" s="100">
        <v>34516.799999999996</v>
      </c>
      <c r="BF24" s="100">
        <v>143</v>
      </c>
      <c r="BG24" s="100">
        <v>52509.599999999999</v>
      </c>
      <c r="BH24" s="100">
        <v>22</v>
      </c>
      <c r="BI24" s="100">
        <v>8078.4</v>
      </c>
      <c r="BJ24" s="100">
        <v>12</v>
      </c>
      <c r="BK24" s="100">
        <v>4406.3999999999996</v>
      </c>
      <c r="BL24" s="100">
        <v>23</v>
      </c>
      <c r="BM24" s="100">
        <v>8445.6</v>
      </c>
      <c r="BN24" s="100">
        <v>12</v>
      </c>
      <c r="BO24" s="100">
        <v>4406.3999999999996</v>
      </c>
      <c r="BP24" s="100">
        <v>14</v>
      </c>
      <c r="BQ24" s="100">
        <v>5140.8</v>
      </c>
      <c r="BR24" s="100">
        <v>17</v>
      </c>
      <c r="BS24" s="100">
        <v>6242.4</v>
      </c>
      <c r="BT24" s="100">
        <v>24</v>
      </c>
      <c r="BU24" s="100">
        <v>8812.7999999999993</v>
      </c>
      <c r="BV24" s="100">
        <v>25</v>
      </c>
      <c r="BW24" s="100">
        <v>9180</v>
      </c>
      <c r="BX24" s="100">
        <v>12</v>
      </c>
      <c r="BY24" s="100">
        <v>4406.3999999999996</v>
      </c>
      <c r="BZ24" s="100">
        <v>15</v>
      </c>
      <c r="CA24" s="100">
        <v>5508</v>
      </c>
      <c r="CB24" s="100">
        <v>18</v>
      </c>
      <c r="CC24" s="100">
        <v>6609.5999999999995</v>
      </c>
      <c r="CD24" s="100">
        <v>16</v>
      </c>
      <c r="CE24" s="100">
        <v>5875.2</v>
      </c>
      <c r="CF24" s="100">
        <v>141</v>
      </c>
      <c r="CG24" s="100">
        <v>51775.199999999997</v>
      </c>
      <c r="CH24" s="100">
        <v>154</v>
      </c>
      <c r="CI24" s="100">
        <v>56548.799999999996</v>
      </c>
      <c r="CJ24" s="100">
        <v>166</v>
      </c>
      <c r="CK24" s="100">
        <v>60955.199999999997</v>
      </c>
      <c r="CL24" s="100">
        <v>141</v>
      </c>
      <c r="CM24" s="100">
        <v>51775.199999999997</v>
      </c>
      <c r="CN24" s="100">
        <v>128</v>
      </c>
      <c r="CO24" s="100">
        <v>47001.599999999999</v>
      </c>
      <c r="CP24" s="100">
        <v>119</v>
      </c>
      <c r="CQ24" s="100">
        <v>43696.799999999996</v>
      </c>
      <c r="CR24" s="100">
        <v>132</v>
      </c>
      <c r="CS24" s="100">
        <v>48470.400000000001</v>
      </c>
      <c r="CT24" s="100">
        <v>145</v>
      </c>
      <c r="CU24" s="100">
        <v>53244</v>
      </c>
    </row>
    <row r="25" spans="2:99">
      <c r="C25" s="99" t="s">
        <v>190</v>
      </c>
      <c r="D25" s="100">
        <v>0</v>
      </c>
      <c r="E25" s="100">
        <v>0</v>
      </c>
      <c r="F25" s="100">
        <v>0</v>
      </c>
      <c r="G25" s="100">
        <v>0</v>
      </c>
      <c r="H25" s="100">
        <v>20.623576391901395</v>
      </c>
      <c r="I25" s="100">
        <v>10938.7449182645</v>
      </c>
      <c r="J25" s="100">
        <v>27.274246509877997</v>
      </c>
      <c r="K25" s="100">
        <v>14466.260348839289</v>
      </c>
      <c r="L25" s="100">
        <v>25</v>
      </c>
      <c r="M25" s="100">
        <v>13260</v>
      </c>
      <c r="N25" s="100">
        <v>23</v>
      </c>
      <c r="O25" s="100">
        <v>12199.199999999999</v>
      </c>
      <c r="P25" s="100">
        <v>21</v>
      </c>
      <c r="Q25" s="100">
        <v>11138.4</v>
      </c>
      <c r="R25" s="100">
        <v>24</v>
      </c>
      <c r="S25" s="100">
        <v>12729.599999999999</v>
      </c>
      <c r="T25" s="100">
        <v>32</v>
      </c>
      <c r="U25" s="100">
        <v>16972.8</v>
      </c>
      <c r="V25" s="100">
        <v>39</v>
      </c>
      <c r="W25" s="100">
        <v>20685.599999999999</v>
      </c>
      <c r="X25" s="100">
        <v>25</v>
      </c>
      <c r="Y25" s="100">
        <v>13260</v>
      </c>
      <c r="Z25" s="100">
        <v>28</v>
      </c>
      <c r="AA25" s="100">
        <v>14851.199999999999</v>
      </c>
      <c r="AB25" s="100">
        <v>14</v>
      </c>
      <c r="AC25" s="100">
        <v>7425.5999999999995</v>
      </c>
      <c r="AD25" s="100">
        <v>17</v>
      </c>
      <c r="AE25" s="100">
        <v>9016.7999999999993</v>
      </c>
      <c r="AF25" s="100">
        <v>23</v>
      </c>
      <c r="AG25" s="100">
        <v>12199.199999999999</v>
      </c>
      <c r="AH25" s="100">
        <v>20</v>
      </c>
      <c r="AI25" s="100">
        <v>10608</v>
      </c>
      <c r="AJ25" s="100">
        <v>21</v>
      </c>
      <c r="AK25" s="100">
        <v>11138.4</v>
      </c>
      <c r="AL25" s="100">
        <v>30</v>
      </c>
      <c r="AM25" s="100">
        <v>15912</v>
      </c>
      <c r="AN25" s="100">
        <v>19</v>
      </c>
      <c r="AO25" s="100">
        <v>10077.6</v>
      </c>
      <c r="AP25" s="100">
        <v>28</v>
      </c>
      <c r="AQ25" s="100">
        <v>14851.199999999999</v>
      </c>
      <c r="AR25" s="100">
        <v>28</v>
      </c>
      <c r="AS25" s="100">
        <v>14851.199999999999</v>
      </c>
      <c r="AT25" s="100">
        <v>17</v>
      </c>
      <c r="AU25" s="100">
        <v>9016.7999999999993</v>
      </c>
      <c r="AV25" s="100">
        <v>25</v>
      </c>
      <c r="AW25" s="100">
        <v>13260</v>
      </c>
      <c r="AX25" s="100">
        <v>28</v>
      </c>
      <c r="AY25" s="100">
        <v>14851.199999999999</v>
      </c>
      <c r="AZ25" s="100">
        <v>100</v>
      </c>
      <c r="BA25" s="100">
        <v>53040</v>
      </c>
      <c r="BB25" s="100">
        <v>92</v>
      </c>
      <c r="BC25" s="100">
        <v>48796.799999999996</v>
      </c>
      <c r="BD25" s="100">
        <v>95</v>
      </c>
      <c r="BE25" s="100">
        <v>50388</v>
      </c>
      <c r="BF25" s="100">
        <v>137</v>
      </c>
      <c r="BG25" s="100">
        <v>72664.800000000003</v>
      </c>
      <c r="BH25" s="100">
        <v>22</v>
      </c>
      <c r="BI25" s="100">
        <v>11668.8</v>
      </c>
      <c r="BJ25" s="100">
        <v>13</v>
      </c>
      <c r="BK25" s="100">
        <v>6895.2</v>
      </c>
      <c r="BL25" s="100">
        <v>23</v>
      </c>
      <c r="BM25" s="100">
        <v>12199.199999999999</v>
      </c>
      <c r="BN25" s="100">
        <v>13</v>
      </c>
      <c r="BO25" s="100">
        <v>6895.2</v>
      </c>
      <c r="BP25" s="100">
        <v>14</v>
      </c>
      <c r="BQ25" s="100">
        <v>7425.5999999999995</v>
      </c>
      <c r="BR25" s="100">
        <v>18</v>
      </c>
      <c r="BS25" s="100">
        <v>9547.1999999999989</v>
      </c>
      <c r="BT25" s="100">
        <v>25</v>
      </c>
      <c r="BU25" s="100">
        <v>13260</v>
      </c>
      <c r="BV25" s="100">
        <v>22</v>
      </c>
      <c r="BW25" s="100">
        <v>11668.8</v>
      </c>
      <c r="BX25" s="100">
        <v>12</v>
      </c>
      <c r="BY25" s="100">
        <v>6364.7999999999993</v>
      </c>
      <c r="BZ25" s="100">
        <v>14</v>
      </c>
      <c r="CA25" s="100">
        <v>7425.5999999999995</v>
      </c>
      <c r="CB25" s="100">
        <v>20</v>
      </c>
      <c r="CC25" s="100">
        <v>10608</v>
      </c>
      <c r="CD25" s="100">
        <v>16</v>
      </c>
      <c r="CE25" s="100">
        <v>8486.4</v>
      </c>
      <c r="CF25" s="100">
        <v>155</v>
      </c>
      <c r="CG25" s="100">
        <v>82212</v>
      </c>
      <c r="CH25" s="100">
        <v>157</v>
      </c>
      <c r="CI25" s="100">
        <v>83272.800000000003</v>
      </c>
      <c r="CJ25" s="100">
        <v>137</v>
      </c>
      <c r="CK25" s="100">
        <v>72664.800000000003</v>
      </c>
      <c r="CL25" s="100">
        <v>133</v>
      </c>
      <c r="CM25" s="100">
        <v>70543.199999999997</v>
      </c>
      <c r="CN25" s="100">
        <v>127</v>
      </c>
      <c r="CO25" s="100">
        <v>67360.800000000003</v>
      </c>
      <c r="CP25" s="100">
        <v>138</v>
      </c>
      <c r="CQ25" s="100">
        <v>73195.199999999997</v>
      </c>
      <c r="CR25" s="100">
        <v>109</v>
      </c>
      <c r="CS25" s="100">
        <v>57813.599999999999</v>
      </c>
      <c r="CT25" s="100">
        <v>139</v>
      </c>
      <c r="CU25" s="100">
        <v>73725.599999999991</v>
      </c>
    </row>
    <row r="26" spans="2:99">
      <c r="C26" s="99" t="s">
        <v>191</v>
      </c>
      <c r="D26" s="100">
        <v>0</v>
      </c>
      <c r="E26" s="100">
        <v>0</v>
      </c>
      <c r="F26" s="100">
        <v>0</v>
      </c>
      <c r="G26" s="100">
        <v>0</v>
      </c>
      <c r="H26" s="100">
        <v>23.656455273063361</v>
      </c>
      <c r="I26" s="100">
        <v>11497.037262708795</v>
      </c>
      <c r="J26" s="100">
        <v>30.222813700135081</v>
      </c>
      <c r="K26" s="100">
        <v>14688.28745826565</v>
      </c>
      <c r="L26" s="100">
        <v>27</v>
      </c>
      <c r="M26" s="100">
        <v>13122</v>
      </c>
      <c r="N26" s="100">
        <v>24</v>
      </c>
      <c r="O26" s="100">
        <v>11664</v>
      </c>
      <c r="P26" s="100">
        <v>21</v>
      </c>
      <c r="Q26" s="100">
        <v>10206</v>
      </c>
      <c r="R26" s="100">
        <v>22</v>
      </c>
      <c r="S26" s="100">
        <v>10692</v>
      </c>
      <c r="T26" s="100">
        <v>34</v>
      </c>
      <c r="U26" s="100">
        <v>16524</v>
      </c>
      <c r="V26" s="100">
        <v>37</v>
      </c>
      <c r="W26" s="100">
        <v>17982</v>
      </c>
      <c r="X26" s="100">
        <v>29</v>
      </c>
      <c r="Y26" s="100">
        <v>14094</v>
      </c>
      <c r="Z26" s="100">
        <v>26</v>
      </c>
      <c r="AA26" s="100">
        <v>12636</v>
      </c>
      <c r="AB26" s="100">
        <v>13</v>
      </c>
      <c r="AC26" s="100">
        <v>6318</v>
      </c>
      <c r="AD26" s="100">
        <v>14</v>
      </c>
      <c r="AE26" s="100">
        <v>6804</v>
      </c>
      <c r="AF26" s="100">
        <v>20</v>
      </c>
      <c r="AG26" s="100">
        <v>9720</v>
      </c>
      <c r="AH26" s="100">
        <v>22</v>
      </c>
      <c r="AI26" s="100">
        <v>10692</v>
      </c>
      <c r="AJ26" s="100">
        <v>17</v>
      </c>
      <c r="AK26" s="100">
        <v>8262</v>
      </c>
      <c r="AL26" s="100">
        <v>32</v>
      </c>
      <c r="AM26" s="100">
        <v>15552</v>
      </c>
      <c r="AN26" s="100">
        <v>19</v>
      </c>
      <c r="AO26" s="100">
        <v>9234</v>
      </c>
      <c r="AP26" s="100">
        <v>30</v>
      </c>
      <c r="AQ26" s="100">
        <v>14580</v>
      </c>
      <c r="AR26" s="100">
        <v>25</v>
      </c>
      <c r="AS26" s="100">
        <v>12150</v>
      </c>
      <c r="AT26" s="100">
        <v>15</v>
      </c>
      <c r="AU26" s="100">
        <v>7290</v>
      </c>
      <c r="AV26" s="100">
        <v>24</v>
      </c>
      <c r="AW26" s="100">
        <v>11664</v>
      </c>
      <c r="AX26" s="100">
        <v>25</v>
      </c>
      <c r="AY26" s="100">
        <v>12150</v>
      </c>
      <c r="AZ26" s="100">
        <v>111</v>
      </c>
      <c r="BA26" s="100">
        <v>53946</v>
      </c>
      <c r="BB26" s="100">
        <v>87</v>
      </c>
      <c r="BC26" s="100">
        <v>42282</v>
      </c>
      <c r="BD26" s="100">
        <v>84</v>
      </c>
      <c r="BE26" s="100">
        <v>40824</v>
      </c>
      <c r="BF26" s="100">
        <v>133</v>
      </c>
      <c r="BG26" s="100">
        <v>64638</v>
      </c>
      <c r="BH26" s="100">
        <v>22</v>
      </c>
      <c r="BI26" s="100">
        <v>10692</v>
      </c>
      <c r="BJ26" s="100">
        <v>13</v>
      </c>
      <c r="BK26" s="100">
        <v>6318</v>
      </c>
      <c r="BL26" s="100">
        <v>20</v>
      </c>
      <c r="BM26" s="100">
        <v>9720</v>
      </c>
      <c r="BN26" s="100">
        <v>14</v>
      </c>
      <c r="BO26" s="100">
        <v>6804</v>
      </c>
      <c r="BP26" s="100">
        <v>16</v>
      </c>
      <c r="BQ26" s="100">
        <v>7776</v>
      </c>
      <c r="BR26" s="100">
        <v>18</v>
      </c>
      <c r="BS26" s="100">
        <v>8748</v>
      </c>
      <c r="BT26" s="100">
        <v>25</v>
      </c>
      <c r="BU26" s="100">
        <v>12150</v>
      </c>
      <c r="BV26" s="100">
        <v>25</v>
      </c>
      <c r="BW26" s="100">
        <v>12150</v>
      </c>
      <c r="BX26" s="100">
        <v>12</v>
      </c>
      <c r="BY26" s="100">
        <v>5832</v>
      </c>
      <c r="BZ26" s="100">
        <v>15</v>
      </c>
      <c r="CA26" s="100">
        <v>7290</v>
      </c>
      <c r="CB26" s="100">
        <v>19</v>
      </c>
      <c r="CC26" s="100">
        <v>9234</v>
      </c>
      <c r="CD26" s="100">
        <v>15</v>
      </c>
      <c r="CE26" s="100">
        <v>7290</v>
      </c>
      <c r="CF26" s="100">
        <v>149</v>
      </c>
      <c r="CG26" s="100">
        <v>72414</v>
      </c>
      <c r="CH26" s="100">
        <v>147</v>
      </c>
      <c r="CI26" s="100">
        <v>71442</v>
      </c>
      <c r="CJ26" s="100">
        <v>157</v>
      </c>
      <c r="CK26" s="100">
        <v>76302</v>
      </c>
      <c r="CL26" s="100">
        <v>128</v>
      </c>
      <c r="CM26" s="100">
        <v>62208</v>
      </c>
      <c r="CN26" s="100">
        <v>132</v>
      </c>
      <c r="CO26" s="100">
        <v>64152</v>
      </c>
      <c r="CP26" s="100">
        <v>125</v>
      </c>
      <c r="CQ26" s="100">
        <v>60750</v>
      </c>
      <c r="CR26" s="100">
        <v>118</v>
      </c>
      <c r="CS26" s="100">
        <v>57348</v>
      </c>
      <c r="CT26" s="100">
        <v>142</v>
      </c>
      <c r="CU26" s="100">
        <v>69012</v>
      </c>
    </row>
    <row r="27" spans="2:99">
      <c r="C27" s="99" t="s">
        <v>192</v>
      </c>
      <c r="D27" s="100">
        <v>0</v>
      </c>
      <c r="E27" s="100">
        <v>0</v>
      </c>
      <c r="F27" s="100">
        <v>0</v>
      </c>
      <c r="G27" s="100">
        <v>0</v>
      </c>
      <c r="H27" s="100">
        <v>22.443303720598575</v>
      </c>
      <c r="I27" s="100">
        <v>9587.7793494397101</v>
      </c>
      <c r="J27" s="100">
        <v>31.697097295263621</v>
      </c>
      <c r="K27" s="100">
        <v>13540.999964536619</v>
      </c>
      <c r="L27" s="100">
        <v>24</v>
      </c>
      <c r="M27" s="100">
        <v>10252.799999999999</v>
      </c>
      <c r="N27" s="100">
        <v>21</v>
      </c>
      <c r="O27" s="100">
        <v>8971.1999999999989</v>
      </c>
      <c r="P27" s="100">
        <v>23</v>
      </c>
      <c r="Q27" s="100">
        <v>9825.6</v>
      </c>
      <c r="R27" s="100">
        <v>25</v>
      </c>
      <c r="S27" s="100">
        <v>10680</v>
      </c>
      <c r="T27" s="100">
        <v>35</v>
      </c>
      <c r="U27" s="100">
        <v>14952</v>
      </c>
      <c r="V27" s="100">
        <v>38</v>
      </c>
      <c r="W27" s="100">
        <v>16233.6</v>
      </c>
      <c r="X27" s="100">
        <v>30</v>
      </c>
      <c r="Y27" s="100">
        <v>12816</v>
      </c>
      <c r="Z27" s="100">
        <v>23</v>
      </c>
      <c r="AA27" s="100">
        <v>9825.6</v>
      </c>
      <c r="AB27" s="100">
        <v>12</v>
      </c>
      <c r="AC27" s="100">
        <v>5126.3999999999996</v>
      </c>
      <c r="AD27" s="100">
        <v>16</v>
      </c>
      <c r="AE27" s="100">
        <v>6835.2</v>
      </c>
      <c r="AF27" s="100">
        <v>23</v>
      </c>
      <c r="AG27" s="100">
        <v>9825.6</v>
      </c>
      <c r="AH27" s="100">
        <v>22</v>
      </c>
      <c r="AI27" s="100">
        <v>9398.4</v>
      </c>
      <c r="AJ27" s="100">
        <v>18</v>
      </c>
      <c r="AK27" s="100">
        <v>7689.5999999999995</v>
      </c>
      <c r="AL27" s="100">
        <v>28</v>
      </c>
      <c r="AM27" s="100">
        <v>11961.6</v>
      </c>
      <c r="AN27" s="100">
        <v>22</v>
      </c>
      <c r="AO27" s="100">
        <v>9398.4</v>
      </c>
      <c r="AP27" s="100">
        <v>30</v>
      </c>
      <c r="AQ27" s="100">
        <v>12816</v>
      </c>
      <c r="AR27" s="100">
        <v>28</v>
      </c>
      <c r="AS27" s="100">
        <v>11961.6</v>
      </c>
      <c r="AT27" s="100">
        <v>15</v>
      </c>
      <c r="AU27" s="100">
        <v>6408</v>
      </c>
      <c r="AV27" s="100">
        <v>29</v>
      </c>
      <c r="AW27" s="100">
        <v>12388.8</v>
      </c>
      <c r="AX27" s="100">
        <v>25</v>
      </c>
      <c r="AY27" s="100">
        <v>10680</v>
      </c>
      <c r="AZ27" s="100">
        <v>97</v>
      </c>
      <c r="BA27" s="100">
        <v>41438.400000000001</v>
      </c>
      <c r="BB27" s="100">
        <v>82</v>
      </c>
      <c r="BC27" s="100">
        <v>35030.400000000001</v>
      </c>
      <c r="BD27" s="100">
        <v>86</v>
      </c>
      <c r="BE27" s="100">
        <v>36739.199999999997</v>
      </c>
      <c r="BF27" s="100">
        <v>128</v>
      </c>
      <c r="BG27" s="100">
        <v>54681.599999999999</v>
      </c>
      <c r="BH27" s="100">
        <v>21</v>
      </c>
      <c r="BI27" s="100">
        <v>8971.1999999999989</v>
      </c>
      <c r="BJ27" s="100">
        <v>12</v>
      </c>
      <c r="BK27" s="100">
        <v>5126.3999999999996</v>
      </c>
      <c r="BL27" s="100">
        <v>21</v>
      </c>
      <c r="BM27" s="100">
        <v>8971.1999999999989</v>
      </c>
      <c r="BN27" s="100">
        <v>13</v>
      </c>
      <c r="BO27" s="100">
        <v>5553.5999999999995</v>
      </c>
      <c r="BP27" s="100">
        <v>14</v>
      </c>
      <c r="BQ27" s="100">
        <v>5980.8</v>
      </c>
      <c r="BR27" s="100">
        <v>17</v>
      </c>
      <c r="BS27" s="100">
        <v>7262.4</v>
      </c>
      <c r="BT27" s="100">
        <v>23</v>
      </c>
      <c r="BU27" s="100">
        <v>9825.6</v>
      </c>
      <c r="BV27" s="100">
        <v>24</v>
      </c>
      <c r="BW27" s="100">
        <v>10252.799999999999</v>
      </c>
      <c r="BX27" s="100">
        <v>13</v>
      </c>
      <c r="BY27" s="100">
        <v>5553.5999999999995</v>
      </c>
      <c r="BZ27" s="100">
        <v>14</v>
      </c>
      <c r="CA27" s="100">
        <v>5980.8</v>
      </c>
      <c r="CB27" s="100">
        <v>18</v>
      </c>
      <c r="CC27" s="100">
        <v>7689.5999999999995</v>
      </c>
      <c r="CD27" s="100">
        <v>16</v>
      </c>
      <c r="CE27" s="100">
        <v>6835.2</v>
      </c>
      <c r="CF27" s="100">
        <v>159</v>
      </c>
      <c r="CG27" s="100">
        <v>67924.800000000003</v>
      </c>
      <c r="CH27" s="100">
        <v>156</v>
      </c>
      <c r="CI27" s="100">
        <v>66643.199999999997</v>
      </c>
      <c r="CJ27" s="100">
        <v>143</v>
      </c>
      <c r="CK27" s="100">
        <v>61089.599999999999</v>
      </c>
      <c r="CL27" s="100">
        <v>118</v>
      </c>
      <c r="CM27" s="100">
        <v>50409.599999999999</v>
      </c>
      <c r="CN27" s="100">
        <v>120</v>
      </c>
      <c r="CO27" s="100">
        <v>51264</v>
      </c>
      <c r="CP27" s="100">
        <v>139</v>
      </c>
      <c r="CQ27" s="100">
        <v>59380.799999999996</v>
      </c>
      <c r="CR27" s="100">
        <v>126</v>
      </c>
      <c r="CS27" s="100">
        <v>53827.199999999997</v>
      </c>
      <c r="CT27" s="100">
        <v>136</v>
      </c>
      <c r="CU27" s="100">
        <v>58099.199999999997</v>
      </c>
    </row>
    <row r="28" spans="2:99">
      <c r="C28" s="99" t="s">
        <v>193</v>
      </c>
      <c r="D28" s="100">
        <v>0</v>
      </c>
      <c r="E28" s="100">
        <v>0</v>
      </c>
      <c r="F28" s="100">
        <v>0</v>
      </c>
      <c r="G28" s="100">
        <v>0</v>
      </c>
      <c r="H28" s="100">
        <v>22.443303720598575</v>
      </c>
      <c r="I28" s="100">
        <v>16563.15814580175</v>
      </c>
      <c r="J28" s="100">
        <v>26.537104712313727</v>
      </c>
      <c r="K28" s="100">
        <v>19584.383277687532</v>
      </c>
      <c r="L28" s="100">
        <v>22</v>
      </c>
      <c r="M28" s="100">
        <v>16236</v>
      </c>
      <c r="N28" s="100">
        <v>21</v>
      </c>
      <c r="O28" s="100">
        <v>15498</v>
      </c>
      <c r="P28" s="100">
        <v>21</v>
      </c>
      <c r="Q28" s="100">
        <v>15498</v>
      </c>
      <c r="R28" s="100">
        <v>21</v>
      </c>
      <c r="S28" s="100">
        <v>15498</v>
      </c>
      <c r="T28" s="100">
        <v>33</v>
      </c>
      <c r="U28" s="100">
        <v>24354</v>
      </c>
      <c r="V28" s="100">
        <v>35</v>
      </c>
      <c r="W28" s="100">
        <v>25830</v>
      </c>
      <c r="X28" s="100">
        <v>25</v>
      </c>
      <c r="Y28" s="100">
        <v>18450</v>
      </c>
      <c r="Z28" s="100">
        <v>26</v>
      </c>
      <c r="AA28" s="100">
        <v>19188</v>
      </c>
      <c r="AB28" s="100">
        <v>13</v>
      </c>
      <c r="AC28" s="100">
        <v>9594</v>
      </c>
      <c r="AD28" s="100">
        <v>14</v>
      </c>
      <c r="AE28" s="100">
        <v>10332</v>
      </c>
      <c r="AF28" s="100">
        <v>23</v>
      </c>
      <c r="AG28" s="100">
        <v>16974</v>
      </c>
      <c r="AH28" s="100">
        <v>23</v>
      </c>
      <c r="AI28" s="100">
        <v>16974</v>
      </c>
      <c r="AJ28" s="100">
        <v>17</v>
      </c>
      <c r="AK28" s="100">
        <v>12546</v>
      </c>
      <c r="AL28" s="100">
        <v>32</v>
      </c>
      <c r="AM28" s="100">
        <v>23616</v>
      </c>
      <c r="AN28" s="100">
        <v>18</v>
      </c>
      <c r="AO28" s="100">
        <v>13284</v>
      </c>
      <c r="AP28" s="100">
        <v>27</v>
      </c>
      <c r="AQ28" s="100">
        <v>19926</v>
      </c>
      <c r="AR28" s="100">
        <v>27</v>
      </c>
      <c r="AS28" s="100">
        <v>19926</v>
      </c>
      <c r="AT28" s="100">
        <v>16</v>
      </c>
      <c r="AU28" s="100">
        <v>11808</v>
      </c>
      <c r="AV28" s="100">
        <v>28</v>
      </c>
      <c r="AW28" s="100">
        <v>20664</v>
      </c>
      <c r="AX28" s="100">
        <v>24</v>
      </c>
      <c r="AY28" s="100">
        <v>17712</v>
      </c>
      <c r="AZ28" s="100">
        <v>99</v>
      </c>
      <c r="BA28" s="100">
        <v>73062</v>
      </c>
      <c r="BB28" s="100">
        <v>80</v>
      </c>
      <c r="BC28" s="100">
        <v>59040</v>
      </c>
      <c r="BD28" s="100">
        <v>78</v>
      </c>
      <c r="BE28" s="100">
        <v>57564</v>
      </c>
      <c r="BF28" s="100">
        <v>124</v>
      </c>
      <c r="BG28" s="100">
        <v>91512</v>
      </c>
      <c r="BH28" s="100">
        <v>19</v>
      </c>
      <c r="BI28" s="100">
        <v>14022</v>
      </c>
      <c r="BJ28" s="100">
        <v>12</v>
      </c>
      <c r="BK28" s="100">
        <v>8856</v>
      </c>
      <c r="BL28" s="100">
        <v>22</v>
      </c>
      <c r="BM28" s="100">
        <v>16236</v>
      </c>
      <c r="BN28" s="100">
        <v>14</v>
      </c>
      <c r="BO28" s="100">
        <v>10332</v>
      </c>
      <c r="BP28" s="100">
        <v>13</v>
      </c>
      <c r="BQ28" s="100">
        <v>9594</v>
      </c>
      <c r="BR28" s="100">
        <v>16</v>
      </c>
      <c r="BS28" s="100">
        <v>11808</v>
      </c>
      <c r="BT28" s="100">
        <v>22</v>
      </c>
      <c r="BU28" s="100">
        <v>16236</v>
      </c>
      <c r="BV28" s="100">
        <v>23</v>
      </c>
      <c r="BW28" s="100">
        <v>16974</v>
      </c>
      <c r="BX28" s="100">
        <v>11</v>
      </c>
      <c r="BY28" s="100">
        <v>8118</v>
      </c>
      <c r="BZ28" s="100">
        <v>13</v>
      </c>
      <c r="CA28" s="100">
        <v>9594</v>
      </c>
      <c r="CB28" s="100">
        <v>19</v>
      </c>
      <c r="CC28" s="100">
        <v>14022</v>
      </c>
      <c r="CD28" s="100">
        <v>17</v>
      </c>
      <c r="CE28" s="100">
        <v>12546</v>
      </c>
      <c r="CF28" s="100">
        <v>153</v>
      </c>
      <c r="CG28" s="100">
        <v>112914</v>
      </c>
      <c r="CH28" s="100">
        <v>155</v>
      </c>
      <c r="CI28" s="100">
        <v>114390</v>
      </c>
      <c r="CJ28" s="100">
        <v>130</v>
      </c>
      <c r="CK28" s="100">
        <v>95940</v>
      </c>
      <c r="CL28" s="100">
        <v>129</v>
      </c>
      <c r="CM28" s="100">
        <v>95202</v>
      </c>
      <c r="CN28" s="100">
        <v>123</v>
      </c>
      <c r="CO28" s="100">
        <v>90774</v>
      </c>
      <c r="CP28" s="100">
        <v>115</v>
      </c>
      <c r="CQ28" s="100">
        <v>84870</v>
      </c>
      <c r="CR28" s="100">
        <v>124</v>
      </c>
      <c r="CS28" s="100">
        <v>91512</v>
      </c>
      <c r="CT28" s="100">
        <v>148</v>
      </c>
      <c r="CU28" s="100">
        <v>109224</v>
      </c>
    </row>
    <row r="29" spans="2:99">
      <c r="C29" s="99" t="s">
        <v>194</v>
      </c>
      <c r="D29" s="100">
        <v>0</v>
      </c>
      <c r="E29" s="100">
        <v>0</v>
      </c>
      <c r="F29" s="100">
        <v>0</v>
      </c>
      <c r="G29" s="100">
        <v>0</v>
      </c>
      <c r="H29" s="100">
        <v>24.869606825528152</v>
      </c>
      <c r="I29" s="100">
        <v>8415.8749497587269</v>
      </c>
      <c r="J29" s="100">
        <v>32.434239092827895</v>
      </c>
      <c r="K29" s="100">
        <v>10975.746509012959</v>
      </c>
      <c r="L29" s="100">
        <v>27</v>
      </c>
      <c r="M29" s="100">
        <v>9136.7999999999993</v>
      </c>
      <c r="N29" s="100">
        <v>21</v>
      </c>
      <c r="O29" s="100">
        <v>7106.4</v>
      </c>
      <c r="P29" s="100">
        <v>26</v>
      </c>
      <c r="Q29" s="100">
        <v>8798.4</v>
      </c>
      <c r="R29" s="100">
        <v>22</v>
      </c>
      <c r="S29" s="100">
        <v>7444.7999999999993</v>
      </c>
      <c r="T29" s="100">
        <v>39</v>
      </c>
      <c r="U29" s="100">
        <v>13197.599999999999</v>
      </c>
      <c r="V29" s="100">
        <v>42</v>
      </c>
      <c r="W29" s="100">
        <v>14212.8</v>
      </c>
      <c r="X29" s="100">
        <v>28</v>
      </c>
      <c r="Y29" s="100">
        <v>9475.1999999999989</v>
      </c>
      <c r="Z29" s="100">
        <v>25</v>
      </c>
      <c r="AA29" s="100">
        <v>8460</v>
      </c>
      <c r="AB29" s="100">
        <v>14</v>
      </c>
      <c r="AC29" s="100">
        <v>4737.5999999999995</v>
      </c>
      <c r="AD29" s="100">
        <v>15</v>
      </c>
      <c r="AE29" s="100">
        <v>5076</v>
      </c>
      <c r="AF29" s="100">
        <v>20</v>
      </c>
      <c r="AG29" s="100">
        <v>6768</v>
      </c>
      <c r="AH29" s="100">
        <v>24</v>
      </c>
      <c r="AI29" s="100">
        <v>8121.5999999999995</v>
      </c>
      <c r="AJ29" s="100">
        <v>20</v>
      </c>
      <c r="AK29" s="100">
        <v>6768</v>
      </c>
      <c r="AL29" s="100">
        <v>28</v>
      </c>
      <c r="AM29" s="100">
        <v>9475.1999999999989</v>
      </c>
      <c r="AN29" s="100">
        <v>19</v>
      </c>
      <c r="AO29" s="100">
        <v>6429.5999999999995</v>
      </c>
      <c r="AP29" s="100">
        <v>31</v>
      </c>
      <c r="AQ29" s="100">
        <v>10490.4</v>
      </c>
      <c r="AR29" s="100">
        <v>28</v>
      </c>
      <c r="AS29" s="100">
        <v>9475.1999999999989</v>
      </c>
      <c r="AT29" s="100">
        <v>16</v>
      </c>
      <c r="AU29" s="100">
        <v>5414.4</v>
      </c>
      <c r="AV29" s="100">
        <v>27</v>
      </c>
      <c r="AW29" s="100">
        <v>9136.7999999999993</v>
      </c>
      <c r="AX29" s="100">
        <v>24</v>
      </c>
      <c r="AY29" s="100">
        <v>8121.5999999999995</v>
      </c>
      <c r="AZ29" s="100">
        <v>115</v>
      </c>
      <c r="BA29" s="100">
        <v>38916</v>
      </c>
      <c r="BB29" s="100">
        <v>87</v>
      </c>
      <c r="BC29" s="100">
        <v>29440.799999999999</v>
      </c>
      <c r="BD29" s="100">
        <v>89</v>
      </c>
      <c r="BE29" s="100">
        <v>30117.599999999999</v>
      </c>
      <c r="BF29" s="100">
        <v>128</v>
      </c>
      <c r="BG29" s="100">
        <v>43315.199999999997</v>
      </c>
      <c r="BH29" s="100">
        <v>20</v>
      </c>
      <c r="BI29" s="100">
        <v>6768</v>
      </c>
      <c r="BJ29" s="100">
        <v>11</v>
      </c>
      <c r="BK29" s="100">
        <v>3722.3999999999996</v>
      </c>
      <c r="BL29" s="100">
        <v>23</v>
      </c>
      <c r="BM29" s="100">
        <v>7783.2</v>
      </c>
      <c r="BN29" s="100">
        <v>14</v>
      </c>
      <c r="BO29" s="100">
        <v>4737.5999999999995</v>
      </c>
      <c r="BP29" s="100">
        <v>15</v>
      </c>
      <c r="BQ29" s="100">
        <v>5076</v>
      </c>
      <c r="BR29" s="100">
        <v>17</v>
      </c>
      <c r="BS29" s="100">
        <v>5752.7999999999993</v>
      </c>
      <c r="BT29" s="100">
        <v>22</v>
      </c>
      <c r="BU29" s="100">
        <v>7444.7999999999993</v>
      </c>
      <c r="BV29" s="100">
        <v>23</v>
      </c>
      <c r="BW29" s="100">
        <v>7783.2</v>
      </c>
      <c r="BX29" s="100">
        <v>11</v>
      </c>
      <c r="BY29" s="100">
        <v>3722.3999999999996</v>
      </c>
      <c r="BZ29" s="100">
        <v>13</v>
      </c>
      <c r="CA29" s="100">
        <v>4399.2</v>
      </c>
      <c r="CB29" s="100">
        <v>21</v>
      </c>
      <c r="CC29" s="100">
        <v>7106.4</v>
      </c>
      <c r="CD29" s="100">
        <v>16</v>
      </c>
      <c r="CE29" s="100">
        <v>5414.4</v>
      </c>
      <c r="CF29" s="100">
        <v>165</v>
      </c>
      <c r="CG29" s="100">
        <v>55835.999999999993</v>
      </c>
      <c r="CH29" s="100">
        <v>160</v>
      </c>
      <c r="CI29" s="100">
        <v>54144</v>
      </c>
      <c r="CJ29" s="100">
        <v>145</v>
      </c>
      <c r="CK29" s="100">
        <v>49068</v>
      </c>
      <c r="CL29" s="100">
        <v>139</v>
      </c>
      <c r="CM29" s="100">
        <v>47037.599999999999</v>
      </c>
      <c r="CN29" s="100">
        <v>117</v>
      </c>
      <c r="CO29" s="100">
        <v>39592.799999999996</v>
      </c>
      <c r="CP29" s="100">
        <v>129</v>
      </c>
      <c r="CQ29" s="100">
        <v>43653.599999999999</v>
      </c>
      <c r="CR29" s="100">
        <v>122</v>
      </c>
      <c r="CS29" s="100">
        <v>41284.799999999996</v>
      </c>
      <c r="CT29" s="100">
        <v>141</v>
      </c>
      <c r="CU29" s="100">
        <v>47714.399999999994</v>
      </c>
    </row>
    <row r="30" spans="2:99">
      <c r="C30" s="99" t="s">
        <v>195</v>
      </c>
      <c r="D30" s="100">
        <v>0</v>
      </c>
      <c r="E30" s="100">
        <v>0</v>
      </c>
      <c r="F30" s="100">
        <v>0</v>
      </c>
      <c r="G30" s="100">
        <v>0</v>
      </c>
      <c r="H30" s="100">
        <v>25.476182601760545</v>
      </c>
      <c r="I30" s="100">
        <v>3546.2846181650675</v>
      </c>
      <c r="J30" s="100">
        <v>31.697097295263621</v>
      </c>
      <c r="K30" s="100">
        <v>4412.2359435006956</v>
      </c>
      <c r="L30" s="100">
        <v>27</v>
      </c>
      <c r="M30" s="100">
        <v>3758.3999999999996</v>
      </c>
      <c r="N30" s="100">
        <v>23</v>
      </c>
      <c r="O30" s="100">
        <v>3201.6</v>
      </c>
      <c r="P30" s="100">
        <v>23</v>
      </c>
      <c r="Q30" s="100">
        <v>3201.6</v>
      </c>
      <c r="R30" s="100">
        <v>21</v>
      </c>
      <c r="S30" s="100">
        <v>2923.2</v>
      </c>
      <c r="T30" s="100">
        <v>36</v>
      </c>
      <c r="U30" s="100">
        <v>5011.2</v>
      </c>
      <c r="V30" s="100">
        <v>40</v>
      </c>
      <c r="W30" s="100">
        <v>5568</v>
      </c>
      <c r="X30" s="100">
        <v>28</v>
      </c>
      <c r="Y30" s="100">
        <v>3897.5999999999995</v>
      </c>
      <c r="Z30" s="100">
        <v>28</v>
      </c>
      <c r="AA30" s="100">
        <v>3897.5999999999995</v>
      </c>
      <c r="AB30" s="100">
        <v>13</v>
      </c>
      <c r="AC30" s="100">
        <v>1809.6</v>
      </c>
      <c r="AD30" s="100">
        <v>16</v>
      </c>
      <c r="AE30" s="100">
        <v>2227.1999999999998</v>
      </c>
      <c r="AF30" s="100">
        <v>23</v>
      </c>
      <c r="AG30" s="100">
        <v>3201.6</v>
      </c>
      <c r="AH30" s="100">
        <v>22</v>
      </c>
      <c r="AI30" s="100">
        <v>3062.3999999999996</v>
      </c>
      <c r="AJ30" s="100">
        <v>20</v>
      </c>
      <c r="AK30" s="100">
        <v>2784</v>
      </c>
      <c r="AL30" s="100">
        <v>28</v>
      </c>
      <c r="AM30" s="100">
        <v>3897.5999999999995</v>
      </c>
      <c r="AN30" s="100">
        <v>22</v>
      </c>
      <c r="AO30" s="100">
        <v>3062.3999999999996</v>
      </c>
      <c r="AP30" s="100">
        <v>28</v>
      </c>
      <c r="AQ30" s="100">
        <v>3897.5999999999995</v>
      </c>
      <c r="AR30" s="100">
        <v>26</v>
      </c>
      <c r="AS30" s="100">
        <v>3619.2</v>
      </c>
      <c r="AT30" s="100">
        <v>15</v>
      </c>
      <c r="AU30" s="100">
        <v>2088</v>
      </c>
      <c r="AV30" s="100">
        <v>27</v>
      </c>
      <c r="AW30" s="100">
        <v>3758.3999999999996</v>
      </c>
      <c r="AX30" s="100">
        <v>27</v>
      </c>
      <c r="AY30" s="100">
        <v>3758.3999999999996</v>
      </c>
      <c r="AZ30" s="100">
        <v>113</v>
      </c>
      <c r="BA30" s="100">
        <v>15729.599999999999</v>
      </c>
      <c r="BB30" s="100">
        <v>95</v>
      </c>
      <c r="BC30" s="100">
        <v>13223.999999999998</v>
      </c>
      <c r="BD30" s="100">
        <v>90</v>
      </c>
      <c r="BE30" s="100">
        <v>12527.999999999998</v>
      </c>
      <c r="BF30" s="100">
        <v>125</v>
      </c>
      <c r="BG30" s="100">
        <v>17400</v>
      </c>
      <c r="BH30" s="100">
        <v>20</v>
      </c>
      <c r="BI30" s="100">
        <v>2784</v>
      </c>
      <c r="BJ30" s="100">
        <v>13</v>
      </c>
      <c r="BK30" s="100">
        <v>1809.6</v>
      </c>
      <c r="BL30" s="100">
        <v>24</v>
      </c>
      <c r="BM30" s="100">
        <v>3340.7999999999997</v>
      </c>
      <c r="BN30" s="100">
        <v>14</v>
      </c>
      <c r="BO30" s="100">
        <v>1948.7999999999997</v>
      </c>
      <c r="BP30" s="100">
        <v>14</v>
      </c>
      <c r="BQ30" s="100">
        <v>1948.7999999999997</v>
      </c>
      <c r="BR30" s="100">
        <v>18</v>
      </c>
      <c r="BS30" s="100">
        <v>2505.6</v>
      </c>
      <c r="BT30" s="100">
        <v>24</v>
      </c>
      <c r="BU30" s="100">
        <v>3340.7999999999997</v>
      </c>
      <c r="BV30" s="100">
        <v>24</v>
      </c>
      <c r="BW30" s="100">
        <v>3340.7999999999997</v>
      </c>
      <c r="BX30" s="100">
        <v>12</v>
      </c>
      <c r="BY30" s="100">
        <v>1670.3999999999999</v>
      </c>
      <c r="BZ30" s="100">
        <v>14</v>
      </c>
      <c r="CA30" s="100">
        <v>1948.7999999999997</v>
      </c>
      <c r="CB30" s="100">
        <v>21</v>
      </c>
      <c r="CC30" s="100">
        <v>2923.2</v>
      </c>
      <c r="CD30" s="100">
        <v>17</v>
      </c>
      <c r="CE30" s="100">
        <v>2366.3999999999996</v>
      </c>
      <c r="CF30" s="100">
        <v>149</v>
      </c>
      <c r="CG30" s="100">
        <v>20740.8</v>
      </c>
      <c r="CH30" s="100">
        <v>165</v>
      </c>
      <c r="CI30" s="100">
        <v>22967.999999999996</v>
      </c>
      <c r="CJ30" s="100">
        <v>154</v>
      </c>
      <c r="CK30" s="100">
        <v>21436.799999999999</v>
      </c>
      <c r="CL30" s="100">
        <v>135</v>
      </c>
      <c r="CM30" s="100">
        <v>18792</v>
      </c>
      <c r="CN30" s="100">
        <v>126</v>
      </c>
      <c r="CO30" s="100">
        <v>17539.199999999997</v>
      </c>
      <c r="CP30" s="100">
        <v>130</v>
      </c>
      <c r="CQ30" s="100">
        <v>18096</v>
      </c>
      <c r="CR30" s="100">
        <v>118</v>
      </c>
      <c r="CS30" s="100">
        <v>16425.599999999999</v>
      </c>
      <c r="CT30" s="100">
        <v>143</v>
      </c>
      <c r="CU30" s="100">
        <v>19905.599999999999</v>
      </c>
    </row>
    <row r="31" spans="2:99">
      <c r="C31" s="99" t="s">
        <v>196</v>
      </c>
      <c r="D31" s="100">
        <v>0</v>
      </c>
      <c r="E31" s="100">
        <v>0</v>
      </c>
      <c r="F31" s="100">
        <v>0</v>
      </c>
      <c r="G31" s="100">
        <v>0</v>
      </c>
      <c r="H31" s="100">
        <v>20.623576391901395</v>
      </c>
      <c r="I31" s="100">
        <v>7028.5148343599958</v>
      </c>
      <c r="J31" s="100">
        <v>31.697097295263621</v>
      </c>
      <c r="K31" s="100">
        <v>10802.370758225843</v>
      </c>
      <c r="L31" s="100">
        <v>25</v>
      </c>
      <c r="M31" s="100">
        <v>8520</v>
      </c>
      <c r="N31" s="100">
        <v>23</v>
      </c>
      <c r="O31" s="100">
        <v>7838.4000000000005</v>
      </c>
      <c r="P31" s="100">
        <v>25</v>
      </c>
      <c r="Q31" s="100">
        <v>8520</v>
      </c>
      <c r="R31" s="100">
        <v>22</v>
      </c>
      <c r="S31" s="100">
        <v>7497.6</v>
      </c>
      <c r="T31" s="100">
        <v>35</v>
      </c>
      <c r="U31" s="100">
        <v>11928</v>
      </c>
      <c r="V31" s="100">
        <v>35</v>
      </c>
      <c r="W31" s="100">
        <v>11928</v>
      </c>
      <c r="X31" s="100">
        <v>29</v>
      </c>
      <c r="Y31" s="100">
        <v>9883.2000000000007</v>
      </c>
      <c r="Z31" s="100">
        <v>27</v>
      </c>
      <c r="AA31" s="100">
        <v>9201.6</v>
      </c>
      <c r="AB31" s="100">
        <v>12</v>
      </c>
      <c r="AC31" s="100">
        <v>4089.6000000000004</v>
      </c>
      <c r="AD31" s="100">
        <v>16</v>
      </c>
      <c r="AE31" s="100">
        <v>5452.8</v>
      </c>
      <c r="AF31" s="100">
        <v>23</v>
      </c>
      <c r="AG31" s="100">
        <v>7838.4000000000005</v>
      </c>
      <c r="AH31" s="100">
        <v>20</v>
      </c>
      <c r="AI31" s="100">
        <v>6816</v>
      </c>
      <c r="AJ31" s="100">
        <v>18</v>
      </c>
      <c r="AK31" s="100">
        <v>6134.4000000000005</v>
      </c>
      <c r="AL31" s="100">
        <v>31</v>
      </c>
      <c r="AM31" s="100">
        <v>10564.800000000001</v>
      </c>
      <c r="AN31" s="100">
        <v>22</v>
      </c>
      <c r="AO31" s="100">
        <v>7497.6</v>
      </c>
      <c r="AP31" s="100">
        <v>31</v>
      </c>
      <c r="AQ31" s="100">
        <v>10564.800000000001</v>
      </c>
      <c r="AR31" s="100">
        <v>27</v>
      </c>
      <c r="AS31" s="100">
        <v>9201.6</v>
      </c>
      <c r="AT31" s="100">
        <v>17</v>
      </c>
      <c r="AU31" s="100">
        <v>5793.6</v>
      </c>
      <c r="AV31" s="100">
        <v>28</v>
      </c>
      <c r="AW31" s="100">
        <v>9542.4</v>
      </c>
      <c r="AX31" s="100">
        <v>28</v>
      </c>
      <c r="AY31" s="100">
        <v>9542.4</v>
      </c>
      <c r="AZ31" s="100">
        <v>104</v>
      </c>
      <c r="BA31" s="100">
        <v>35443.200000000004</v>
      </c>
      <c r="BB31" s="100">
        <v>95</v>
      </c>
      <c r="BC31" s="100">
        <v>32376</v>
      </c>
      <c r="BD31" s="100">
        <v>86</v>
      </c>
      <c r="BE31" s="100">
        <v>29308.799999999999</v>
      </c>
      <c r="BF31" s="100">
        <v>130</v>
      </c>
      <c r="BG31" s="100">
        <v>44304</v>
      </c>
      <c r="BH31" s="100">
        <v>19</v>
      </c>
      <c r="BI31" s="100">
        <v>6475.2</v>
      </c>
      <c r="BJ31" s="100">
        <v>11</v>
      </c>
      <c r="BK31" s="100">
        <v>3748.8</v>
      </c>
      <c r="BL31" s="100">
        <v>21</v>
      </c>
      <c r="BM31" s="100">
        <v>7156.8</v>
      </c>
      <c r="BN31" s="100">
        <v>14</v>
      </c>
      <c r="BO31" s="100">
        <v>4771.2</v>
      </c>
      <c r="BP31" s="100">
        <v>15</v>
      </c>
      <c r="BQ31" s="100">
        <v>5112</v>
      </c>
      <c r="BR31" s="100">
        <v>17</v>
      </c>
      <c r="BS31" s="100">
        <v>5793.6</v>
      </c>
      <c r="BT31" s="100">
        <v>24</v>
      </c>
      <c r="BU31" s="100">
        <v>8179.2000000000007</v>
      </c>
      <c r="BV31" s="100">
        <v>22</v>
      </c>
      <c r="BW31" s="100">
        <v>7497.6</v>
      </c>
      <c r="BX31" s="100">
        <v>12</v>
      </c>
      <c r="BY31" s="100">
        <v>4089.6000000000004</v>
      </c>
      <c r="BZ31" s="100">
        <v>14</v>
      </c>
      <c r="CA31" s="100">
        <v>4771.2</v>
      </c>
      <c r="CB31" s="100">
        <v>19</v>
      </c>
      <c r="CC31" s="100">
        <v>6475.2</v>
      </c>
      <c r="CD31" s="100">
        <v>17</v>
      </c>
      <c r="CE31" s="100">
        <v>5793.6</v>
      </c>
      <c r="CF31" s="100">
        <v>154</v>
      </c>
      <c r="CG31" s="100">
        <v>52483.200000000004</v>
      </c>
      <c r="CH31" s="100">
        <v>167</v>
      </c>
      <c r="CI31" s="100">
        <v>56913.599999999999</v>
      </c>
      <c r="CJ31" s="100">
        <v>166</v>
      </c>
      <c r="CK31" s="100">
        <v>56572.800000000003</v>
      </c>
      <c r="CL31" s="100">
        <v>119</v>
      </c>
      <c r="CM31" s="100">
        <v>40555.200000000004</v>
      </c>
      <c r="CN31" s="100">
        <v>119</v>
      </c>
      <c r="CO31" s="100">
        <v>40555.200000000004</v>
      </c>
      <c r="CP31" s="100">
        <v>131</v>
      </c>
      <c r="CQ31" s="100">
        <v>44644.800000000003</v>
      </c>
      <c r="CR31" s="100">
        <v>116</v>
      </c>
      <c r="CS31" s="100">
        <v>39532.800000000003</v>
      </c>
      <c r="CT31" s="100">
        <v>159</v>
      </c>
      <c r="CU31" s="100">
        <v>54187.200000000004</v>
      </c>
    </row>
    <row r="32" spans="2:99">
      <c r="C32" s="99" t="s">
        <v>197</v>
      </c>
      <c r="D32" s="100">
        <v>0</v>
      </c>
      <c r="E32" s="100">
        <v>0</v>
      </c>
      <c r="F32" s="100">
        <v>0</v>
      </c>
      <c r="G32" s="100">
        <v>0</v>
      </c>
      <c r="H32" s="100">
        <v>23.656455273063361</v>
      </c>
      <c r="I32" s="100">
        <v>19871.422429373222</v>
      </c>
      <c r="J32" s="100">
        <v>29.485671902570807</v>
      </c>
      <c r="K32" s="100">
        <v>24767.964398159478</v>
      </c>
      <c r="L32" s="100">
        <v>25</v>
      </c>
      <c r="M32" s="100">
        <v>21000</v>
      </c>
      <c r="N32" s="100">
        <v>20</v>
      </c>
      <c r="O32" s="100">
        <v>16800</v>
      </c>
      <c r="P32" s="100">
        <v>24</v>
      </c>
      <c r="Q32" s="100">
        <v>20160</v>
      </c>
      <c r="R32" s="100">
        <v>20</v>
      </c>
      <c r="S32" s="100">
        <v>16800</v>
      </c>
      <c r="T32" s="100">
        <v>32</v>
      </c>
      <c r="U32" s="100">
        <v>26880</v>
      </c>
      <c r="V32" s="100">
        <v>35</v>
      </c>
      <c r="W32" s="100">
        <v>29400</v>
      </c>
      <c r="X32" s="100">
        <v>25</v>
      </c>
      <c r="Y32" s="100">
        <v>21000</v>
      </c>
      <c r="Z32" s="100">
        <v>25</v>
      </c>
      <c r="AA32" s="100">
        <v>21000</v>
      </c>
      <c r="AB32" s="100">
        <v>13</v>
      </c>
      <c r="AC32" s="100">
        <v>10920</v>
      </c>
      <c r="AD32" s="100">
        <v>14</v>
      </c>
      <c r="AE32" s="100">
        <v>11760</v>
      </c>
      <c r="AF32" s="100">
        <v>23</v>
      </c>
      <c r="AG32" s="100">
        <v>19320</v>
      </c>
      <c r="AH32" s="100">
        <v>21</v>
      </c>
      <c r="AI32" s="100">
        <v>17640</v>
      </c>
      <c r="AJ32" s="100">
        <v>18</v>
      </c>
      <c r="AK32" s="100">
        <v>15120</v>
      </c>
      <c r="AL32" s="100">
        <v>30</v>
      </c>
      <c r="AM32" s="100">
        <v>25200</v>
      </c>
      <c r="AN32" s="100">
        <v>18</v>
      </c>
      <c r="AO32" s="100">
        <v>15120</v>
      </c>
      <c r="AP32" s="100">
        <v>28</v>
      </c>
      <c r="AQ32" s="100">
        <v>23520</v>
      </c>
      <c r="AR32" s="100">
        <v>27</v>
      </c>
      <c r="AS32" s="100">
        <v>22680</v>
      </c>
      <c r="AT32" s="100">
        <v>17</v>
      </c>
      <c r="AU32" s="100">
        <v>14280</v>
      </c>
      <c r="AV32" s="100">
        <v>24</v>
      </c>
      <c r="AW32" s="100">
        <v>20160</v>
      </c>
      <c r="AX32" s="100">
        <v>25</v>
      </c>
      <c r="AY32" s="100">
        <v>21000</v>
      </c>
      <c r="AZ32" s="100">
        <v>108</v>
      </c>
      <c r="BA32" s="100">
        <v>90720</v>
      </c>
      <c r="BB32" s="100">
        <v>85</v>
      </c>
      <c r="BC32" s="100">
        <v>71400</v>
      </c>
      <c r="BD32" s="100">
        <v>90</v>
      </c>
      <c r="BE32" s="100">
        <v>75600</v>
      </c>
      <c r="BF32" s="100">
        <v>128</v>
      </c>
      <c r="BG32" s="100">
        <v>107520</v>
      </c>
      <c r="BH32" s="100">
        <v>20</v>
      </c>
      <c r="BI32" s="100">
        <v>16800</v>
      </c>
      <c r="BJ32" s="100">
        <v>13</v>
      </c>
      <c r="BK32" s="100">
        <v>10920</v>
      </c>
      <c r="BL32" s="100">
        <v>19</v>
      </c>
      <c r="BM32" s="100">
        <v>15960</v>
      </c>
      <c r="BN32" s="100">
        <v>13</v>
      </c>
      <c r="BO32" s="100">
        <v>10920</v>
      </c>
      <c r="BP32" s="100">
        <v>15</v>
      </c>
      <c r="BQ32" s="100">
        <v>12600</v>
      </c>
      <c r="BR32" s="100">
        <v>16</v>
      </c>
      <c r="BS32" s="100">
        <v>13440</v>
      </c>
      <c r="BT32" s="100">
        <v>25</v>
      </c>
      <c r="BU32" s="100">
        <v>21000</v>
      </c>
      <c r="BV32" s="100">
        <v>21</v>
      </c>
      <c r="BW32" s="100">
        <v>17640</v>
      </c>
      <c r="BX32" s="100">
        <v>12</v>
      </c>
      <c r="BY32" s="100">
        <v>10080</v>
      </c>
      <c r="BZ32" s="100">
        <v>13</v>
      </c>
      <c r="CA32" s="100">
        <v>10920</v>
      </c>
      <c r="CB32" s="100">
        <v>20</v>
      </c>
      <c r="CC32" s="100">
        <v>16800</v>
      </c>
      <c r="CD32" s="100">
        <v>17</v>
      </c>
      <c r="CE32" s="100">
        <v>14280</v>
      </c>
      <c r="CF32" s="100">
        <v>135</v>
      </c>
      <c r="CG32" s="100">
        <v>113400</v>
      </c>
      <c r="CH32" s="100">
        <v>126</v>
      </c>
      <c r="CI32" s="100">
        <v>105840</v>
      </c>
      <c r="CJ32" s="100">
        <v>145</v>
      </c>
      <c r="CK32" s="100">
        <v>121800</v>
      </c>
      <c r="CL32" s="100">
        <v>124</v>
      </c>
      <c r="CM32" s="100">
        <v>104160</v>
      </c>
      <c r="CN32" s="100">
        <v>124</v>
      </c>
      <c r="CO32" s="100">
        <v>104160</v>
      </c>
      <c r="CP32" s="100">
        <v>128</v>
      </c>
      <c r="CQ32" s="100">
        <v>107520</v>
      </c>
      <c r="CR32" s="100">
        <v>120</v>
      </c>
      <c r="CS32" s="100">
        <v>100800</v>
      </c>
      <c r="CT32" s="100">
        <v>136</v>
      </c>
      <c r="CU32" s="100">
        <v>114240</v>
      </c>
    </row>
    <row r="33" spans="2:99">
      <c r="C33" s="99" t="s">
        <v>198</v>
      </c>
      <c r="D33" s="100">
        <v>0</v>
      </c>
      <c r="E33" s="100">
        <v>0</v>
      </c>
      <c r="F33" s="100">
        <v>0</v>
      </c>
      <c r="G33" s="100">
        <v>0</v>
      </c>
      <c r="H33" s="100">
        <v>24.263031049295758</v>
      </c>
      <c r="I33" s="100">
        <v>11500.67671736619</v>
      </c>
      <c r="J33" s="100">
        <v>30.222813700135081</v>
      </c>
      <c r="K33" s="100">
        <v>14325.613693864028</v>
      </c>
      <c r="L33" s="100">
        <v>24</v>
      </c>
      <c r="M33" s="100">
        <v>11376</v>
      </c>
      <c r="N33" s="100">
        <v>22</v>
      </c>
      <c r="O33" s="100">
        <v>10428</v>
      </c>
      <c r="P33" s="100">
        <v>21</v>
      </c>
      <c r="Q33" s="100">
        <v>9954</v>
      </c>
      <c r="R33" s="100">
        <v>24</v>
      </c>
      <c r="S33" s="100">
        <v>11376</v>
      </c>
      <c r="T33" s="100">
        <v>35</v>
      </c>
      <c r="U33" s="100">
        <v>16590</v>
      </c>
      <c r="V33" s="100">
        <v>35</v>
      </c>
      <c r="W33" s="100">
        <v>16590</v>
      </c>
      <c r="X33" s="100">
        <v>26</v>
      </c>
      <c r="Y33" s="100">
        <v>12324</v>
      </c>
      <c r="Z33" s="100">
        <v>26</v>
      </c>
      <c r="AA33" s="100">
        <v>12324</v>
      </c>
      <c r="AB33" s="100">
        <v>14</v>
      </c>
      <c r="AC33" s="100">
        <v>6636</v>
      </c>
      <c r="AD33" s="100">
        <v>16</v>
      </c>
      <c r="AE33" s="100">
        <v>7584</v>
      </c>
      <c r="AF33" s="100">
        <v>20</v>
      </c>
      <c r="AG33" s="100">
        <v>9480</v>
      </c>
      <c r="AH33" s="100">
        <v>20</v>
      </c>
      <c r="AI33" s="100">
        <v>9480</v>
      </c>
      <c r="AJ33" s="100">
        <v>18</v>
      </c>
      <c r="AK33" s="100">
        <v>8532</v>
      </c>
      <c r="AL33" s="100">
        <v>30</v>
      </c>
      <c r="AM33" s="100">
        <v>14220</v>
      </c>
      <c r="AN33" s="100">
        <v>22</v>
      </c>
      <c r="AO33" s="100">
        <v>10428</v>
      </c>
      <c r="AP33" s="100">
        <v>27</v>
      </c>
      <c r="AQ33" s="100">
        <v>12798</v>
      </c>
      <c r="AR33" s="100">
        <v>24</v>
      </c>
      <c r="AS33" s="100">
        <v>11376</v>
      </c>
      <c r="AT33" s="100">
        <v>16</v>
      </c>
      <c r="AU33" s="100">
        <v>7584</v>
      </c>
      <c r="AV33" s="100">
        <v>27</v>
      </c>
      <c r="AW33" s="100">
        <v>12798</v>
      </c>
      <c r="AX33" s="100">
        <v>25</v>
      </c>
      <c r="AY33" s="100">
        <v>11850</v>
      </c>
      <c r="AZ33" s="100">
        <v>112</v>
      </c>
      <c r="BA33" s="100">
        <v>53088</v>
      </c>
      <c r="BB33" s="100">
        <v>84</v>
      </c>
      <c r="BC33" s="100">
        <v>39816</v>
      </c>
      <c r="BD33" s="100">
        <v>90</v>
      </c>
      <c r="BE33" s="100">
        <v>42660</v>
      </c>
      <c r="BF33" s="100">
        <v>120</v>
      </c>
      <c r="BG33" s="100">
        <v>56880</v>
      </c>
      <c r="BH33" s="100">
        <v>22</v>
      </c>
      <c r="BI33" s="100">
        <v>10428</v>
      </c>
      <c r="BJ33" s="100">
        <v>11</v>
      </c>
      <c r="BK33" s="100">
        <v>5214</v>
      </c>
      <c r="BL33" s="100">
        <v>22</v>
      </c>
      <c r="BM33" s="100">
        <v>10428</v>
      </c>
      <c r="BN33" s="100">
        <v>14</v>
      </c>
      <c r="BO33" s="100">
        <v>6636</v>
      </c>
      <c r="BP33" s="100">
        <v>16</v>
      </c>
      <c r="BQ33" s="100">
        <v>7584</v>
      </c>
      <c r="BR33" s="100">
        <v>16</v>
      </c>
      <c r="BS33" s="100">
        <v>7584</v>
      </c>
      <c r="BT33" s="100">
        <v>22</v>
      </c>
      <c r="BU33" s="100">
        <v>10428</v>
      </c>
      <c r="BV33" s="100">
        <v>23</v>
      </c>
      <c r="BW33" s="100">
        <v>10902</v>
      </c>
      <c r="BX33" s="100">
        <v>12</v>
      </c>
      <c r="BY33" s="100">
        <v>5688</v>
      </c>
      <c r="BZ33" s="100">
        <v>14</v>
      </c>
      <c r="CA33" s="100">
        <v>6636</v>
      </c>
      <c r="CB33" s="100">
        <v>18</v>
      </c>
      <c r="CC33" s="100">
        <v>8532</v>
      </c>
      <c r="CD33" s="100">
        <v>15</v>
      </c>
      <c r="CE33" s="100">
        <v>7110</v>
      </c>
      <c r="CF33" s="100">
        <v>150</v>
      </c>
      <c r="CG33" s="100">
        <v>71100</v>
      </c>
      <c r="CH33" s="100">
        <v>143</v>
      </c>
      <c r="CI33" s="100">
        <v>67782</v>
      </c>
      <c r="CJ33" s="100">
        <v>153</v>
      </c>
      <c r="CK33" s="100">
        <v>72522</v>
      </c>
      <c r="CL33" s="100">
        <v>115</v>
      </c>
      <c r="CM33" s="100">
        <v>54510</v>
      </c>
      <c r="CN33" s="100">
        <v>125</v>
      </c>
      <c r="CO33" s="100">
        <v>59250</v>
      </c>
      <c r="CP33" s="100">
        <v>125</v>
      </c>
      <c r="CQ33" s="100">
        <v>59250</v>
      </c>
      <c r="CR33" s="100">
        <v>129</v>
      </c>
      <c r="CS33" s="100">
        <v>61146</v>
      </c>
      <c r="CT33" s="100">
        <v>141</v>
      </c>
      <c r="CU33" s="100">
        <v>66834</v>
      </c>
    </row>
    <row r="34" spans="2:99">
      <c r="C34" s="99" t="s">
        <v>199</v>
      </c>
      <c r="D34" s="100">
        <v>0</v>
      </c>
      <c r="E34" s="100">
        <v>0</v>
      </c>
      <c r="F34" s="100">
        <v>0</v>
      </c>
      <c r="G34" s="100">
        <v>0</v>
      </c>
      <c r="H34" s="100">
        <v>24.263031049295758</v>
      </c>
      <c r="I34" s="100">
        <v>13305.846227433793</v>
      </c>
      <c r="J34" s="100">
        <v>30.959955497699351</v>
      </c>
      <c r="K34" s="100">
        <v>16978.439594938325</v>
      </c>
      <c r="L34" s="100">
        <v>26</v>
      </c>
      <c r="M34" s="100">
        <v>14258.4</v>
      </c>
      <c r="N34" s="100">
        <v>23</v>
      </c>
      <c r="O34" s="100">
        <v>12613.199999999999</v>
      </c>
      <c r="P34" s="100">
        <v>22</v>
      </c>
      <c r="Q34" s="100">
        <v>12064.8</v>
      </c>
      <c r="R34" s="100">
        <v>21</v>
      </c>
      <c r="S34" s="100">
        <v>11516.4</v>
      </c>
      <c r="T34" s="100">
        <v>37</v>
      </c>
      <c r="U34" s="100">
        <v>20290.8</v>
      </c>
      <c r="V34" s="100">
        <v>38</v>
      </c>
      <c r="W34" s="100">
        <v>20839.2</v>
      </c>
      <c r="X34" s="100">
        <v>27</v>
      </c>
      <c r="Y34" s="100">
        <v>14806.8</v>
      </c>
      <c r="Z34" s="100">
        <v>23</v>
      </c>
      <c r="AA34" s="100">
        <v>12613.199999999999</v>
      </c>
      <c r="AB34" s="100">
        <v>12</v>
      </c>
      <c r="AC34" s="100">
        <v>6580.7999999999993</v>
      </c>
      <c r="AD34" s="100">
        <v>15</v>
      </c>
      <c r="AE34" s="100">
        <v>8226</v>
      </c>
      <c r="AF34" s="100">
        <v>22</v>
      </c>
      <c r="AG34" s="100">
        <v>12064.8</v>
      </c>
      <c r="AH34" s="100">
        <v>23</v>
      </c>
      <c r="AI34" s="100">
        <v>12613.199999999999</v>
      </c>
      <c r="AJ34" s="100">
        <v>18</v>
      </c>
      <c r="AK34" s="100">
        <v>9871.1999999999989</v>
      </c>
      <c r="AL34" s="100">
        <v>27</v>
      </c>
      <c r="AM34" s="100">
        <v>14806.8</v>
      </c>
      <c r="AN34" s="100">
        <v>22</v>
      </c>
      <c r="AO34" s="100">
        <v>12064.8</v>
      </c>
      <c r="AP34" s="100">
        <v>27</v>
      </c>
      <c r="AQ34" s="100">
        <v>14806.8</v>
      </c>
      <c r="AR34" s="100">
        <v>28</v>
      </c>
      <c r="AS34" s="100">
        <v>15355.199999999999</v>
      </c>
      <c r="AT34" s="100">
        <v>15</v>
      </c>
      <c r="AU34" s="100">
        <v>8226</v>
      </c>
      <c r="AV34" s="100">
        <v>24</v>
      </c>
      <c r="AW34" s="100">
        <v>13161.599999999999</v>
      </c>
      <c r="AX34" s="100">
        <v>25</v>
      </c>
      <c r="AY34" s="100">
        <v>13710</v>
      </c>
      <c r="AZ34" s="100">
        <v>106</v>
      </c>
      <c r="BA34" s="100">
        <v>58130.399999999994</v>
      </c>
      <c r="BB34" s="100">
        <v>83</v>
      </c>
      <c r="BC34" s="100">
        <v>45517.2</v>
      </c>
      <c r="BD34" s="100">
        <v>91</v>
      </c>
      <c r="BE34" s="100">
        <v>49904.4</v>
      </c>
      <c r="BF34" s="100">
        <v>131</v>
      </c>
      <c r="BG34" s="100">
        <v>71840.399999999994</v>
      </c>
      <c r="BH34" s="100">
        <v>19</v>
      </c>
      <c r="BI34" s="100">
        <v>10419.6</v>
      </c>
      <c r="BJ34" s="100">
        <v>12</v>
      </c>
      <c r="BK34" s="100">
        <v>6580.7999999999993</v>
      </c>
      <c r="BL34" s="100">
        <v>22</v>
      </c>
      <c r="BM34" s="100">
        <v>12064.8</v>
      </c>
      <c r="BN34" s="100">
        <v>13</v>
      </c>
      <c r="BO34" s="100">
        <v>7129.2</v>
      </c>
      <c r="BP34" s="100">
        <v>13</v>
      </c>
      <c r="BQ34" s="100">
        <v>7129.2</v>
      </c>
      <c r="BR34" s="100">
        <v>17</v>
      </c>
      <c r="BS34" s="100">
        <v>9322.7999999999993</v>
      </c>
      <c r="BT34" s="100">
        <v>23</v>
      </c>
      <c r="BU34" s="100">
        <v>12613.199999999999</v>
      </c>
      <c r="BV34" s="100">
        <v>21</v>
      </c>
      <c r="BW34" s="100">
        <v>11516.4</v>
      </c>
      <c r="BX34" s="100">
        <v>11</v>
      </c>
      <c r="BY34" s="100">
        <v>6032.4</v>
      </c>
      <c r="BZ34" s="100">
        <v>13</v>
      </c>
      <c r="CA34" s="100">
        <v>7129.2</v>
      </c>
      <c r="CB34" s="100">
        <v>20</v>
      </c>
      <c r="CC34" s="100">
        <v>10968</v>
      </c>
      <c r="CD34" s="100">
        <v>16</v>
      </c>
      <c r="CE34" s="100">
        <v>8774.4</v>
      </c>
      <c r="CF34" s="100">
        <v>147</v>
      </c>
      <c r="CG34" s="100">
        <v>80614.8</v>
      </c>
      <c r="CH34" s="100">
        <v>136</v>
      </c>
      <c r="CI34" s="100">
        <v>74582.399999999994</v>
      </c>
      <c r="CJ34" s="100">
        <v>161</v>
      </c>
      <c r="CK34" s="100">
        <v>88292.4</v>
      </c>
      <c r="CL34" s="100">
        <v>132</v>
      </c>
      <c r="CM34" s="100">
        <v>72388.800000000003</v>
      </c>
      <c r="CN34" s="100">
        <v>119</v>
      </c>
      <c r="CO34" s="100">
        <v>65259.6</v>
      </c>
      <c r="CP34" s="100">
        <v>120</v>
      </c>
      <c r="CQ34" s="100">
        <v>65808</v>
      </c>
      <c r="CR34" s="100">
        <v>125</v>
      </c>
      <c r="CS34" s="100">
        <v>68550</v>
      </c>
      <c r="CT34" s="100">
        <v>155</v>
      </c>
      <c r="CU34" s="100">
        <v>85002</v>
      </c>
    </row>
    <row r="35" spans="2:99">
      <c r="C35" s="99" t="s">
        <v>200</v>
      </c>
      <c r="D35" s="100">
        <v>0</v>
      </c>
      <c r="E35" s="100">
        <v>0</v>
      </c>
      <c r="F35" s="100">
        <v>0</v>
      </c>
      <c r="G35" s="100">
        <v>0</v>
      </c>
      <c r="H35" s="100">
        <v>22.443303720598575</v>
      </c>
      <c r="I35" s="100">
        <v>11284.493110716961</v>
      </c>
      <c r="J35" s="100">
        <v>29.485671902570807</v>
      </c>
      <c r="K35" s="100">
        <v>14825.395832612599</v>
      </c>
      <c r="L35" s="100">
        <v>27</v>
      </c>
      <c r="M35" s="100">
        <v>13575.599999999997</v>
      </c>
      <c r="N35" s="100">
        <v>24</v>
      </c>
      <c r="O35" s="100">
        <v>12067.199999999997</v>
      </c>
      <c r="P35" s="100">
        <v>24</v>
      </c>
      <c r="Q35" s="100">
        <v>12067.199999999997</v>
      </c>
      <c r="R35" s="100">
        <v>24</v>
      </c>
      <c r="S35" s="100">
        <v>12067.199999999997</v>
      </c>
      <c r="T35" s="100">
        <v>39</v>
      </c>
      <c r="U35" s="100">
        <v>19609.199999999997</v>
      </c>
      <c r="V35" s="100">
        <v>42</v>
      </c>
      <c r="W35" s="100">
        <v>21117.599999999995</v>
      </c>
      <c r="X35" s="100">
        <v>29</v>
      </c>
      <c r="Y35" s="100">
        <v>14581.199999999997</v>
      </c>
      <c r="Z35" s="100">
        <v>26</v>
      </c>
      <c r="AA35" s="100">
        <v>13072.799999999997</v>
      </c>
      <c r="AB35" s="100">
        <v>12</v>
      </c>
      <c r="AC35" s="100">
        <v>6033.5999999999985</v>
      </c>
      <c r="AD35" s="100">
        <v>16</v>
      </c>
      <c r="AE35" s="100">
        <v>8044.7999999999984</v>
      </c>
      <c r="AF35" s="100">
        <v>24</v>
      </c>
      <c r="AG35" s="100">
        <v>12067.199999999997</v>
      </c>
      <c r="AH35" s="100">
        <v>21</v>
      </c>
      <c r="AI35" s="100">
        <v>10558.799999999997</v>
      </c>
      <c r="AJ35" s="100">
        <v>20</v>
      </c>
      <c r="AK35" s="100">
        <v>10055.999999999998</v>
      </c>
      <c r="AL35" s="100">
        <v>31</v>
      </c>
      <c r="AM35" s="100">
        <v>15586.799999999997</v>
      </c>
      <c r="AN35" s="100">
        <v>20</v>
      </c>
      <c r="AO35" s="100">
        <v>10055.999999999998</v>
      </c>
      <c r="AP35" s="100">
        <v>26</v>
      </c>
      <c r="AQ35" s="100">
        <v>13072.799999999997</v>
      </c>
      <c r="AR35" s="100">
        <v>28</v>
      </c>
      <c r="AS35" s="100">
        <v>14078.399999999998</v>
      </c>
      <c r="AT35" s="100">
        <v>17</v>
      </c>
      <c r="AU35" s="100">
        <v>8547.5999999999985</v>
      </c>
      <c r="AV35" s="100">
        <v>26</v>
      </c>
      <c r="AW35" s="100">
        <v>13072.799999999997</v>
      </c>
      <c r="AX35" s="100">
        <v>29</v>
      </c>
      <c r="AY35" s="100">
        <v>14581.199999999997</v>
      </c>
      <c r="AZ35" s="100">
        <v>114</v>
      </c>
      <c r="BA35" s="100">
        <v>57319.19999999999</v>
      </c>
      <c r="BB35" s="100">
        <v>84</v>
      </c>
      <c r="BC35" s="100">
        <v>42235.19999999999</v>
      </c>
      <c r="BD35" s="100">
        <v>84</v>
      </c>
      <c r="BE35" s="100">
        <v>42235.19999999999</v>
      </c>
      <c r="BF35" s="100">
        <v>128</v>
      </c>
      <c r="BG35" s="100">
        <v>64358.399999999987</v>
      </c>
      <c r="BH35" s="100">
        <v>22</v>
      </c>
      <c r="BI35" s="100">
        <v>11061.599999999999</v>
      </c>
      <c r="BJ35" s="100">
        <v>11</v>
      </c>
      <c r="BK35" s="100">
        <v>5530.7999999999993</v>
      </c>
      <c r="BL35" s="100">
        <v>22</v>
      </c>
      <c r="BM35" s="100">
        <v>11061.599999999999</v>
      </c>
      <c r="BN35" s="100">
        <v>14</v>
      </c>
      <c r="BO35" s="100">
        <v>7039.1999999999989</v>
      </c>
      <c r="BP35" s="100">
        <v>14</v>
      </c>
      <c r="BQ35" s="100">
        <v>7039.1999999999989</v>
      </c>
      <c r="BR35" s="100">
        <v>17</v>
      </c>
      <c r="BS35" s="100">
        <v>8547.5999999999985</v>
      </c>
      <c r="BT35" s="100">
        <v>25</v>
      </c>
      <c r="BU35" s="100">
        <v>12569.999999999998</v>
      </c>
      <c r="BV35" s="100">
        <v>23</v>
      </c>
      <c r="BW35" s="100">
        <v>11564.399999999998</v>
      </c>
      <c r="BX35" s="100">
        <v>12</v>
      </c>
      <c r="BY35" s="100">
        <v>6033.5999999999985</v>
      </c>
      <c r="BZ35" s="100">
        <v>15</v>
      </c>
      <c r="CA35" s="100">
        <v>7541.9999999999982</v>
      </c>
      <c r="CB35" s="100">
        <v>20</v>
      </c>
      <c r="CC35" s="100">
        <v>10055.999999999998</v>
      </c>
      <c r="CD35" s="100">
        <v>16</v>
      </c>
      <c r="CE35" s="100">
        <v>8044.7999999999984</v>
      </c>
      <c r="CF35" s="100">
        <v>138</v>
      </c>
      <c r="CG35" s="100">
        <v>69386.39999999998</v>
      </c>
      <c r="CH35" s="100">
        <v>153</v>
      </c>
      <c r="CI35" s="100">
        <v>76928.39999999998</v>
      </c>
      <c r="CJ35" s="100">
        <v>138</v>
      </c>
      <c r="CK35" s="100">
        <v>69386.39999999998</v>
      </c>
      <c r="CL35" s="100">
        <v>118</v>
      </c>
      <c r="CM35" s="100">
        <v>59330.399999999987</v>
      </c>
      <c r="CN35" s="100">
        <v>125</v>
      </c>
      <c r="CO35" s="100">
        <v>62849.999999999985</v>
      </c>
      <c r="CP35" s="100">
        <v>122</v>
      </c>
      <c r="CQ35" s="100">
        <v>61341.599999999984</v>
      </c>
      <c r="CR35" s="100">
        <v>127</v>
      </c>
      <c r="CS35" s="100">
        <v>63855.599999999984</v>
      </c>
      <c r="CT35" s="100">
        <v>147</v>
      </c>
      <c r="CU35" s="100">
        <v>73911.599999999991</v>
      </c>
    </row>
    <row r="36" spans="2:99">
      <c r="C36" s="99" t="s">
        <v>201</v>
      </c>
      <c r="D36" s="100">
        <v>0</v>
      </c>
      <c r="E36" s="100">
        <v>0</v>
      </c>
      <c r="F36" s="100">
        <v>0</v>
      </c>
      <c r="G36" s="100">
        <v>0</v>
      </c>
      <c r="H36" s="100">
        <v>23.656455273063361</v>
      </c>
      <c r="I36" s="100">
        <v>17997.831171746606</v>
      </c>
      <c r="J36" s="100">
        <v>28.748530105006537</v>
      </c>
      <c r="K36" s="100">
        <v>21871.881703888972</v>
      </c>
      <c r="L36" s="100">
        <v>22</v>
      </c>
      <c r="M36" s="100">
        <v>16737.599999999999</v>
      </c>
      <c r="N36" s="100">
        <v>22</v>
      </c>
      <c r="O36" s="100">
        <v>16737.599999999999</v>
      </c>
      <c r="P36" s="100">
        <v>22</v>
      </c>
      <c r="Q36" s="100">
        <v>16737.599999999999</v>
      </c>
      <c r="R36" s="100">
        <v>21</v>
      </c>
      <c r="S36" s="100">
        <v>15976.8</v>
      </c>
      <c r="T36" s="100">
        <v>36</v>
      </c>
      <c r="U36" s="100">
        <v>27388.799999999999</v>
      </c>
      <c r="V36" s="100">
        <v>38</v>
      </c>
      <c r="W36" s="100">
        <v>28910.399999999998</v>
      </c>
      <c r="X36" s="100">
        <v>26</v>
      </c>
      <c r="Y36" s="100">
        <v>19780.8</v>
      </c>
      <c r="Z36" s="100">
        <v>26</v>
      </c>
      <c r="AA36" s="100">
        <v>19780.8</v>
      </c>
      <c r="AB36" s="100">
        <v>12</v>
      </c>
      <c r="AC36" s="100">
        <v>9129.5999999999985</v>
      </c>
      <c r="AD36" s="100">
        <v>15</v>
      </c>
      <c r="AE36" s="100">
        <v>11412</v>
      </c>
      <c r="AF36" s="100">
        <v>22</v>
      </c>
      <c r="AG36" s="100">
        <v>16737.599999999999</v>
      </c>
      <c r="AH36" s="100">
        <v>23</v>
      </c>
      <c r="AI36" s="100">
        <v>17498.399999999998</v>
      </c>
      <c r="AJ36" s="100">
        <v>18</v>
      </c>
      <c r="AK36" s="100">
        <v>13694.4</v>
      </c>
      <c r="AL36" s="100">
        <v>27</v>
      </c>
      <c r="AM36" s="100">
        <v>20541.599999999999</v>
      </c>
      <c r="AN36" s="100">
        <v>18</v>
      </c>
      <c r="AO36" s="100">
        <v>13694.4</v>
      </c>
      <c r="AP36" s="100">
        <v>28</v>
      </c>
      <c r="AQ36" s="100">
        <v>21302.399999999998</v>
      </c>
      <c r="AR36" s="100">
        <v>27</v>
      </c>
      <c r="AS36" s="100">
        <v>20541.599999999999</v>
      </c>
      <c r="AT36" s="100">
        <v>14</v>
      </c>
      <c r="AU36" s="100">
        <v>10651.199999999999</v>
      </c>
      <c r="AV36" s="100">
        <v>27</v>
      </c>
      <c r="AW36" s="100">
        <v>20541.599999999999</v>
      </c>
      <c r="AX36" s="100">
        <v>26</v>
      </c>
      <c r="AY36" s="100">
        <v>19780.8</v>
      </c>
      <c r="AZ36" s="100">
        <v>106</v>
      </c>
      <c r="BA36" s="100">
        <v>80644.799999999988</v>
      </c>
      <c r="BB36" s="100">
        <v>83</v>
      </c>
      <c r="BC36" s="100">
        <v>63146.399999999994</v>
      </c>
      <c r="BD36" s="100">
        <v>80</v>
      </c>
      <c r="BE36" s="100">
        <v>60864</v>
      </c>
      <c r="BF36" s="100">
        <v>115</v>
      </c>
      <c r="BG36" s="100">
        <v>87492</v>
      </c>
      <c r="BH36" s="100">
        <v>21</v>
      </c>
      <c r="BI36" s="100">
        <v>15976.8</v>
      </c>
      <c r="BJ36" s="100">
        <v>13</v>
      </c>
      <c r="BK36" s="100">
        <v>9890.4</v>
      </c>
      <c r="BL36" s="100">
        <v>21</v>
      </c>
      <c r="BM36" s="100">
        <v>15976.8</v>
      </c>
      <c r="BN36" s="100">
        <v>12</v>
      </c>
      <c r="BO36" s="100">
        <v>9129.5999999999985</v>
      </c>
      <c r="BP36" s="100">
        <v>13</v>
      </c>
      <c r="BQ36" s="100">
        <v>9890.4</v>
      </c>
      <c r="BR36" s="100">
        <v>17</v>
      </c>
      <c r="BS36" s="100">
        <v>12933.599999999999</v>
      </c>
      <c r="BT36" s="100">
        <v>25</v>
      </c>
      <c r="BU36" s="100">
        <v>19020</v>
      </c>
      <c r="BV36" s="100">
        <v>20</v>
      </c>
      <c r="BW36" s="100">
        <v>15216</v>
      </c>
      <c r="BX36" s="100">
        <v>12</v>
      </c>
      <c r="BY36" s="100">
        <v>9129.5999999999985</v>
      </c>
      <c r="BZ36" s="100">
        <v>14</v>
      </c>
      <c r="CA36" s="100">
        <v>10651.199999999999</v>
      </c>
      <c r="CB36" s="100">
        <v>20</v>
      </c>
      <c r="CC36" s="100">
        <v>15216</v>
      </c>
      <c r="CD36" s="100">
        <v>15</v>
      </c>
      <c r="CE36" s="100">
        <v>11412</v>
      </c>
      <c r="CF36" s="100">
        <v>136</v>
      </c>
      <c r="CG36" s="100">
        <v>103468.79999999999</v>
      </c>
      <c r="CH36" s="100">
        <v>137</v>
      </c>
      <c r="CI36" s="100">
        <v>104229.59999999999</v>
      </c>
      <c r="CJ36" s="100">
        <v>134</v>
      </c>
      <c r="CK36" s="100">
        <v>101947.2</v>
      </c>
      <c r="CL36" s="100">
        <v>114</v>
      </c>
      <c r="CM36" s="100">
        <v>86731.199999999997</v>
      </c>
      <c r="CN36" s="100">
        <v>120</v>
      </c>
      <c r="CO36" s="100">
        <v>91296</v>
      </c>
      <c r="CP36" s="100">
        <v>121</v>
      </c>
      <c r="CQ36" s="100">
        <v>92056.799999999988</v>
      </c>
      <c r="CR36" s="100">
        <v>115</v>
      </c>
      <c r="CS36" s="100">
        <v>87492</v>
      </c>
      <c r="CT36" s="100">
        <v>136</v>
      </c>
      <c r="CU36" s="100">
        <v>103468.79999999999</v>
      </c>
    </row>
    <row r="37" spans="2:99">
      <c r="B37" s="99" t="s">
        <v>128</v>
      </c>
      <c r="C37" s="99" t="s">
        <v>202</v>
      </c>
      <c r="D37" s="100">
        <v>0</v>
      </c>
      <c r="E37" s="100">
        <v>0</v>
      </c>
      <c r="F37" s="100">
        <v>0</v>
      </c>
      <c r="G37" s="100">
        <v>0</v>
      </c>
      <c r="H37" s="100">
        <v>86.740336001232322</v>
      </c>
      <c r="I37" s="100">
        <v>74631.385095460282</v>
      </c>
      <c r="J37" s="100">
        <v>69.291328971041409</v>
      </c>
      <c r="K37" s="100">
        <v>59618.259446684024</v>
      </c>
      <c r="L37" s="100">
        <v>23</v>
      </c>
      <c r="M37" s="100">
        <v>19789.2</v>
      </c>
      <c r="N37" s="100">
        <v>19</v>
      </c>
      <c r="O37" s="100">
        <v>16347.6</v>
      </c>
      <c r="P37" s="100">
        <v>32</v>
      </c>
      <c r="Q37" s="100">
        <v>27532.799999999999</v>
      </c>
      <c r="R37" s="100">
        <v>19</v>
      </c>
      <c r="S37" s="100">
        <v>16347.6</v>
      </c>
      <c r="T37" s="100">
        <v>11</v>
      </c>
      <c r="U37" s="100">
        <v>9464.4</v>
      </c>
      <c r="V37" s="100">
        <v>17</v>
      </c>
      <c r="W37" s="100">
        <v>14626.8</v>
      </c>
      <c r="X37" s="100">
        <v>13</v>
      </c>
      <c r="Y37" s="100">
        <v>11185.199999999999</v>
      </c>
      <c r="Z37" s="100">
        <v>9</v>
      </c>
      <c r="AA37" s="100">
        <v>7743.5999999999995</v>
      </c>
      <c r="AB37" s="100">
        <v>30</v>
      </c>
      <c r="AC37" s="100">
        <v>25812</v>
      </c>
      <c r="AD37" s="100">
        <v>16</v>
      </c>
      <c r="AE37" s="100">
        <v>13766.4</v>
      </c>
      <c r="AF37" s="100">
        <v>23</v>
      </c>
      <c r="AG37" s="100">
        <v>19789.2</v>
      </c>
      <c r="AH37" s="100">
        <v>28</v>
      </c>
      <c r="AI37" s="100">
        <v>24091.200000000001</v>
      </c>
      <c r="AJ37" s="100">
        <v>20</v>
      </c>
      <c r="AK37" s="100">
        <v>17208</v>
      </c>
      <c r="AL37" s="100">
        <v>22</v>
      </c>
      <c r="AM37" s="100">
        <v>18928.8</v>
      </c>
      <c r="AN37" s="100">
        <v>13</v>
      </c>
      <c r="AO37" s="100">
        <v>11185.199999999999</v>
      </c>
      <c r="AP37" s="100">
        <v>16</v>
      </c>
      <c r="AQ37" s="100">
        <v>13766.4</v>
      </c>
      <c r="AR37" s="100">
        <v>91</v>
      </c>
      <c r="AS37" s="100">
        <v>78296.399999999994</v>
      </c>
      <c r="AT37" s="100">
        <v>133</v>
      </c>
      <c r="AU37" s="100">
        <v>114433.2</v>
      </c>
      <c r="AV37" s="100">
        <v>132</v>
      </c>
      <c r="AW37" s="100">
        <v>113572.8</v>
      </c>
      <c r="AX37" s="100">
        <v>102</v>
      </c>
      <c r="AY37" s="100">
        <v>87760.8</v>
      </c>
      <c r="AZ37" s="100">
        <v>32</v>
      </c>
      <c r="BA37" s="100">
        <v>27532.799999999999</v>
      </c>
      <c r="BB37" s="100">
        <v>22</v>
      </c>
      <c r="BC37" s="100">
        <v>18928.8</v>
      </c>
      <c r="BD37" s="100">
        <v>31</v>
      </c>
      <c r="BE37" s="100">
        <v>26672.399999999998</v>
      </c>
      <c r="BF37" s="100">
        <v>29</v>
      </c>
      <c r="BG37" s="100">
        <v>24951.599999999999</v>
      </c>
      <c r="BH37" s="100">
        <v>16</v>
      </c>
      <c r="BI37" s="100">
        <v>13766.4</v>
      </c>
      <c r="BJ37" s="100">
        <v>22</v>
      </c>
      <c r="BK37" s="100">
        <v>18928.8</v>
      </c>
      <c r="BL37" s="100">
        <v>23</v>
      </c>
      <c r="BM37" s="100">
        <v>19789.2</v>
      </c>
      <c r="BN37" s="100">
        <v>17</v>
      </c>
      <c r="BO37" s="100">
        <v>14626.8</v>
      </c>
      <c r="BP37" s="100">
        <v>34</v>
      </c>
      <c r="BQ37" s="100">
        <v>29253.599999999999</v>
      </c>
      <c r="BR37" s="100">
        <v>38</v>
      </c>
      <c r="BS37" s="100">
        <v>32695.200000000001</v>
      </c>
      <c r="BT37" s="100">
        <v>22</v>
      </c>
      <c r="BU37" s="100">
        <v>18928.8</v>
      </c>
      <c r="BV37" s="100">
        <v>21</v>
      </c>
      <c r="BW37" s="100">
        <v>18068.399999999998</v>
      </c>
      <c r="BX37" s="100">
        <v>23</v>
      </c>
      <c r="BY37" s="100">
        <v>19789.2</v>
      </c>
      <c r="BZ37" s="100">
        <v>26</v>
      </c>
      <c r="CA37" s="100">
        <v>22370.399999999998</v>
      </c>
      <c r="CB37" s="100">
        <v>20</v>
      </c>
      <c r="CC37" s="100">
        <v>17208</v>
      </c>
      <c r="CD37" s="100">
        <v>26</v>
      </c>
      <c r="CE37" s="100">
        <v>22370.399999999998</v>
      </c>
      <c r="CF37" s="100">
        <v>70</v>
      </c>
      <c r="CG37" s="100">
        <v>60228</v>
      </c>
      <c r="CH37" s="100">
        <v>56</v>
      </c>
      <c r="CI37" s="100">
        <v>48182.400000000001</v>
      </c>
      <c r="CJ37" s="100">
        <v>74</v>
      </c>
      <c r="CK37" s="100">
        <v>63669.599999999999</v>
      </c>
      <c r="CL37" s="100">
        <v>67</v>
      </c>
      <c r="CM37" s="100">
        <v>57646.799999999996</v>
      </c>
      <c r="CN37" s="100">
        <v>22</v>
      </c>
      <c r="CO37" s="100">
        <v>18928.8</v>
      </c>
      <c r="CP37" s="100">
        <v>18</v>
      </c>
      <c r="CQ37" s="100">
        <v>15487.199999999999</v>
      </c>
      <c r="CR37" s="100">
        <v>18</v>
      </c>
      <c r="CS37" s="100">
        <v>15487.199999999999</v>
      </c>
      <c r="CT37" s="100">
        <v>20</v>
      </c>
      <c r="CU37" s="100">
        <v>17208</v>
      </c>
    </row>
    <row r="38" spans="2:99">
      <c r="C38" s="99" t="s">
        <v>203</v>
      </c>
      <c r="D38" s="100">
        <v>0</v>
      </c>
      <c r="E38" s="100">
        <v>0</v>
      </c>
      <c r="F38" s="100">
        <v>0</v>
      </c>
      <c r="G38" s="100">
        <v>0</v>
      </c>
      <c r="H38" s="100">
        <v>72.182517371654882</v>
      </c>
      <c r="I38" s="100">
        <v>89650.686575595362</v>
      </c>
      <c r="J38" s="100">
        <v>76.662746946684109</v>
      </c>
      <c r="K38" s="100">
        <v>95215.131707781664</v>
      </c>
      <c r="L38" s="100">
        <v>22</v>
      </c>
      <c r="M38" s="100">
        <v>27324</v>
      </c>
      <c r="N38" s="100">
        <v>18</v>
      </c>
      <c r="O38" s="100">
        <v>22356</v>
      </c>
      <c r="P38" s="100">
        <v>28</v>
      </c>
      <c r="Q38" s="100">
        <v>34776</v>
      </c>
      <c r="R38" s="100">
        <v>18</v>
      </c>
      <c r="S38" s="100">
        <v>22356</v>
      </c>
      <c r="T38" s="100">
        <v>10</v>
      </c>
      <c r="U38" s="100">
        <v>12420</v>
      </c>
      <c r="V38" s="100">
        <v>18</v>
      </c>
      <c r="W38" s="100">
        <v>22356</v>
      </c>
      <c r="X38" s="100">
        <v>13</v>
      </c>
      <c r="Y38" s="100">
        <v>16146</v>
      </c>
      <c r="Z38" s="100">
        <v>10</v>
      </c>
      <c r="AA38" s="100">
        <v>12420</v>
      </c>
      <c r="AB38" s="100">
        <v>27</v>
      </c>
      <c r="AC38" s="100">
        <v>33534</v>
      </c>
      <c r="AD38" s="100">
        <v>17</v>
      </c>
      <c r="AE38" s="100">
        <v>21114</v>
      </c>
      <c r="AF38" s="100">
        <v>23</v>
      </c>
      <c r="AG38" s="100">
        <v>28566</v>
      </c>
      <c r="AH38" s="100">
        <v>26</v>
      </c>
      <c r="AI38" s="100">
        <v>32292</v>
      </c>
      <c r="AJ38" s="100">
        <v>19</v>
      </c>
      <c r="AK38" s="100">
        <v>23598</v>
      </c>
      <c r="AL38" s="100">
        <v>22</v>
      </c>
      <c r="AM38" s="100">
        <v>27324</v>
      </c>
      <c r="AN38" s="100">
        <v>13</v>
      </c>
      <c r="AO38" s="100">
        <v>16146</v>
      </c>
      <c r="AP38" s="100">
        <v>17</v>
      </c>
      <c r="AQ38" s="100">
        <v>21114</v>
      </c>
      <c r="AR38" s="100">
        <v>92</v>
      </c>
      <c r="AS38" s="100">
        <v>114264</v>
      </c>
      <c r="AT38" s="100">
        <v>125</v>
      </c>
      <c r="AU38" s="100">
        <v>155250</v>
      </c>
      <c r="AV38" s="100">
        <v>131</v>
      </c>
      <c r="AW38" s="100">
        <v>162702</v>
      </c>
      <c r="AX38" s="100">
        <v>82</v>
      </c>
      <c r="AY38" s="100">
        <v>101844</v>
      </c>
      <c r="AZ38" s="100">
        <v>33</v>
      </c>
      <c r="BA38" s="100">
        <v>40986</v>
      </c>
      <c r="BB38" s="100">
        <v>21</v>
      </c>
      <c r="BC38" s="100">
        <v>26082</v>
      </c>
      <c r="BD38" s="100">
        <v>29</v>
      </c>
      <c r="BE38" s="100">
        <v>36018</v>
      </c>
      <c r="BF38" s="100">
        <v>32</v>
      </c>
      <c r="BG38" s="100">
        <v>39744</v>
      </c>
      <c r="BH38" s="100">
        <v>18</v>
      </c>
      <c r="BI38" s="100">
        <v>22356</v>
      </c>
      <c r="BJ38" s="100">
        <v>25</v>
      </c>
      <c r="BK38" s="100">
        <v>31050</v>
      </c>
      <c r="BL38" s="100">
        <v>22</v>
      </c>
      <c r="BM38" s="100">
        <v>27324</v>
      </c>
      <c r="BN38" s="100">
        <v>16</v>
      </c>
      <c r="BO38" s="100">
        <v>19872</v>
      </c>
      <c r="BP38" s="100">
        <v>39</v>
      </c>
      <c r="BQ38" s="100">
        <v>48438</v>
      </c>
      <c r="BR38" s="100">
        <v>32</v>
      </c>
      <c r="BS38" s="100">
        <v>39744</v>
      </c>
      <c r="BT38" s="100">
        <v>22</v>
      </c>
      <c r="BU38" s="100">
        <v>27324</v>
      </c>
      <c r="BV38" s="100">
        <v>23</v>
      </c>
      <c r="BW38" s="100">
        <v>28566</v>
      </c>
      <c r="BX38" s="100">
        <v>24</v>
      </c>
      <c r="BY38" s="100">
        <v>29808</v>
      </c>
      <c r="BZ38" s="100">
        <v>25</v>
      </c>
      <c r="CA38" s="100">
        <v>31050</v>
      </c>
      <c r="CB38" s="100">
        <v>20</v>
      </c>
      <c r="CC38" s="100">
        <v>24840</v>
      </c>
      <c r="CD38" s="100">
        <v>25</v>
      </c>
      <c r="CE38" s="100">
        <v>31050</v>
      </c>
      <c r="CF38" s="100">
        <v>65</v>
      </c>
      <c r="CG38" s="100">
        <v>80730</v>
      </c>
      <c r="CH38" s="100">
        <v>54</v>
      </c>
      <c r="CI38" s="100">
        <v>67068</v>
      </c>
      <c r="CJ38" s="100">
        <v>64</v>
      </c>
      <c r="CK38" s="100">
        <v>79488</v>
      </c>
      <c r="CL38" s="100">
        <v>64</v>
      </c>
      <c r="CM38" s="100">
        <v>79488</v>
      </c>
      <c r="CN38" s="100">
        <v>19</v>
      </c>
      <c r="CO38" s="100">
        <v>23598</v>
      </c>
      <c r="CP38" s="100">
        <v>18</v>
      </c>
      <c r="CQ38" s="100">
        <v>22356</v>
      </c>
      <c r="CR38" s="100">
        <v>16</v>
      </c>
      <c r="CS38" s="100">
        <v>19872</v>
      </c>
      <c r="CT38" s="100">
        <v>18</v>
      </c>
      <c r="CU38" s="100">
        <v>22356</v>
      </c>
    </row>
    <row r="39" spans="2:99">
      <c r="C39" s="99" t="s">
        <v>204</v>
      </c>
      <c r="D39" s="100">
        <v>0</v>
      </c>
      <c r="E39" s="100">
        <v>0</v>
      </c>
      <c r="F39" s="100">
        <v>0</v>
      </c>
      <c r="G39" s="100">
        <v>0</v>
      </c>
      <c r="H39" s="100">
        <v>74.608820476584455</v>
      </c>
      <c r="I39" s="100">
        <v>106183.273302275</v>
      </c>
      <c r="J39" s="100">
        <v>67.817045375912869</v>
      </c>
      <c r="K39" s="100">
        <v>96517.218978999197</v>
      </c>
      <c r="L39" s="100">
        <v>22</v>
      </c>
      <c r="M39" s="100">
        <v>31310.400000000001</v>
      </c>
      <c r="N39" s="100">
        <v>17</v>
      </c>
      <c r="O39" s="100">
        <v>24194.400000000001</v>
      </c>
      <c r="P39" s="100">
        <v>26</v>
      </c>
      <c r="Q39" s="100">
        <v>37003.200000000004</v>
      </c>
      <c r="R39" s="100">
        <v>20</v>
      </c>
      <c r="S39" s="100">
        <v>28464</v>
      </c>
      <c r="T39" s="100">
        <v>10</v>
      </c>
      <c r="U39" s="100">
        <v>14232</v>
      </c>
      <c r="V39" s="100">
        <v>19</v>
      </c>
      <c r="W39" s="100">
        <v>27040.799999999999</v>
      </c>
      <c r="X39" s="100">
        <v>12</v>
      </c>
      <c r="Y39" s="100">
        <v>17078.400000000001</v>
      </c>
      <c r="Z39" s="100">
        <v>9</v>
      </c>
      <c r="AA39" s="100">
        <v>12808.800000000001</v>
      </c>
      <c r="AB39" s="100">
        <v>26</v>
      </c>
      <c r="AC39" s="100">
        <v>37003.200000000004</v>
      </c>
      <c r="AD39" s="100">
        <v>16</v>
      </c>
      <c r="AE39" s="100">
        <v>22771.200000000001</v>
      </c>
      <c r="AF39" s="100">
        <v>23</v>
      </c>
      <c r="AG39" s="100">
        <v>32733.600000000002</v>
      </c>
      <c r="AH39" s="100">
        <v>28</v>
      </c>
      <c r="AI39" s="100">
        <v>39849.599999999999</v>
      </c>
      <c r="AJ39" s="100">
        <v>19</v>
      </c>
      <c r="AK39" s="100">
        <v>27040.799999999999</v>
      </c>
      <c r="AL39" s="100">
        <v>20</v>
      </c>
      <c r="AM39" s="100">
        <v>28464</v>
      </c>
      <c r="AN39" s="100">
        <v>11</v>
      </c>
      <c r="AO39" s="100">
        <v>15655.2</v>
      </c>
      <c r="AP39" s="100">
        <v>17</v>
      </c>
      <c r="AQ39" s="100">
        <v>24194.400000000001</v>
      </c>
      <c r="AR39" s="100">
        <v>95</v>
      </c>
      <c r="AS39" s="100">
        <v>135204</v>
      </c>
      <c r="AT39" s="100">
        <v>114</v>
      </c>
      <c r="AU39" s="100">
        <v>162244.80000000002</v>
      </c>
      <c r="AV39" s="100">
        <v>129</v>
      </c>
      <c r="AW39" s="100">
        <v>183592.80000000002</v>
      </c>
      <c r="AX39" s="100">
        <v>90</v>
      </c>
      <c r="AY39" s="100">
        <v>128088</v>
      </c>
      <c r="AZ39" s="100">
        <v>33</v>
      </c>
      <c r="BA39" s="100">
        <v>46965.599999999999</v>
      </c>
      <c r="BB39" s="100">
        <v>20</v>
      </c>
      <c r="BC39" s="100">
        <v>28464</v>
      </c>
      <c r="BD39" s="100">
        <v>29</v>
      </c>
      <c r="BE39" s="100">
        <v>41272.800000000003</v>
      </c>
      <c r="BF39" s="100">
        <v>31</v>
      </c>
      <c r="BG39" s="100">
        <v>44119.200000000004</v>
      </c>
      <c r="BH39" s="100">
        <v>17</v>
      </c>
      <c r="BI39" s="100">
        <v>24194.400000000001</v>
      </c>
      <c r="BJ39" s="100">
        <v>22</v>
      </c>
      <c r="BK39" s="100">
        <v>31310.400000000001</v>
      </c>
      <c r="BL39" s="100">
        <v>19</v>
      </c>
      <c r="BM39" s="100">
        <v>27040.799999999999</v>
      </c>
      <c r="BN39" s="100">
        <v>16</v>
      </c>
      <c r="BO39" s="100">
        <v>22771.200000000001</v>
      </c>
      <c r="BP39" s="100">
        <v>32</v>
      </c>
      <c r="BQ39" s="100">
        <v>45542.400000000001</v>
      </c>
      <c r="BR39" s="100">
        <v>37</v>
      </c>
      <c r="BS39" s="100">
        <v>52658.400000000001</v>
      </c>
      <c r="BT39" s="100">
        <v>20</v>
      </c>
      <c r="BU39" s="100">
        <v>28464</v>
      </c>
      <c r="BV39" s="100">
        <v>23</v>
      </c>
      <c r="BW39" s="100">
        <v>32733.600000000002</v>
      </c>
      <c r="BX39" s="100">
        <v>22</v>
      </c>
      <c r="BY39" s="100">
        <v>31310.400000000001</v>
      </c>
      <c r="BZ39" s="100">
        <v>23</v>
      </c>
      <c r="CA39" s="100">
        <v>32733.600000000002</v>
      </c>
      <c r="CB39" s="100">
        <v>22</v>
      </c>
      <c r="CC39" s="100">
        <v>31310.400000000001</v>
      </c>
      <c r="CD39" s="100">
        <v>24</v>
      </c>
      <c r="CE39" s="100">
        <v>34156.800000000003</v>
      </c>
      <c r="CF39" s="100">
        <v>61</v>
      </c>
      <c r="CG39" s="100">
        <v>86815.2</v>
      </c>
      <c r="CH39" s="100">
        <v>53</v>
      </c>
      <c r="CI39" s="100">
        <v>75429.600000000006</v>
      </c>
      <c r="CJ39" s="100">
        <v>62</v>
      </c>
      <c r="CK39" s="100">
        <v>88238.400000000009</v>
      </c>
      <c r="CL39" s="100">
        <v>60</v>
      </c>
      <c r="CM39" s="100">
        <v>85392</v>
      </c>
      <c r="CN39" s="100">
        <v>19</v>
      </c>
      <c r="CO39" s="100">
        <v>27040.799999999999</v>
      </c>
      <c r="CP39" s="100">
        <v>19</v>
      </c>
      <c r="CQ39" s="100">
        <v>27040.799999999999</v>
      </c>
      <c r="CR39" s="100">
        <v>15</v>
      </c>
      <c r="CS39" s="100">
        <v>21348</v>
      </c>
      <c r="CT39" s="100">
        <v>18</v>
      </c>
      <c r="CU39" s="100">
        <v>25617.600000000002</v>
      </c>
    </row>
    <row r="40" spans="2:99">
      <c r="C40" s="99" t="s">
        <v>205</v>
      </c>
      <c r="D40" s="100">
        <v>0</v>
      </c>
      <c r="E40" s="100">
        <v>0</v>
      </c>
      <c r="F40" s="100">
        <v>0</v>
      </c>
      <c r="G40" s="100">
        <v>0</v>
      </c>
      <c r="H40" s="100">
        <v>85.527184448767542</v>
      </c>
      <c r="I40" s="100">
        <v>61990.103288466707</v>
      </c>
      <c r="J40" s="100">
        <v>72.239896161298475</v>
      </c>
      <c r="K40" s="100">
        <v>52359.476737709134</v>
      </c>
      <c r="L40" s="100">
        <v>22</v>
      </c>
      <c r="M40" s="100">
        <v>15945.599999999999</v>
      </c>
      <c r="N40" s="100">
        <v>17</v>
      </c>
      <c r="O40" s="100">
        <v>12321.599999999999</v>
      </c>
      <c r="P40" s="100">
        <v>30</v>
      </c>
      <c r="Q40" s="100">
        <v>21744</v>
      </c>
      <c r="R40" s="100">
        <v>22</v>
      </c>
      <c r="S40" s="100">
        <v>15945.599999999999</v>
      </c>
      <c r="T40" s="100">
        <v>10</v>
      </c>
      <c r="U40" s="100">
        <v>7248</v>
      </c>
      <c r="V40" s="100">
        <v>20</v>
      </c>
      <c r="W40" s="100">
        <v>14496</v>
      </c>
      <c r="X40" s="100">
        <v>13</v>
      </c>
      <c r="Y40" s="100">
        <v>9422.4</v>
      </c>
      <c r="Z40" s="100">
        <v>10</v>
      </c>
      <c r="AA40" s="100">
        <v>7248</v>
      </c>
      <c r="AB40" s="100">
        <v>32</v>
      </c>
      <c r="AC40" s="100">
        <v>23193.599999999999</v>
      </c>
      <c r="AD40" s="100">
        <v>18</v>
      </c>
      <c r="AE40" s="100">
        <v>13046.4</v>
      </c>
      <c r="AF40" s="100">
        <v>28</v>
      </c>
      <c r="AG40" s="100">
        <v>20294.399999999998</v>
      </c>
      <c r="AH40" s="100">
        <v>28</v>
      </c>
      <c r="AI40" s="100">
        <v>20294.399999999998</v>
      </c>
      <c r="AJ40" s="100">
        <v>20</v>
      </c>
      <c r="AK40" s="100">
        <v>14496</v>
      </c>
      <c r="AL40" s="100">
        <v>21</v>
      </c>
      <c r="AM40" s="100">
        <v>15220.8</v>
      </c>
      <c r="AN40" s="100">
        <v>11</v>
      </c>
      <c r="AO40" s="100">
        <v>7972.7999999999993</v>
      </c>
      <c r="AP40" s="100">
        <v>18</v>
      </c>
      <c r="AQ40" s="100">
        <v>13046.4</v>
      </c>
      <c r="AR40" s="100">
        <v>95</v>
      </c>
      <c r="AS40" s="100">
        <v>68856</v>
      </c>
      <c r="AT40" s="100">
        <v>143</v>
      </c>
      <c r="AU40" s="100">
        <v>103646.39999999999</v>
      </c>
      <c r="AV40" s="100">
        <v>128</v>
      </c>
      <c r="AW40" s="100">
        <v>92774.399999999994</v>
      </c>
      <c r="AX40" s="100">
        <v>104</v>
      </c>
      <c r="AY40" s="100">
        <v>75379.199999999997</v>
      </c>
      <c r="AZ40" s="100">
        <v>29</v>
      </c>
      <c r="BA40" s="100">
        <v>21019.199999999997</v>
      </c>
      <c r="BB40" s="100">
        <v>21</v>
      </c>
      <c r="BC40" s="100">
        <v>15220.8</v>
      </c>
      <c r="BD40" s="100">
        <v>31</v>
      </c>
      <c r="BE40" s="100">
        <v>22468.799999999999</v>
      </c>
      <c r="BF40" s="100">
        <v>34</v>
      </c>
      <c r="BG40" s="100">
        <v>24643.199999999997</v>
      </c>
      <c r="BH40" s="100">
        <v>19</v>
      </c>
      <c r="BI40" s="100">
        <v>13771.199999999999</v>
      </c>
      <c r="BJ40" s="100">
        <v>25</v>
      </c>
      <c r="BK40" s="100">
        <v>18120</v>
      </c>
      <c r="BL40" s="100">
        <v>23</v>
      </c>
      <c r="BM40" s="100">
        <v>16670.399999999998</v>
      </c>
      <c r="BN40" s="100">
        <v>19</v>
      </c>
      <c r="BO40" s="100">
        <v>13771.199999999999</v>
      </c>
      <c r="BP40" s="100">
        <v>37</v>
      </c>
      <c r="BQ40" s="100">
        <v>26817.599999999999</v>
      </c>
      <c r="BR40" s="100">
        <v>34</v>
      </c>
      <c r="BS40" s="100">
        <v>24643.199999999997</v>
      </c>
      <c r="BT40" s="100">
        <v>20</v>
      </c>
      <c r="BU40" s="100">
        <v>14496</v>
      </c>
      <c r="BV40" s="100">
        <v>23</v>
      </c>
      <c r="BW40" s="100">
        <v>16670.399999999998</v>
      </c>
      <c r="BX40" s="100">
        <v>22</v>
      </c>
      <c r="BY40" s="100">
        <v>15945.599999999999</v>
      </c>
      <c r="BZ40" s="100">
        <v>29</v>
      </c>
      <c r="CA40" s="100">
        <v>21019.199999999997</v>
      </c>
      <c r="CB40" s="100">
        <v>23</v>
      </c>
      <c r="CC40" s="100">
        <v>16670.399999999998</v>
      </c>
      <c r="CD40" s="100">
        <v>30</v>
      </c>
      <c r="CE40" s="100">
        <v>21744</v>
      </c>
      <c r="CF40" s="100">
        <v>70</v>
      </c>
      <c r="CG40" s="100">
        <v>50736</v>
      </c>
      <c r="CH40" s="100">
        <v>56</v>
      </c>
      <c r="CI40" s="100">
        <v>40588.799999999996</v>
      </c>
      <c r="CJ40" s="100">
        <v>69</v>
      </c>
      <c r="CK40" s="100">
        <v>50011.199999999997</v>
      </c>
      <c r="CL40" s="100">
        <v>72</v>
      </c>
      <c r="CM40" s="100">
        <v>52185.599999999999</v>
      </c>
      <c r="CN40" s="100">
        <v>21</v>
      </c>
      <c r="CO40" s="100">
        <v>15220.8</v>
      </c>
      <c r="CP40" s="100">
        <v>18</v>
      </c>
      <c r="CQ40" s="100">
        <v>13046.4</v>
      </c>
      <c r="CR40" s="100">
        <v>15</v>
      </c>
      <c r="CS40" s="100">
        <v>10872</v>
      </c>
      <c r="CT40" s="100">
        <v>17</v>
      </c>
      <c r="CU40" s="100">
        <v>12321.599999999999</v>
      </c>
    </row>
    <row r="41" spans="2:99">
      <c r="C41" s="99" t="s">
        <v>206</v>
      </c>
      <c r="D41" s="100">
        <v>0</v>
      </c>
      <c r="E41" s="100">
        <v>0</v>
      </c>
      <c r="F41" s="100">
        <v>0</v>
      </c>
      <c r="G41" s="100">
        <v>0</v>
      </c>
      <c r="H41" s="100">
        <v>89.166639106161909</v>
      </c>
      <c r="I41" s="100">
        <v>58849.981810066864</v>
      </c>
      <c r="J41" s="100">
        <v>75.188463351555555</v>
      </c>
      <c r="K41" s="100">
        <v>49624.385812026667</v>
      </c>
      <c r="L41" s="100">
        <v>20</v>
      </c>
      <c r="M41" s="100">
        <v>13200</v>
      </c>
      <c r="N41" s="100">
        <v>20</v>
      </c>
      <c r="O41" s="100">
        <v>13200</v>
      </c>
      <c r="P41" s="100">
        <v>29</v>
      </c>
      <c r="Q41" s="100">
        <v>19140</v>
      </c>
      <c r="R41" s="100">
        <v>21</v>
      </c>
      <c r="S41" s="100">
        <v>13860</v>
      </c>
      <c r="T41" s="100">
        <v>11</v>
      </c>
      <c r="U41" s="100">
        <v>7260</v>
      </c>
      <c r="V41" s="100">
        <v>17</v>
      </c>
      <c r="W41" s="100">
        <v>11220</v>
      </c>
      <c r="X41" s="100">
        <v>14</v>
      </c>
      <c r="Y41" s="100">
        <v>9240</v>
      </c>
      <c r="Z41" s="100">
        <v>10</v>
      </c>
      <c r="AA41" s="100">
        <v>6600</v>
      </c>
      <c r="AB41" s="100">
        <v>28</v>
      </c>
      <c r="AC41" s="100">
        <v>18480</v>
      </c>
      <c r="AD41" s="100">
        <v>17</v>
      </c>
      <c r="AE41" s="100">
        <v>11220</v>
      </c>
      <c r="AF41" s="100">
        <v>25</v>
      </c>
      <c r="AG41" s="100">
        <v>16500</v>
      </c>
      <c r="AH41" s="100">
        <v>26</v>
      </c>
      <c r="AI41" s="100">
        <v>17160</v>
      </c>
      <c r="AJ41" s="100">
        <v>20</v>
      </c>
      <c r="AK41" s="100">
        <v>13200</v>
      </c>
      <c r="AL41" s="100">
        <v>22</v>
      </c>
      <c r="AM41" s="100">
        <v>14520</v>
      </c>
      <c r="AN41" s="100">
        <v>13</v>
      </c>
      <c r="AO41" s="100">
        <v>8580</v>
      </c>
      <c r="AP41" s="100">
        <v>18</v>
      </c>
      <c r="AQ41" s="100">
        <v>11880</v>
      </c>
      <c r="AR41" s="100">
        <v>95</v>
      </c>
      <c r="AS41" s="100">
        <v>62700</v>
      </c>
      <c r="AT41" s="100">
        <v>132</v>
      </c>
      <c r="AU41" s="100">
        <v>87120</v>
      </c>
      <c r="AV41" s="100">
        <v>133</v>
      </c>
      <c r="AW41" s="100">
        <v>87780</v>
      </c>
      <c r="AX41" s="100">
        <v>92</v>
      </c>
      <c r="AY41" s="100">
        <v>60720</v>
      </c>
      <c r="AZ41" s="100">
        <v>32</v>
      </c>
      <c r="BA41" s="100">
        <v>21120</v>
      </c>
      <c r="BB41" s="100">
        <v>23</v>
      </c>
      <c r="BC41" s="100">
        <v>15180</v>
      </c>
      <c r="BD41" s="100">
        <v>32</v>
      </c>
      <c r="BE41" s="100">
        <v>21120</v>
      </c>
      <c r="BF41" s="100">
        <v>33</v>
      </c>
      <c r="BG41" s="100">
        <v>21780</v>
      </c>
      <c r="BH41" s="100">
        <v>19</v>
      </c>
      <c r="BI41" s="100">
        <v>12540</v>
      </c>
      <c r="BJ41" s="100">
        <v>25</v>
      </c>
      <c r="BK41" s="100">
        <v>16500</v>
      </c>
      <c r="BL41" s="100">
        <v>22</v>
      </c>
      <c r="BM41" s="100">
        <v>14520</v>
      </c>
      <c r="BN41" s="100">
        <v>18</v>
      </c>
      <c r="BO41" s="100">
        <v>11880</v>
      </c>
      <c r="BP41" s="100">
        <v>40</v>
      </c>
      <c r="BQ41" s="100">
        <v>26400</v>
      </c>
      <c r="BR41" s="100">
        <v>33</v>
      </c>
      <c r="BS41" s="100">
        <v>21780</v>
      </c>
      <c r="BT41" s="100">
        <v>24</v>
      </c>
      <c r="BU41" s="100">
        <v>15840</v>
      </c>
      <c r="BV41" s="100">
        <v>21</v>
      </c>
      <c r="BW41" s="100">
        <v>13860</v>
      </c>
      <c r="BX41" s="100">
        <v>26</v>
      </c>
      <c r="BY41" s="100">
        <v>17160</v>
      </c>
      <c r="BZ41" s="100">
        <v>29</v>
      </c>
      <c r="CA41" s="100">
        <v>19140</v>
      </c>
      <c r="CB41" s="100">
        <v>24</v>
      </c>
      <c r="CC41" s="100">
        <v>15840</v>
      </c>
      <c r="CD41" s="100">
        <v>30</v>
      </c>
      <c r="CE41" s="100">
        <v>19800</v>
      </c>
      <c r="CF41" s="100">
        <v>70</v>
      </c>
      <c r="CG41" s="100">
        <v>46200</v>
      </c>
      <c r="CH41" s="100">
        <v>58</v>
      </c>
      <c r="CI41" s="100">
        <v>38280</v>
      </c>
      <c r="CJ41" s="100">
        <v>78</v>
      </c>
      <c r="CK41" s="100">
        <v>51480</v>
      </c>
      <c r="CL41" s="100">
        <v>71</v>
      </c>
      <c r="CM41" s="100">
        <v>46860</v>
      </c>
      <c r="CN41" s="100">
        <v>22</v>
      </c>
      <c r="CO41" s="100">
        <v>14520</v>
      </c>
      <c r="CP41" s="100">
        <v>21</v>
      </c>
      <c r="CQ41" s="100">
        <v>13860</v>
      </c>
      <c r="CR41" s="100">
        <v>17</v>
      </c>
      <c r="CS41" s="100">
        <v>11220</v>
      </c>
      <c r="CT41" s="100">
        <v>21</v>
      </c>
      <c r="CU41" s="100">
        <v>13860</v>
      </c>
    </row>
    <row r="42" spans="2:99">
      <c r="C42" s="99" t="s">
        <v>207</v>
      </c>
      <c r="D42" s="100">
        <v>0</v>
      </c>
      <c r="E42" s="100">
        <v>0</v>
      </c>
      <c r="F42" s="100">
        <v>0</v>
      </c>
      <c r="G42" s="100">
        <v>0</v>
      </c>
      <c r="H42" s="100">
        <v>86.740336001232322</v>
      </c>
      <c r="I42" s="100">
        <v>73382.32425704255</v>
      </c>
      <c r="J42" s="100">
        <v>72.977037958862752</v>
      </c>
      <c r="K42" s="100">
        <v>61738.574113197887</v>
      </c>
      <c r="L42" s="100">
        <v>20</v>
      </c>
      <c r="M42" s="100">
        <v>16920</v>
      </c>
      <c r="N42" s="100">
        <v>19</v>
      </c>
      <c r="O42" s="100">
        <v>16074</v>
      </c>
      <c r="P42" s="100">
        <v>32</v>
      </c>
      <c r="Q42" s="100">
        <v>27072</v>
      </c>
      <c r="R42" s="100">
        <v>19</v>
      </c>
      <c r="S42" s="100">
        <v>16074</v>
      </c>
      <c r="T42" s="100">
        <v>10</v>
      </c>
      <c r="U42" s="100">
        <v>8460</v>
      </c>
      <c r="V42" s="100">
        <v>20</v>
      </c>
      <c r="W42" s="100">
        <v>16920</v>
      </c>
      <c r="X42" s="100">
        <v>13</v>
      </c>
      <c r="Y42" s="100">
        <v>10998</v>
      </c>
      <c r="Z42" s="100">
        <v>9</v>
      </c>
      <c r="AA42" s="100">
        <v>7614</v>
      </c>
      <c r="AB42" s="100">
        <v>28</v>
      </c>
      <c r="AC42" s="100">
        <v>23688</v>
      </c>
      <c r="AD42" s="100">
        <v>17</v>
      </c>
      <c r="AE42" s="100">
        <v>14382</v>
      </c>
      <c r="AF42" s="100">
        <v>25</v>
      </c>
      <c r="AG42" s="100">
        <v>21150</v>
      </c>
      <c r="AH42" s="100">
        <v>27</v>
      </c>
      <c r="AI42" s="100">
        <v>22842</v>
      </c>
      <c r="AJ42" s="100">
        <v>19</v>
      </c>
      <c r="AK42" s="100">
        <v>16074</v>
      </c>
      <c r="AL42" s="100">
        <v>24</v>
      </c>
      <c r="AM42" s="100">
        <v>20304</v>
      </c>
      <c r="AN42" s="100">
        <v>11</v>
      </c>
      <c r="AO42" s="100">
        <v>9306</v>
      </c>
      <c r="AP42" s="100">
        <v>17</v>
      </c>
      <c r="AQ42" s="100">
        <v>14382</v>
      </c>
      <c r="AR42" s="100">
        <v>100</v>
      </c>
      <c r="AS42" s="100">
        <v>84600</v>
      </c>
      <c r="AT42" s="100">
        <v>133</v>
      </c>
      <c r="AU42" s="100">
        <v>112518</v>
      </c>
      <c r="AV42" s="100">
        <v>128</v>
      </c>
      <c r="AW42" s="100">
        <v>108288</v>
      </c>
      <c r="AX42" s="100">
        <v>100</v>
      </c>
      <c r="AY42" s="100">
        <v>84600</v>
      </c>
      <c r="AZ42" s="100">
        <v>34</v>
      </c>
      <c r="BA42" s="100">
        <v>28764</v>
      </c>
      <c r="BB42" s="100">
        <v>22</v>
      </c>
      <c r="BC42" s="100">
        <v>18612</v>
      </c>
      <c r="BD42" s="100">
        <v>30</v>
      </c>
      <c r="BE42" s="100">
        <v>25380</v>
      </c>
      <c r="BF42" s="100">
        <v>28</v>
      </c>
      <c r="BG42" s="100">
        <v>23688</v>
      </c>
      <c r="BH42" s="100">
        <v>16</v>
      </c>
      <c r="BI42" s="100">
        <v>13536</v>
      </c>
      <c r="BJ42" s="100">
        <v>25</v>
      </c>
      <c r="BK42" s="100">
        <v>21150</v>
      </c>
      <c r="BL42" s="100">
        <v>23</v>
      </c>
      <c r="BM42" s="100">
        <v>19458</v>
      </c>
      <c r="BN42" s="100">
        <v>18</v>
      </c>
      <c r="BO42" s="100">
        <v>15228</v>
      </c>
      <c r="BP42" s="100">
        <v>36</v>
      </c>
      <c r="BQ42" s="100">
        <v>30456</v>
      </c>
      <c r="BR42" s="100">
        <v>37</v>
      </c>
      <c r="BS42" s="100">
        <v>31302</v>
      </c>
      <c r="BT42" s="100">
        <v>21</v>
      </c>
      <c r="BU42" s="100">
        <v>17766</v>
      </c>
      <c r="BV42" s="100">
        <v>22</v>
      </c>
      <c r="BW42" s="100">
        <v>18612</v>
      </c>
      <c r="BX42" s="100">
        <v>24</v>
      </c>
      <c r="BY42" s="100">
        <v>20304</v>
      </c>
      <c r="BZ42" s="100">
        <v>25</v>
      </c>
      <c r="CA42" s="100">
        <v>21150</v>
      </c>
      <c r="CB42" s="100">
        <v>21</v>
      </c>
      <c r="CC42" s="100">
        <v>17766</v>
      </c>
      <c r="CD42" s="100">
        <v>26</v>
      </c>
      <c r="CE42" s="100">
        <v>21996</v>
      </c>
      <c r="CF42" s="100">
        <v>64</v>
      </c>
      <c r="CG42" s="100">
        <v>54144</v>
      </c>
      <c r="CH42" s="100">
        <v>51</v>
      </c>
      <c r="CI42" s="100">
        <v>43146</v>
      </c>
      <c r="CJ42" s="100">
        <v>75</v>
      </c>
      <c r="CK42" s="100">
        <v>63450</v>
      </c>
      <c r="CL42" s="100">
        <v>69</v>
      </c>
      <c r="CM42" s="100">
        <v>58374</v>
      </c>
      <c r="CN42" s="100">
        <v>22</v>
      </c>
      <c r="CO42" s="100">
        <v>18612</v>
      </c>
      <c r="CP42" s="100">
        <v>19</v>
      </c>
      <c r="CQ42" s="100">
        <v>16074</v>
      </c>
      <c r="CR42" s="100">
        <v>16</v>
      </c>
      <c r="CS42" s="100">
        <v>13536</v>
      </c>
      <c r="CT42" s="100">
        <v>18</v>
      </c>
      <c r="CU42" s="100">
        <v>15228</v>
      </c>
    </row>
    <row r="43" spans="2:99">
      <c r="C43" s="99" t="s">
        <v>208</v>
      </c>
      <c r="D43" s="100">
        <v>0</v>
      </c>
      <c r="E43" s="100">
        <v>0</v>
      </c>
      <c r="F43" s="100">
        <v>0</v>
      </c>
      <c r="G43" s="100">
        <v>0</v>
      </c>
      <c r="H43" s="100">
        <v>80.068002462676006</v>
      </c>
      <c r="I43" s="100">
        <v>81861.525717839948</v>
      </c>
      <c r="J43" s="100">
        <v>67.079903578348592</v>
      </c>
      <c r="K43" s="100">
        <v>68582.493418503596</v>
      </c>
      <c r="L43" s="100">
        <v>22</v>
      </c>
      <c r="M43" s="100">
        <v>22492.799999999999</v>
      </c>
      <c r="N43" s="100">
        <v>19</v>
      </c>
      <c r="O43" s="100">
        <v>19425.599999999999</v>
      </c>
      <c r="P43" s="100">
        <v>29</v>
      </c>
      <c r="Q43" s="100">
        <v>29649.599999999999</v>
      </c>
      <c r="R43" s="100">
        <v>20</v>
      </c>
      <c r="S43" s="100">
        <v>20448</v>
      </c>
      <c r="T43" s="100">
        <v>10</v>
      </c>
      <c r="U43" s="100">
        <v>10224</v>
      </c>
      <c r="V43" s="100">
        <v>17</v>
      </c>
      <c r="W43" s="100">
        <v>17380.8</v>
      </c>
      <c r="X43" s="100">
        <v>12</v>
      </c>
      <c r="Y43" s="100">
        <v>12268.8</v>
      </c>
      <c r="Z43" s="100">
        <v>9</v>
      </c>
      <c r="AA43" s="100">
        <v>9201.6</v>
      </c>
      <c r="AB43" s="100">
        <v>31</v>
      </c>
      <c r="AC43" s="100">
        <v>31694.399999999998</v>
      </c>
      <c r="AD43" s="100">
        <v>16</v>
      </c>
      <c r="AE43" s="100">
        <v>16358.4</v>
      </c>
      <c r="AF43" s="100">
        <v>24</v>
      </c>
      <c r="AG43" s="100">
        <v>24537.599999999999</v>
      </c>
      <c r="AH43" s="100">
        <v>25</v>
      </c>
      <c r="AI43" s="100">
        <v>25560</v>
      </c>
      <c r="AJ43" s="100">
        <v>18</v>
      </c>
      <c r="AK43" s="100">
        <v>18403.2</v>
      </c>
      <c r="AL43" s="100">
        <v>21</v>
      </c>
      <c r="AM43" s="100">
        <v>21470.399999999998</v>
      </c>
      <c r="AN43" s="100">
        <v>12</v>
      </c>
      <c r="AO43" s="100">
        <v>12268.8</v>
      </c>
      <c r="AP43" s="100">
        <v>16</v>
      </c>
      <c r="AQ43" s="100">
        <v>16358.4</v>
      </c>
      <c r="AR43" s="100">
        <v>88</v>
      </c>
      <c r="AS43" s="100">
        <v>89971.199999999997</v>
      </c>
      <c r="AT43" s="100">
        <v>138</v>
      </c>
      <c r="AU43" s="100">
        <v>141091.19999999998</v>
      </c>
      <c r="AV43" s="100">
        <v>125</v>
      </c>
      <c r="AW43" s="100">
        <v>127800</v>
      </c>
      <c r="AX43" s="100">
        <v>93</v>
      </c>
      <c r="AY43" s="100">
        <v>95083.199999999997</v>
      </c>
      <c r="AZ43" s="100">
        <v>31</v>
      </c>
      <c r="BA43" s="100">
        <v>31694.399999999998</v>
      </c>
      <c r="BB43" s="100">
        <v>22</v>
      </c>
      <c r="BC43" s="100">
        <v>22492.799999999999</v>
      </c>
      <c r="BD43" s="100">
        <v>30</v>
      </c>
      <c r="BE43" s="100">
        <v>30672</v>
      </c>
      <c r="BF43" s="100">
        <v>27</v>
      </c>
      <c r="BG43" s="100">
        <v>27604.799999999999</v>
      </c>
      <c r="BH43" s="100">
        <v>18</v>
      </c>
      <c r="BI43" s="100">
        <v>18403.2</v>
      </c>
      <c r="BJ43" s="100">
        <v>26</v>
      </c>
      <c r="BK43" s="100">
        <v>26582.399999999998</v>
      </c>
      <c r="BL43" s="100">
        <v>20</v>
      </c>
      <c r="BM43" s="100">
        <v>20448</v>
      </c>
      <c r="BN43" s="100">
        <v>18</v>
      </c>
      <c r="BO43" s="100">
        <v>18403.2</v>
      </c>
      <c r="BP43" s="100">
        <v>40</v>
      </c>
      <c r="BQ43" s="100">
        <v>40896</v>
      </c>
      <c r="BR43" s="100">
        <v>34</v>
      </c>
      <c r="BS43" s="100">
        <v>34761.599999999999</v>
      </c>
      <c r="BT43" s="100">
        <v>22</v>
      </c>
      <c r="BU43" s="100">
        <v>22492.799999999999</v>
      </c>
      <c r="BV43" s="100">
        <v>22</v>
      </c>
      <c r="BW43" s="100">
        <v>22492.799999999999</v>
      </c>
      <c r="BX43" s="100">
        <v>24</v>
      </c>
      <c r="BY43" s="100">
        <v>24537.599999999999</v>
      </c>
      <c r="BZ43" s="100">
        <v>25</v>
      </c>
      <c r="CA43" s="100">
        <v>25560</v>
      </c>
      <c r="CB43" s="100">
        <v>23</v>
      </c>
      <c r="CC43" s="100">
        <v>23515.200000000001</v>
      </c>
      <c r="CD43" s="100">
        <v>30</v>
      </c>
      <c r="CE43" s="100">
        <v>30672</v>
      </c>
      <c r="CF43" s="100">
        <v>60</v>
      </c>
      <c r="CG43" s="100">
        <v>61344</v>
      </c>
      <c r="CH43" s="100">
        <v>52</v>
      </c>
      <c r="CI43" s="100">
        <v>53164.799999999996</v>
      </c>
      <c r="CJ43" s="100">
        <v>74</v>
      </c>
      <c r="CK43" s="100">
        <v>75657.599999999991</v>
      </c>
      <c r="CL43" s="100">
        <v>66</v>
      </c>
      <c r="CM43" s="100">
        <v>67478.399999999994</v>
      </c>
      <c r="CN43" s="100">
        <v>21</v>
      </c>
      <c r="CO43" s="100">
        <v>21470.399999999998</v>
      </c>
      <c r="CP43" s="100">
        <v>19</v>
      </c>
      <c r="CQ43" s="100">
        <v>19425.599999999999</v>
      </c>
      <c r="CR43" s="100">
        <v>16</v>
      </c>
      <c r="CS43" s="100">
        <v>16358.4</v>
      </c>
      <c r="CT43" s="100">
        <v>19</v>
      </c>
      <c r="CU43" s="100">
        <v>19425.599999999999</v>
      </c>
    </row>
    <row r="44" spans="2:99">
      <c r="C44" s="99" t="s">
        <v>209</v>
      </c>
      <c r="D44" s="100">
        <v>0</v>
      </c>
      <c r="E44" s="100">
        <v>0</v>
      </c>
      <c r="F44" s="100">
        <v>0</v>
      </c>
      <c r="G44" s="100">
        <v>0</v>
      </c>
      <c r="H44" s="100">
        <v>77.641699357746418</v>
      </c>
      <c r="I44" s="100">
        <v>79380.873423359939</v>
      </c>
      <c r="J44" s="100">
        <v>74.451321553991292</v>
      </c>
      <c r="K44" s="100">
        <v>76119.031156800702</v>
      </c>
      <c r="L44" s="100">
        <v>19</v>
      </c>
      <c r="M44" s="100">
        <v>19425.599999999999</v>
      </c>
      <c r="N44" s="100">
        <v>16</v>
      </c>
      <c r="O44" s="100">
        <v>16358.4</v>
      </c>
      <c r="P44" s="100">
        <v>30</v>
      </c>
      <c r="Q44" s="100">
        <v>30672</v>
      </c>
      <c r="R44" s="100">
        <v>18</v>
      </c>
      <c r="S44" s="100">
        <v>18403.2</v>
      </c>
      <c r="T44" s="100">
        <v>10</v>
      </c>
      <c r="U44" s="100">
        <v>10224</v>
      </c>
      <c r="V44" s="100">
        <v>17</v>
      </c>
      <c r="W44" s="100">
        <v>17380.8</v>
      </c>
      <c r="X44" s="100">
        <v>14</v>
      </c>
      <c r="Y44" s="100">
        <v>14313.6</v>
      </c>
      <c r="Z44" s="100">
        <v>9</v>
      </c>
      <c r="AA44" s="100">
        <v>9201.6</v>
      </c>
      <c r="AB44" s="100">
        <v>29</v>
      </c>
      <c r="AC44" s="100">
        <v>29649.599999999999</v>
      </c>
      <c r="AD44" s="100">
        <v>15</v>
      </c>
      <c r="AE44" s="100">
        <v>15336</v>
      </c>
      <c r="AF44" s="100">
        <v>24</v>
      </c>
      <c r="AG44" s="100">
        <v>24537.599999999999</v>
      </c>
      <c r="AH44" s="100">
        <v>28</v>
      </c>
      <c r="AI44" s="100">
        <v>28627.200000000001</v>
      </c>
      <c r="AJ44" s="100">
        <v>20</v>
      </c>
      <c r="AK44" s="100">
        <v>20448</v>
      </c>
      <c r="AL44" s="100">
        <v>21</v>
      </c>
      <c r="AM44" s="100">
        <v>21470.399999999998</v>
      </c>
      <c r="AN44" s="100">
        <v>11</v>
      </c>
      <c r="AO44" s="100">
        <v>11246.4</v>
      </c>
      <c r="AP44" s="100">
        <v>17</v>
      </c>
      <c r="AQ44" s="100">
        <v>17380.8</v>
      </c>
      <c r="AR44" s="100">
        <v>91</v>
      </c>
      <c r="AS44" s="100">
        <v>93038.399999999994</v>
      </c>
      <c r="AT44" s="100">
        <v>130</v>
      </c>
      <c r="AU44" s="100">
        <v>132912</v>
      </c>
      <c r="AV44" s="100">
        <v>113</v>
      </c>
      <c r="AW44" s="100">
        <v>115531.2</v>
      </c>
      <c r="AX44" s="100">
        <v>98</v>
      </c>
      <c r="AY44" s="100">
        <v>100195.2</v>
      </c>
      <c r="AZ44" s="100">
        <v>31</v>
      </c>
      <c r="BA44" s="100">
        <v>31694.399999999998</v>
      </c>
      <c r="BB44" s="100">
        <v>20</v>
      </c>
      <c r="BC44" s="100">
        <v>20448</v>
      </c>
      <c r="BD44" s="100">
        <v>31</v>
      </c>
      <c r="BE44" s="100">
        <v>31694.399999999998</v>
      </c>
      <c r="BF44" s="100">
        <v>30</v>
      </c>
      <c r="BG44" s="100">
        <v>30672</v>
      </c>
      <c r="BH44" s="100">
        <v>19</v>
      </c>
      <c r="BI44" s="100">
        <v>19425.599999999999</v>
      </c>
      <c r="BJ44" s="100">
        <v>23</v>
      </c>
      <c r="BK44" s="100">
        <v>23515.200000000001</v>
      </c>
      <c r="BL44" s="100">
        <v>23</v>
      </c>
      <c r="BM44" s="100">
        <v>23515.200000000001</v>
      </c>
      <c r="BN44" s="100">
        <v>16</v>
      </c>
      <c r="BO44" s="100">
        <v>16358.4</v>
      </c>
      <c r="BP44" s="100">
        <v>35</v>
      </c>
      <c r="BQ44" s="100">
        <v>35784</v>
      </c>
      <c r="BR44" s="100">
        <v>37</v>
      </c>
      <c r="BS44" s="100">
        <v>37828.799999999996</v>
      </c>
      <c r="BT44" s="100">
        <v>22</v>
      </c>
      <c r="BU44" s="100">
        <v>22492.799999999999</v>
      </c>
      <c r="BV44" s="100">
        <v>21</v>
      </c>
      <c r="BW44" s="100">
        <v>21470.399999999998</v>
      </c>
      <c r="BX44" s="100">
        <v>25</v>
      </c>
      <c r="BY44" s="100">
        <v>25560</v>
      </c>
      <c r="BZ44" s="100">
        <v>28</v>
      </c>
      <c r="CA44" s="100">
        <v>28627.200000000001</v>
      </c>
      <c r="CB44" s="100">
        <v>21</v>
      </c>
      <c r="CC44" s="100">
        <v>21470.399999999998</v>
      </c>
      <c r="CD44" s="100">
        <v>29</v>
      </c>
      <c r="CE44" s="100">
        <v>29649.599999999999</v>
      </c>
      <c r="CF44" s="100">
        <v>66</v>
      </c>
      <c r="CG44" s="100">
        <v>67478.399999999994</v>
      </c>
      <c r="CH44" s="100">
        <v>53</v>
      </c>
      <c r="CI44" s="100">
        <v>54187.199999999997</v>
      </c>
      <c r="CJ44" s="100">
        <v>70</v>
      </c>
      <c r="CK44" s="100">
        <v>71568</v>
      </c>
      <c r="CL44" s="100">
        <v>68</v>
      </c>
      <c r="CM44" s="100">
        <v>69523.199999999997</v>
      </c>
      <c r="CN44" s="100">
        <v>22</v>
      </c>
      <c r="CO44" s="100">
        <v>22492.799999999999</v>
      </c>
      <c r="CP44" s="100">
        <v>18</v>
      </c>
      <c r="CQ44" s="100">
        <v>18403.2</v>
      </c>
      <c r="CR44" s="100">
        <v>17</v>
      </c>
      <c r="CS44" s="100">
        <v>17380.8</v>
      </c>
      <c r="CT44" s="100">
        <v>18</v>
      </c>
      <c r="CU44" s="100">
        <v>18403.2</v>
      </c>
    </row>
    <row r="45" spans="2:99">
      <c r="C45" s="99" t="s">
        <v>210</v>
      </c>
      <c r="D45" s="100">
        <v>0</v>
      </c>
      <c r="E45" s="100">
        <v>0</v>
      </c>
      <c r="F45" s="100">
        <v>0</v>
      </c>
      <c r="G45" s="100">
        <v>0</v>
      </c>
      <c r="H45" s="100">
        <v>75.821972029049235</v>
      </c>
      <c r="I45" s="100">
        <v>94716.807458688301</v>
      </c>
      <c r="J45" s="100">
        <v>67.079903578348592</v>
      </c>
      <c r="K45" s="100">
        <v>83796.215550073059</v>
      </c>
      <c r="L45" s="100">
        <v>20</v>
      </c>
      <c r="M45" s="100">
        <v>24984</v>
      </c>
      <c r="N45" s="100">
        <v>18</v>
      </c>
      <c r="O45" s="100">
        <v>22485.600000000002</v>
      </c>
      <c r="P45" s="100">
        <v>30</v>
      </c>
      <c r="Q45" s="100">
        <v>37476</v>
      </c>
      <c r="R45" s="100">
        <v>18</v>
      </c>
      <c r="S45" s="100">
        <v>22485.600000000002</v>
      </c>
      <c r="T45" s="100">
        <v>9</v>
      </c>
      <c r="U45" s="100">
        <v>11242.800000000001</v>
      </c>
      <c r="V45" s="100">
        <v>18</v>
      </c>
      <c r="W45" s="100">
        <v>22485.600000000002</v>
      </c>
      <c r="X45" s="100">
        <v>13</v>
      </c>
      <c r="Y45" s="100">
        <v>16239.6</v>
      </c>
      <c r="Z45" s="100">
        <v>10</v>
      </c>
      <c r="AA45" s="100">
        <v>12492</v>
      </c>
      <c r="AB45" s="100">
        <v>27</v>
      </c>
      <c r="AC45" s="100">
        <v>33728.400000000001</v>
      </c>
      <c r="AD45" s="100">
        <v>17</v>
      </c>
      <c r="AE45" s="100">
        <v>21236.400000000001</v>
      </c>
      <c r="AF45" s="100">
        <v>24</v>
      </c>
      <c r="AG45" s="100">
        <v>29980.800000000003</v>
      </c>
      <c r="AH45" s="100">
        <v>29</v>
      </c>
      <c r="AI45" s="100">
        <v>36226.800000000003</v>
      </c>
      <c r="AJ45" s="100">
        <v>17</v>
      </c>
      <c r="AK45" s="100">
        <v>21236.400000000001</v>
      </c>
      <c r="AL45" s="100">
        <v>20</v>
      </c>
      <c r="AM45" s="100">
        <v>24984</v>
      </c>
      <c r="AN45" s="100">
        <v>11</v>
      </c>
      <c r="AO45" s="100">
        <v>13741.2</v>
      </c>
      <c r="AP45" s="100">
        <v>17</v>
      </c>
      <c r="AQ45" s="100">
        <v>21236.400000000001</v>
      </c>
      <c r="AR45" s="100">
        <v>97</v>
      </c>
      <c r="AS45" s="100">
        <v>121172.40000000001</v>
      </c>
      <c r="AT45" s="100">
        <v>113</v>
      </c>
      <c r="AU45" s="100">
        <v>141159.6</v>
      </c>
      <c r="AV45" s="100">
        <v>120</v>
      </c>
      <c r="AW45" s="100">
        <v>149904</v>
      </c>
      <c r="AX45" s="100">
        <v>87</v>
      </c>
      <c r="AY45" s="100">
        <v>108680.40000000001</v>
      </c>
      <c r="AZ45" s="100">
        <v>32</v>
      </c>
      <c r="BA45" s="100">
        <v>39974.400000000001</v>
      </c>
      <c r="BB45" s="100">
        <v>21</v>
      </c>
      <c r="BC45" s="100">
        <v>26233.200000000001</v>
      </c>
      <c r="BD45" s="100">
        <v>30</v>
      </c>
      <c r="BE45" s="100">
        <v>37476</v>
      </c>
      <c r="BF45" s="100">
        <v>28</v>
      </c>
      <c r="BG45" s="100">
        <v>34977.599999999999</v>
      </c>
      <c r="BH45" s="100">
        <v>18</v>
      </c>
      <c r="BI45" s="100">
        <v>22485.600000000002</v>
      </c>
      <c r="BJ45" s="100">
        <v>23</v>
      </c>
      <c r="BK45" s="100">
        <v>28731.600000000002</v>
      </c>
      <c r="BL45" s="100">
        <v>22</v>
      </c>
      <c r="BM45" s="100">
        <v>27482.400000000001</v>
      </c>
      <c r="BN45" s="100">
        <v>18</v>
      </c>
      <c r="BO45" s="100">
        <v>22485.600000000002</v>
      </c>
      <c r="BP45" s="100">
        <v>34</v>
      </c>
      <c r="BQ45" s="100">
        <v>42472.800000000003</v>
      </c>
      <c r="BR45" s="100">
        <v>37</v>
      </c>
      <c r="BS45" s="100">
        <v>46220.4</v>
      </c>
      <c r="BT45" s="100">
        <v>21</v>
      </c>
      <c r="BU45" s="100">
        <v>26233.200000000001</v>
      </c>
      <c r="BV45" s="100">
        <v>22</v>
      </c>
      <c r="BW45" s="100">
        <v>27482.400000000001</v>
      </c>
      <c r="BX45" s="100">
        <v>25</v>
      </c>
      <c r="BY45" s="100">
        <v>31230</v>
      </c>
      <c r="BZ45" s="100">
        <v>26</v>
      </c>
      <c r="CA45" s="100">
        <v>32479.200000000001</v>
      </c>
      <c r="CB45" s="100">
        <v>23</v>
      </c>
      <c r="CC45" s="100">
        <v>28731.600000000002</v>
      </c>
      <c r="CD45" s="100">
        <v>29</v>
      </c>
      <c r="CE45" s="100">
        <v>36226.800000000003</v>
      </c>
      <c r="CF45" s="100">
        <v>56</v>
      </c>
      <c r="CG45" s="100">
        <v>69955.199999999997</v>
      </c>
      <c r="CH45" s="100">
        <v>49</v>
      </c>
      <c r="CI45" s="100">
        <v>61210.8</v>
      </c>
      <c r="CJ45" s="100">
        <v>69</v>
      </c>
      <c r="CK45" s="100">
        <v>86194.8</v>
      </c>
      <c r="CL45" s="100">
        <v>65</v>
      </c>
      <c r="CM45" s="100">
        <v>81198</v>
      </c>
      <c r="CN45" s="100">
        <v>21</v>
      </c>
      <c r="CO45" s="100">
        <v>26233.200000000001</v>
      </c>
      <c r="CP45" s="100">
        <v>21</v>
      </c>
      <c r="CQ45" s="100">
        <v>26233.200000000001</v>
      </c>
      <c r="CR45" s="100">
        <v>17</v>
      </c>
      <c r="CS45" s="100">
        <v>21236.400000000001</v>
      </c>
      <c r="CT45" s="100">
        <v>17</v>
      </c>
      <c r="CU45" s="100">
        <v>21236.400000000001</v>
      </c>
    </row>
    <row r="46" spans="2:99">
      <c r="C46" s="99" t="s">
        <v>211</v>
      </c>
      <c r="D46" s="100">
        <v>0</v>
      </c>
      <c r="E46" s="100">
        <v>0</v>
      </c>
      <c r="F46" s="100">
        <v>0</v>
      </c>
      <c r="G46" s="100">
        <v>0</v>
      </c>
      <c r="H46" s="100">
        <v>74.608820476584455</v>
      </c>
      <c r="I46" s="100">
        <v>90425.890417620365</v>
      </c>
      <c r="J46" s="100">
        <v>70.028470768605672</v>
      </c>
      <c r="K46" s="100">
        <v>84874.506571550068</v>
      </c>
      <c r="L46" s="100">
        <v>20</v>
      </c>
      <c r="M46" s="100">
        <v>24240</v>
      </c>
      <c r="N46" s="100">
        <v>18</v>
      </c>
      <c r="O46" s="100">
        <v>21816</v>
      </c>
      <c r="P46" s="100">
        <v>28</v>
      </c>
      <c r="Q46" s="100">
        <v>33936</v>
      </c>
      <c r="R46" s="100">
        <v>21</v>
      </c>
      <c r="S46" s="100">
        <v>25452</v>
      </c>
      <c r="T46" s="100">
        <v>9</v>
      </c>
      <c r="U46" s="100">
        <v>10908</v>
      </c>
      <c r="V46" s="100">
        <v>18</v>
      </c>
      <c r="W46" s="100">
        <v>21816</v>
      </c>
      <c r="X46" s="100">
        <v>14</v>
      </c>
      <c r="Y46" s="100">
        <v>16968</v>
      </c>
      <c r="Z46" s="100">
        <v>9</v>
      </c>
      <c r="AA46" s="100">
        <v>10908</v>
      </c>
      <c r="AB46" s="100">
        <v>30</v>
      </c>
      <c r="AC46" s="100">
        <v>36360</v>
      </c>
      <c r="AD46" s="100">
        <v>16</v>
      </c>
      <c r="AE46" s="100">
        <v>19392</v>
      </c>
      <c r="AF46" s="100">
        <v>23</v>
      </c>
      <c r="AG46" s="100">
        <v>27876</v>
      </c>
      <c r="AH46" s="100">
        <v>28</v>
      </c>
      <c r="AI46" s="100">
        <v>33936</v>
      </c>
      <c r="AJ46" s="100">
        <v>19</v>
      </c>
      <c r="AK46" s="100">
        <v>23028</v>
      </c>
      <c r="AL46" s="100">
        <v>20</v>
      </c>
      <c r="AM46" s="100">
        <v>24240</v>
      </c>
      <c r="AN46" s="100">
        <v>11</v>
      </c>
      <c r="AO46" s="100">
        <v>13332</v>
      </c>
      <c r="AP46" s="100">
        <v>16</v>
      </c>
      <c r="AQ46" s="100">
        <v>19392</v>
      </c>
      <c r="AR46" s="100">
        <v>91</v>
      </c>
      <c r="AS46" s="100">
        <v>110292</v>
      </c>
      <c r="AT46" s="100">
        <v>113</v>
      </c>
      <c r="AU46" s="100">
        <v>136956</v>
      </c>
      <c r="AV46" s="100">
        <v>130</v>
      </c>
      <c r="AW46" s="100">
        <v>157560</v>
      </c>
      <c r="AX46" s="100">
        <v>87</v>
      </c>
      <c r="AY46" s="100">
        <v>105444</v>
      </c>
      <c r="AZ46" s="100">
        <v>31</v>
      </c>
      <c r="BA46" s="100">
        <v>37572</v>
      </c>
      <c r="BB46" s="100">
        <v>19</v>
      </c>
      <c r="BC46" s="100">
        <v>23028</v>
      </c>
      <c r="BD46" s="100">
        <v>31</v>
      </c>
      <c r="BE46" s="100">
        <v>37572</v>
      </c>
      <c r="BF46" s="100">
        <v>32</v>
      </c>
      <c r="BG46" s="100">
        <v>38784</v>
      </c>
      <c r="BH46" s="100">
        <v>18</v>
      </c>
      <c r="BI46" s="100">
        <v>21816</v>
      </c>
      <c r="BJ46" s="100">
        <v>21</v>
      </c>
      <c r="BK46" s="100">
        <v>25452</v>
      </c>
      <c r="BL46" s="100">
        <v>20</v>
      </c>
      <c r="BM46" s="100">
        <v>24240</v>
      </c>
      <c r="BN46" s="100">
        <v>17</v>
      </c>
      <c r="BO46" s="100">
        <v>20604</v>
      </c>
      <c r="BP46" s="100">
        <v>34</v>
      </c>
      <c r="BQ46" s="100">
        <v>41208</v>
      </c>
      <c r="BR46" s="100">
        <v>35</v>
      </c>
      <c r="BS46" s="100">
        <v>42420</v>
      </c>
      <c r="BT46" s="100">
        <v>23</v>
      </c>
      <c r="BU46" s="100">
        <v>27876</v>
      </c>
      <c r="BV46" s="100">
        <v>20</v>
      </c>
      <c r="BW46" s="100">
        <v>24240</v>
      </c>
      <c r="BX46" s="100">
        <v>22</v>
      </c>
      <c r="BY46" s="100">
        <v>26664</v>
      </c>
      <c r="BZ46" s="100">
        <v>25</v>
      </c>
      <c r="CA46" s="100">
        <v>30300</v>
      </c>
      <c r="CB46" s="100">
        <v>23</v>
      </c>
      <c r="CC46" s="100">
        <v>27876</v>
      </c>
      <c r="CD46" s="100">
        <v>25</v>
      </c>
      <c r="CE46" s="100">
        <v>30300</v>
      </c>
      <c r="CF46" s="100">
        <v>68</v>
      </c>
      <c r="CG46" s="100">
        <v>82416</v>
      </c>
      <c r="CH46" s="100">
        <v>50</v>
      </c>
      <c r="CI46" s="100">
        <v>60600</v>
      </c>
      <c r="CJ46" s="100">
        <v>73</v>
      </c>
      <c r="CK46" s="100">
        <v>88476</v>
      </c>
      <c r="CL46" s="100">
        <v>71</v>
      </c>
      <c r="CM46" s="100">
        <v>86052</v>
      </c>
      <c r="CN46" s="100">
        <v>19</v>
      </c>
      <c r="CO46" s="100">
        <v>23028</v>
      </c>
      <c r="CP46" s="100">
        <v>18</v>
      </c>
      <c r="CQ46" s="100">
        <v>21816</v>
      </c>
      <c r="CR46" s="100">
        <v>16</v>
      </c>
      <c r="CS46" s="100">
        <v>19392</v>
      </c>
      <c r="CT46" s="100">
        <v>20</v>
      </c>
      <c r="CU46" s="100">
        <v>24240</v>
      </c>
    </row>
    <row r="47" spans="2:99">
      <c r="C47" s="99" t="s">
        <v>212</v>
      </c>
      <c r="D47" s="100">
        <v>0</v>
      </c>
      <c r="E47" s="100">
        <v>0</v>
      </c>
      <c r="F47" s="100">
        <v>0</v>
      </c>
      <c r="G47" s="100">
        <v>0</v>
      </c>
      <c r="H47" s="100">
        <v>74.002244700352065</v>
      </c>
      <c r="I47" s="100">
        <v>113045.82900425782</v>
      </c>
      <c r="J47" s="100">
        <v>65.605619983220052</v>
      </c>
      <c r="K47" s="100">
        <v>100219.14508636695</v>
      </c>
      <c r="L47" s="100">
        <v>21</v>
      </c>
      <c r="M47" s="100">
        <v>32079.599999999999</v>
      </c>
      <c r="N47" s="100">
        <v>18</v>
      </c>
      <c r="O47" s="100">
        <v>27496.799999999999</v>
      </c>
      <c r="P47" s="100">
        <v>29</v>
      </c>
      <c r="Q47" s="100">
        <v>44300.399999999994</v>
      </c>
      <c r="R47" s="100">
        <v>19</v>
      </c>
      <c r="S47" s="100">
        <v>29024.399999999998</v>
      </c>
      <c r="T47" s="100">
        <v>9</v>
      </c>
      <c r="U47" s="100">
        <v>13748.4</v>
      </c>
      <c r="V47" s="100">
        <v>17</v>
      </c>
      <c r="W47" s="100">
        <v>25969.199999999997</v>
      </c>
      <c r="X47" s="100">
        <v>14</v>
      </c>
      <c r="Y47" s="100">
        <v>21386.399999999998</v>
      </c>
      <c r="Z47" s="100">
        <v>9</v>
      </c>
      <c r="AA47" s="100">
        <v>13748.4</v>
      </c>
      <c r="AB47" s="100">
        <v>26</v>
      </c>
      <c r="AC47" s="100">
        <v>39717.599999999999</v>
      </c>
      <c r="AD47" s="100">
        <v>16</v>
      </c>
      <c r="AE47" s="100">
        <v>24441.599999999999</v>
      </c>
      <c r="AF47" s="100">
        <v>25</v>
      </c>
      <c r="AG47" s="100">
        <v>38190</v>
      </c>
      <c r="AH47" s="100">
        <v>24</v>
      </c>
      <c r="AI47" s="100">
        <v>36662.399999999994</v>
      </c>
      <c r="AJ47" s="100">
        <v>19</v>
      </c>
      <c r="AK47" s="100">
        <v>29024.399999999998</v>
      </c>
      <c r="AL47" s="100">
        <v>20</v>
      </c>
      <c r="AM47" s="100">
        <v>30552</v>
      </c>
      <c r="AN47" s="100">
        <v>10</v>
      </c>
      <c r="AO47" s="100">
        <v>15276</v>
      </c>
      <c r="AP47" s="100">
        <v>18</v>
      </c>
      <c r="AQ47" s="100">
        <v>27496.799999999999</v>
      </c>
      <c r="AR47" s="100">
        <v>93</v>
      </c>
      <c r="AS47" s="100">
        <v>142066.79999999999</v>
      </c>
      <c r="AT47" s="100">
        <v>109</v>
      </c>
      <c r="AU47" s="100">
        <v>166508.4</v>
      </c>
      <c r="AV47" s="100">
        <v>119</v>
      </c>
      <c r="AW47" s="100">
        <v>181784.4</v>
      </c>
      <c r="AX47" s="100">
        <v>93</v>
      </c>
      <c r="AY47" s="100">
        <v>142066.79999999999</v>
      </c>
      <c r="AZ47" s="100">
        <v>28</v>
      </c>
      <c r="BA47" s="100">
        <v>42772.799999999996</v>
      </c>
      <c r="BB47" s="100">
        <v>22</v>
      </c>
      <c r="BC47" s="100">
        <v>33607.199999999997</v>
      </c>
      <c r="BD47" s="100">
        <v>30</v>
      </c>
      <c r="BE47" s="100">
        <v>45828</v>
      </c>
      <c r="BF47" s="100">
        <v>29</v>
      </c>
      <c r="BG47" s="100">
        <v>44300.399999999994</v>
      </c>
      <c r="BH47" s="100">
        <v>15</v>
      </c>
      <c r="BI47" s="100">
        <v>22914</v>
      </c>
      <c r="BJ47" s="100">
        <v>21</v>
      </c>
      <c r="BK47" s="100">
        <v>32079.599999999999</v>
      </c>
      <c r="BL47" s="100">
        <v>22</v>
      </c>
      <c r="BM47" s="100">
        <v>33607.199999999997</v>
      </c>
      <c r="BN47" s="100">
        <v>17</v>
      </c>
      <c r="BO47" s="100">
        <v>25969.199999999997</v>
      </c>
      <c r="BP47" s="100">
        <v>33</v>
      </c>
      <c r="BQ47" s="100">
        <v>50410.799999999996</v>
      </c>
      <c r="BR47" s="100">
        <v>36</v>
      </c>
      <c r="BS47" s="100">
        <v>54993.599999999999</v>
      </c>
      <c r="BT47" s="100">
        <v>20</v>
      </c>
      <c r="BU47" s="100">
        <v>30552</v>
      </c>
      <c r="BV47" s="100">
        <v>23</v>
      </c>
      <c r="BW47" s="100">
        <v>35134.799999999996</v>
      </c>
      <c r="BX47" s="100">
        <v>21</v>
      </c>
      <c r="BY47" s="100">
        <v>32079.599999999999</v>
      </c>
      <c r="BZ47" s="100">
        <v>26</v>
      </c>
      <c r="CA47" s="100">
        <v>39717.599999999999</v>
      </c>
      <c r="CB47" s="100">
        <v>20</v>
      </c>
      <c r="CC47" s="100">
        <v>30552</v>
      </c>
      <c r="CD47" s="100">
        <v>27</v>
      </c>
      <c r="CE47" s="100">
        <v>41245.199999999997</v>
      </c>
      <c r="CF47" s="100">
        <v>62</v>
      </c>
      <c r="CG47" s="100">
        <v>94711.2</v>
      </c>
      <c r="CH47" s="100">
        <v>46</v>
      </c>
      <c r="CI47" s="100">
        <v>70269.599999999991</v>
      </c>
      <c r="CJ47" s="100">
        <v>65</v>
      </c>
      <c r="CK47" s="100">
        <v>99294</v>
      </c>
      <c r="CL47" s="100">
        <v>66</v>
      </c>
      <c r="CM47" s="100">
        <v>100821.59999999999</v>
      </c>
      <c r="CN47" s="100">
        <v>19</v>
      </c>
      <c r="CO47" s="100">
        <v>29024.399999999998</v>
      </c>
      <c r="CP47" s="100">
        <v>18</v>
      </c>
      <c r="CQ47" s="100">
        <v>27496.799999999999</v>
      </c>
      <c r="CR47" s="100">
        <v>16</v>
      </c>
      <c r="CS47" s="100">
        <v>24441.599999999999</v>
      </c>
      <c r="CT47" s="100">
        <v>18</v>
      </c>
      <c r="CU47" s="100">
        <v>27496.799999999999</v>
      </c>
    </row>
    <row r="48" spans="2:99">
      <c r="C48" s="99" t="s">
        <v>213</v>
      </c>
      <c r="D48" s="100">
        <v>0</v>
      </c>
      <c r="E48" s="100">
        <v>0</v>
      </c>
      <c r="F48" s="100">
        <v>0</v>
      </c>
      <c r="G48" s="100">
        <v>0</v>
      </c>
      <c r="H48" s="100">
        <v>83.100881343837969</v>
      </c>
      <c r="I48" s="100">
        <v>72098.32465391382</v>
      </c>
      <c r="J48" s="100">
        <v>78.137030541812635</v>
      </c>
      <c r="K48" s="100">
        <v>67791.687698076639</v>
      </c>
      <c r="L48" s="100">
        <v>20</v>
      </c>
      <c r="M48" s="100">
        <v>17352</v>
      </c>
      <c r="N48" s="100">
        <v>18</v>
      </c>
      <c r="O48" s="100">
        <v>15616.800000000001</v>
      </c>
      <c r="P48" s="100">
        <v>28</v>
      </c>
      <c r="Q48" s="100">
        <v>24292.799999999999</v>
      </c>
      <c r="R48" s="100">
        <v>21</v>
      </c>
      <c r="S48" s="100">
        <v>18219.600000000002</v>
      </c>
      <c r="T48" s="100">
        <v>11</v>
      </c>
      <c r="U48" s="100">
        <v>9543.6</v>
      </c>
      <c r="V48" s="100">
        <v>18</v>
      </c>
      <c r="W48" s="100">
        <v>15616.800000000001</v>
      </c>
      <c r="X48" s="100">
        <v>13</v>
      </c>
      <c r="Y48" s="100">
        <v>11278.800000000001</v>
      </c>
      <c r="Z48" s="100">
        <v>10</v>
      </c>
      <c r="AA48" s="100">
        <v>8676</v>
      </c>
      <c r="AB48" s="100">
        <v>27</v>
      </c>
      <c r="AC48" s="100">
        <v>23425.200000000001</v>
      </c>
      <c r="AD48" s="100">
        <v>15</v>
      </c>
      <c r="AE48" s="100">
        <v>13014</v>
      </c>
      <c r="AF48" s="100">
        <v>27</v>
      </c>
      <c r="AG48" s="100">
        <v>23425.200000000001</v>
      </c>
      <c r="AH48" s="100">
        <v>28</v>
      </c>
      <c r="AI48" s="100">
        <v>24292.799999999999</v>
      </c>
      <c r="AJ48" s="100">
        <v>21</v>
      </c>
      <c r="AK48" s="100">
        <v>18219.600000000002</v>
      </c>
      <c r="AL48" s="100">
        <v>23</v>
      </c>
      <c r="AM48" s="100">
        <v>19954.8</v>
      </c>
      <c r="AN48" s="100">
        <v>12</v>
      </c>
      <c r="AO48" s="100">
        <v>10411.200000000001</v>
      </c>
      <c r="AP48" s="100">
        <v>18</v>
      </c>
      <c r="AQ48" s="100">
        <v>15616.800000000001</v>
      </c>
      <c r="AR48" s="100">
        <v>98</v>
      </c>
      <c r="AS48" s="100">
        <v>85024.8</v>
      </c>
      <c r="AT48" s="100">
        <v>132</v>
      </c>
      <c r="AU48" s="100">
        <v>114523.2</v>
      </c>
      <c r="AV48" s="100">
        <v>137</v>
      </c>
      <c r="AW48" s="100">
        <v>118861.2</v>
      </c>
      <c r="AX48" s="100">
        <v>102</v>
      </c>
      <c r="AY48" s="100">
        <v>88495.2</v>
      </c>
      <c r="AZ48" s="100">
        <v>30</v>
      </c>
      <c r="BA48" s="100">
        <v>26028</v>
      </c>
      <c r="BB48" s="100">
        <v>22</v>
      </c>
      <c r="BC48" s="100">
        <v>19087.2</v>
      </c>
      <c r="BD48" s="100">
        <v>32</v>
      </c>
      <c r="BE48" s="100">
        <v>27763.200000000001</v>
      </c>
      <c r="BF48" s="100">
        <v>31</v>
      </c>
      <c r="BG48" s="100">
        <v>26895.600000000002</v>
      </c>
      <c r="BH48" s="100">
        <v>16</v>
      </c>
      <c r="BI48" s="100">
        <v>13881.6</v>
      </c>
      <c r="BJ48" s="100">
        <v>25</v>
      </c>
      <c r="BK48" s="100">
        <v>21690</v>
      </c>
      <c r="BL48" s="100">
        <v>24</v>
      </c>
      <c r="BM48" s="100">
        <v>20822.400000000001</v>
      </c>
      <c r="BN48" s="100">
        <v>19</v>
      </c>
      <c r="BO48" s="100">
        <v>16484.400000000001</v>
      </c>
      <c r="BP48" s="100">
        <v>37</v>
      </c>
      <c r="BQ48" s="100">
        <v>32101.200000000001</v>
      </c>
      <c r="BR48" s="100">
        <v>36</v>
      </c>
      <c r="BS48" s="100">
        <v>31233.600000000002</v>
      </c>
      <c r="BT48" s="100">
        <v>20</v>
      </c>
      <c r="BU48" s="100">
        <v>17352</v>
      </c>
      <c r="BV48" s="100">
        <v>24</v>
      </c>
      <c r="BW48" s="100">
        <v>20822.400000000001</v>
      </c>
      <c r="BX48" s="100">
        <v>24</v>
      </c>
      <c r="BY48" s="100">
        <v>20822.400000000001</v>
      </c>
      <c r="BZ48" s="100">
        <v>28</v>
      </c>
      <c r="CA48" s="100">
        <v>24292.799999999999</v>
      </c>
      <c r="CB48" s="100">
        <v>21</v>
      </c>
      <c r="CC48" s="100">
        <v>18219.600000000002</v>
      </c>
      <c r="CD48" s="100">
        <v>27</v>
      </c>
      <c r="CE48" s="100">
        <v>23425.200000000001</v>
      </c>
      <c r="CF48" s="100">
        <v>67</v>
      </c>
      <c r="CG48" s="100">
        <v>58129.200000000004</v>
      </c>
      <c r="CH48" s="100">
        <v>53</v>
      </c>
      <c r="CI48" s="100">
        <v>45982.8</v>
      </c>
      <c r="CJ48" s="100">
        <v>74</v>
      </c>
      <c r="CK48" s="100">
        <v>64202.400000000001</v>
      </c>
      <c r="CL48" s="100">
        <v>66</v>
      </c>
      <c r="CM48" s="100">
        <v>57261.599999999999</v>
      </c>
      <c r="CN48" s="100">
        <v>19</v>
      </c>
      <c r="CO48" s="100">
        <v>16484.400000000001</v>
      </c>
      <c r="CP48" s="100">
        <v>21</v>
      </c>
      <c r="CQ48" s="100">
        <v>18219.600000000002</v>
      </c>
      <c r="CR48" s="100">
        <v>17</v>
      </c>
      <c r="CS48" s="100">
        <v>14749.2</v>
      </c>
      <c r="CT48" s="100">
        <v>18</v>
      </c>
      <c r="CU48" s="100">
        <v>15616.800000000001</v>
      </c>
    </row>
    <row r="49" spans="2:99">
      <c r="B49" s="99" t="s">
        <v>129</v>
      </c>
      <c r="C49" s="99" t="s">
        <v>214</v>
      </c>
      <c r="D49" s="100">
        <v>0</v>
      </c>
      <c r="E49" s="100">
        <v>0</v>
      </c>
      <c r="F49" s="100">
        <v>0</v>
      </c>
      <c r="G49" s="100">
        <v>0</v>
      </c>
      <c r="H49" s="100">
        <v>13.347832506091111</v>
      </c>
      <c r="I49" s="100">
        <v>13150.284585000962</v>
      </c>
      <c r="J49" s="100">
        <v>12.656141474097383</v>
      </c>
      <c r="K49" s="100">
        <v>12468.830580280741</v>
      </c>
      <c r="L49" s="100">
        <v>3.8096094798696791</v>
      </c>
      <c r="M49" s="100">
        <v>3753.2272595676077</v>
      </c>
      <c r="N49" s="100">
        <v>3.7244578588424653</v>
      </c>
      <c r="O49" s="100">
        <v>3669.3358825315963</v>
      </c>
      <c r="P49" s="100">
        <v>2.2426843020986889</v>
      </c>
      <c r="Q49" s="100">
        <v>2209.4925744276279</v>
      </c>
      <c r="R49" s="100">
        <v>2.1233093087060011</v>
      </c>
      <c r="S49" s="100">
        <v>2091.8843309371523</v>
      </c>
      <c r="T49" s="100">
        <v>0.91576275669029805</v>
      </c>
      <c r="U49" s="100">
        <v>902.20946789128163</v>
      </c>
      <c r="V49" s="100">
        <v>1.0193409499963819</v>
      </c>
      <c r="W49" s="100">
        <v>1004.2547039364354</v>
      </c>
      <c r="X49" s="100">
        <v>1.3551863991332733</v>
      </c>
      <c r="Y49" s="100">
        <v>1335.1296404261009</v>
      </c>
      <c r="Z49" s="100">
        <v>1.4322027473673205</v>
      </c>
      <c r="AA49" s="100">
        <v>1411.006146706284</v>
      </c>
      <c r="AB49" s="100">
        <v>2.9935302767029071</v>
      </c>
      <c r="AC49" s="100">
        <v>2949.2260286077039</v>
      </c>
      <c r="AD49" s="100">
        <v>3.191229465937151</v>
      </c>
      <c r="AE49" s="100">
        <v>3143.9992698412807</v>
      </c>
      <c r="AF49" s="100">
        <v>4.3799624419987397</v>
      </c>
      <c r="AG49" s="100">
        <v>4315.1389978571578</v>
      </c>
      <c r="AH49" s="100">
        <v>2.6970212081273028</v>
      </c>
      <c r="AI49" s="100">
        <v>2657.1052942470187</v>
      </c>
      <c r="AJ49" s="100">
        <v>6.7565105345322918</v>
      </c>
      <c r="AK49" s="100">
        <v>6656.5141786212134</v>
      </c>
      <c r="AL49" s="100">
        <v>6.3713338090872513</v>
      </c>
      <c r="AM49" s="100">
        <v>6277.0380687127599</v>
      </c>
      <c r="AN49" s="100">
        <v>5.6015480381608596</v>
      </c>
      <c r="AO49" s="100">
        <v>5518.6451271960786</v>
      </c>
      <c r="AP49" s="100">
        <v>4.3452008353162093</v>
      </c>
      <c r="AQ49" s="100">
        <v>4280.8918629535292</v>
      </c>
      <c r="AR49" s="100">
        <v>1.6652266674265714</v>
      </c>
      <c r="AS49" s="100">
        <v>1640.5813127486581</v>
      </c>
      <c r="AT49" s="100">
        <v>3.5192535690990789</v>
      </c>
      <c r="AU49" s="100">
        <v>3467.1686162764122</v>
      </c>
      <c r="AV49" s="100">
        <v>2.8114528801583796</v>
      </c>
      <c r="AW49" s="100">
        <v>2769.8433775320354</v>
      </c>
      <c r="AX49" s="100">
        <v>3.4103888826588329</v>
      </c>
      <c r="AY49" s="100">
        <v>3359.915127195482</v>
      </c>
      <c r="AZ49" s="100">
        <v>5.1680972766946773</v>
      </c>
      <c r="BA49" s="100">
        <v>5091.6094369995953</v>
      </c>
      <c r="BB49" s="100">
        <v>4.498560864797958</v>
      </c>
      <c r="BC49" s="100">
        <v>4431.9821639989477</v>
      </c>
      <c r="BD49" s="100">
        <v>8.9753328729482362</v>
      </c>
      <c r="BE49" s="100">
        <v>8842.4979464286025</v>
      </c>
      <c r="BF49" s="100">
        <v>6.4618544611032913</v>
      </c>
      <c r="BG49" s="100">
        <v>6366.219015078962</v>
      </c>
      <c r="BH49" s="100">
        <v>4.7056771377975988</v>
      </c>
      <c r="BI49" s="100">
        <v>4636.0331161581944</v>
      </c>
      <c r="BJ49" s="100">
        <v>4.3034565478153555</v>
      </c>
      <c r="BK49" s="100">
        <v>4239.765390907688</v>
      </c>
      <c r="BL49" s="100">
        <v>3.3394041186327685</v>
      </c>
      <c r="BM49" s="100">
        <v>3289.9809376770031</v>
      </c>
      <c r="BN49" s="100">
        <v>5.0897927725023342</v>
      </c>
      <c r="BO49" s="100">
        <v>5014.4638394692993</v>
      </c>
      <c r="BP49" s="100">
        <v>4.7149272753894511</v>
      </c>
      <c r="BQ49" s="100">
        <v>4645.1463517136872</v>
      </c>
      <c r="BR49" s="100">
        <v>4.1242584199611478</v>
      </c>
      <c r="BS49" s="100">
        <v>4063.2193953457227</v>
      </c>
      <c r="BT49" s="100">
        <v>6.4850737843421538</v>
      </c>
      <c r="BU49" s="100">
        <v>6389.0946923338897</v>
      </c>
      <c r="BV49" s="100">
        <v>5.7867121706945959</v>
      </c>
      <c r="BW49" s="100">
        <v>5701.0688305683152</v>
      </c>
      <c r="BX49" s="100">
        <v>6.2643603353874875</v>
      </c>
      <c r="BY49" s="100">
        <v>6171.6478024237522</v>
      </c>
      <c r="BZ49" s="100">
        <v>6.1178172344760258</v>
      </c>
      <c r="CA49" s="100">
        <v>6027.27353940578</v>
      </c>
      <c r="CB49" s="100">
        <v>8.9460017197686685</v>
      </c>
      <c r="CC49" s="100">
        <v>8813.6008943160923</v>
      </c>
      <c r="CD49" s="100">
        <v>4.1080820994190086</v>
      </c>
      <c r="CE49" s="100">
        <v>4047.2824843476069</v>
      </c>
      <c r="CF49" s="100">
        <v>6.6767720152419807</v>
      </c>
      <c r="CG49" s="100">
        <v>6577.9557894163991</v>
      </c>
      <c r="CH49" s="100">
        <v>8.280622944170215</v>
      </c>
      <c r="CI49" s="100">
        <v>8158.0697245964957</v>
      </c>
      <c r="CJ49" s="100">
        <v>9.7751433425764933</v>
      </c>
      <c r="CK49" s="100">
        <v>9630.4712211063597</v>
      </c>
      <c r="CL49" s="100">
        <v>0</v>
      </c>
      <c r="CM49" s="100">
        <v>0</v>
      </c>
      <c r="CN49" s="100">
        <v>11.411396400609743</v>
      </c>
      <c r="CO49" s="100">
        <v>11242.507733880717</v>
      </c>
      <c r="CP49" s="100">
        <v>5.247779442425025</v>
      </c>
      <c r="CQ49" s="100">
        <v>5170.1123066771343</v>
      </c>
      <c r="CR49" s="100">
        <v>4.0164717487379544</v>
      </c>
      <c r="CS49" s="100">
        <v>3957.0279668566322</v>
      </c>
      <c r="CT49" s="100">
        <v>7.8493950573454105</v>
      </c>
      <c r="CU49" s="100">
        <v>7733.2240104966977</v>
      </c>
    </row>
    <row r="50" spans="2:99">
      <c r="C50" s="99" t="s">
        <v>215</v>
      </c>
      <c r="D50" s="100">
        <v>0</v>
      </c>
      <c r="E50" s="100">
        <v>0</v>
      </c>
      <c r="F50" s="100">
        <v>0</v>
      </c>
      <c r="G50" s="100">
        <v>0</v>
      </c>
      <c r="H50" s="100">
        <v>43.066880112499966</v>
      </c>
      <c r="I50" s="100">
        <v>12144.860191724991</v>
      </c>
      <c r="J50" s="100">
        <v>37.594231675777777</v>
      </c>
      <c r="K50" s="100">
        <v>10601.573332569333</v>
      </c>
      <c r="L50" s="100">
        <v>16</v>
      </c>
      <c r="M50" s="100">
        <v>4512</v>
      </c>
      <c r="N50" s="100">
        <v>15</v>
      </c>
      <c r="O50" s="100">
        <v>4230</v>
      </c>
      <c r="P50" s="100">
        <v>10</v>
      </c>
      <c r="Q50" s="100">
        <v>2820</v>
      </c>
      <c r="R50" s="100">
        <v>10</v>
      </c>
      <c r="S50" s="100">
        <v>2820</v>
      </c>
      <c r="T50" s="100">
        <v>7</v>
      </c>
      <c r="U50" s="100">
        <v>1974</v>
      </c>
      <c r="V50" s="100">
        <v>8</v>
      </c>
      <c r="W50" s="100">
        <v>2256</v>
      </c>
      <c r="X50" s="100">
        <v>9</v>
      </c>
      <c r="Y50" s="100">
        <v>2538</v>
      </c>
      <c r="Z50" s="100">
        <v>11</v>
      </c>
      <c r="AA50" s="100">
        <v>3102</v>
      </c>
      <c r="AB50" s="100">
        <v>8</v>
      </c>
      <c r="AC50" s="100">
        <v>2256</v>
      </c>
      <c r="AD50" s="100">
        <v>7</v>
      </c>
      <c r="AE50" s="100">
        <v>1974</v>
      </c>
      <c r="AF50" s="100">
        <v>9</v>
      </c>
      <c r="AG50" s="100">
        <v>2538</v>
      </c>
      <c r="AH50" s="100">
        <v>6</v>
      </c>
      <c r="AI50" s="100">
        <v>1692</v>
      </c>
      <c r="AJ50" s="100">
        <v>32</v>
      </c>
      <c r="AK50" s="100">
        <v>9024</v>
      </c>
      <c r="AL50" s="100">
        <v>36</v>
      </c>
      <c r="AM50" s="100">
        <v>10152</v>
      </c>
      <c r="AN50" s="100">
        <v>27</v>
      </c>
      <c r="AO50" s="100">
        <v>7614</v>
      </c>
      <c r="AP50" s="100">
        <v>23</v>
      </c>
      <c r="AQ50" s="100">
        <v>6486</v>
      </c>
      <c r="AR50" s="100">
        <v>17</v>
      </c>
      <c r="AS50" s="100">
        <v>4794</v>
      </c>
      <c r="AT50" s="100">
        <v>28</v>
      </c>
      <c r="AU50" s="100">
        <v>7896</v>
      </c>
      <c r="AV50" s="100">
        <v>19</v>
      </c>
      <c r="AW50" s="100">
        <v>5358</v>
      </c>
      <c r="AX50" s="100">
        <v>24</v>
      </c>
      <c r="AY50" s="100">
        <v>6768</v>
      </c>
      <c r="AZ50" s="100">
        <v>13</v>
      </c>
      <c r="BA50" s="100">
        <v>3666</v>
      </c>
      <c r="BB50" s="100">
        <v>13</v>
      </c>
      <c r="BC50" s="100">
        <v>3666</v>
      </c>
      <c r="BD50" s="100">
        <v>21</v>
      </c>
      <c r="BE50" s="100">
        <v>5922</v>
      </c>
      <c r="BF50" s="100">
        <v>12</v>
      </c>
      <c r="BG50" s="100">
        <v>3384</v>
      </c>
      <c r="BH50" s="100">
        <v>24</v>
      </c>
      <c r="BI50" s="100">
        <v>6768</v>
      </c>
      <c r="BJ50" s="100">
        <v>23</v>
      </c>
      <c r="BK50" s="100">
        <v>6486</v>
      </c>
      <c r="BL50" s="100">
        <v>18</v>
      </c>
      <c r="BM50" s="100">
        <v>5076</v>
      </c>
      <c r="BN50" s="100">
        <v>27</v>
      </c>
      <c r="BO50" s="100">
        <v>7614</v>
      </c>
      <c r="BP50" s="100">
        <v>22</v>
      </c>
      <c r="BQ50" s="100">
        <v>6204</v>
      </c>
      <c r="BR50" s="100">
        <v>18</v>
      </c>
      <c r="BS50" s="100">
        <v>5076</v>
      </c>
      <c r="BT50" s="100">
        <v>24</v>
      </c>
      <c r="BU50" s="100">
        <v>6768</v>
      </c>
      <c r="BV50" s="100">
        <v>21</v>
      </c>
      <c r="BW50" s="100">
        <v>5922</v>
      </c>
      <c r="BX50" s="100">
        <v>31</v>
      </c>
      <c r="BY50" s="100">
        <v>8742</v>
      </c>
      <c r="BZ50" s="100">
        <v>37</v>
      </c>
      <c r="CA50" s="100">
        <v>10434</v>
      </c>
      <c r="CB50" s="100">
        <v>43</v>
      </c>
      <c r="CC50" s="100">
        <v>12126</v>
      </c>
      <c r="CD50" s="100">
        <v>22</v>
      </c>
      <c r="CE50" s="100">
        <v>6204</v>
      </c>
      <c r="CF50" s="100">
        <v>20</v>
      </c>
      <c r="CG50" s="100">
        <v>5640</v>
      </c>
      <c r="CH50" s="100">
        <v>17</v>
      </c>
      <c r="CI50" s="100">
        <v>4794</v>
      </c>
      <c r="CJ50" s="100">
        <v>31</v>
      </c>
      <c r="CK50" s="100">
        <v>8742</v>
      </c>
      <c r="CL50" s="100">
        <v>31</v>
      </c>
      <c r="CM50" s="100">
        <v>8742</v>
      </c>
      <c r="CN50" s="100">
        <v>17</v>
      </c>
      <c r="CO50" s="100">
        <v>4794</v>
      </c>
      <c r="CP50" s="100">
        <v>21</v>
      </c>
      <c r="CQ50" s="100">
        <v>5922</v>
      </c>
      <c r="CR50" s="100">
        <v>11</v>
      </c>
      <c r="CS50" s="100">
        <v>3102</v>
      </c>
      <c r="CT50" s="100">
        <v>22</v>
      </c>
      <c r="CU50" s="100">
        <v>6204</v>
      </c>
    </row>
    <row r="51" spans="2:99">
      <c r="C51" s="99" t="s">
        <v>216</v>
      </c>
      <c r="D51" s="100">
        <v>0</v>
      </c>
      <c r="E51" s="100">
        <v>0</v>
      </c>
      <c r="F51" s="100">
        <v>0</v>
      </c>
      <c r="G51" s="100">
        <v>0</v>
      </c>
      <c r="H51" s="100">
        <v>40.640577007570393</v>
      </c>
      <c r="I51" s="100">
        <v>34723.30899526814</v>
      </c>
      <c r="J51" s="100">
        <v>37.594231675777777</v>
      </c>
      <c r="K51" s="100">
        <v>32120.511543784531</v>
      </c>
      <c r="L51" s="100">
        <v>15</v>
      </c>
      <c r="M51" s="100">
        <v>12816</v>
      </c>
      <c r="N51" s="100">
        <v>16</v>
      </c>
      <c r="O51" s="100">
        <v>13670.4</v>
      </c>
      <c r="P51" s="100">
        <v>10</v>
      </c>
      <c r="Q51" s="100">
        <v>8544</v>
      </c>
      <c r="R51" s="100">
        <v>10</v>
      </c>
      <c r="S51" s="100">
        <v>8544</v>
      </c>
      <c r="T51" s="100">
        <v>7</v>
      </c>
      <c r="U51" s="100">
        <v>5980.8</v>
      </c>
      <c r="V51" s="100">
        <v>7</v>
      </c>
      <c r="W51" s="100">
        <v>5980.8</v>
      </c>
      <c r="X51" s="100">
        <v>9</v>
      </c>
      <c r="Y51" s="100">
        <v>7689.5999999999995</v>
      </c>
      <c r="Z51" s="100">
        <v>10</v>
      </c>
      <c r="AA51" s="100">
        <v>8544</v>
      </c>
      <c r="AB51" s="100">
        <v>7</v>
      </c>
      <c r="AC51" s="100">
        <v>5980.8</v>
      </c>
      <c r="AD51" s="100">
        <v>7</v>
      </c>
      <c r="AE51" s="100">
        <v>5980.8</v>
      </c>
      <c r="AF51" s="100">
        <v>10</v>
      </c>
      <c r="AG51" s="100">
        <v>8544</v>
      </c>
      <c r="AH51" s="100">
        <v>6</v>
      </c>
      <c r="AI51" s="100">
        <v>5126.3999999999996</v>
      </c>
      <c r="AJ51" s="100">
        <v>30</v>
      </c>
      <c r="AK51" s="100">
        <v>25632</v>
      </c>
      <c r="AL51" s="100">
        <v>32</v>
      </c>
      <c r="AM51" s="100">
        <v>27340.799999999999</v>
      </c>
      <c r="AN51" s="100">
        <v>22</v>
      </c>
      <c r="AO51" s="100">
        <v>18796.8</v>
      </c>
      <c r="AP51" s="100">
        <v>22</v>
      </c>
      <c r="AQ51" s="100">
        <v>18796.8</v>
      </c>
      <c r="AR51" s="100">
        <v>19</v>
      </c>
      <c r="AS51" s="100">
        <v>16233.6</v>
      </c>
      <c r="AT51" s="100">
        <v>26</v>
      </c>
      <c r="AU51" s="100">
        <v>22214.399999999998</v>
      </c>
      <c r="AV51" s="100">
        <v>19</v>
      </c>
      <c r="AW51" s="100">
        <v>16233.6</v>
      </c>
      <c r="AX51" s="100">
        <v>22</v>
      </c>
      <c r="AY51" s="100">
        <v>18796.8</v>
      </c>
      <c r="AZ51" s="100">
        <v>13</v>
      </c>
      <c r="BA51" s="100">
        <v>11107.199999999999</v>
      </c>
      <c r="BB51" s="100">
        <v>12</v>
      </c>
      <c r="BC51" s="100">
        <v>10252.799999999999</v>
      </c>
      <c r="BD51" s="100">
        <v>18</v>
      </c>
      <c r="BE51" s="100">
        <v>15379.199999999999</v>
      </c>
      <c r="BF51" s="100">
        <v>12</v>
      </c>
      <c r="BG51" s="100">
        <v>10252.799999999999</v>
      </c>
      <c r="BH51" s="100">
        <v>23</v>
      </c>
      <c r="BI51" s="100">
        <v>19651.2</v>
      </c>
      <c r="BJ51" s="100">
        <v>18</v>
      </c>
      <c r="BK51" s="100">
        <v>15379.199999999999</v>
      </c>
      <c r="BL51" s="100">
        <v>16</v>
      </c>
      <c r="BM51" s="100">
        <v>13670.4</v>
      </c>
      <c r="BN51" s="100">
        <v>26</v>
      </c>
      <c r="BO51" s="100">
        <v>22214.399999999998</v>
      </c>
      <c r="BP51" s="100">
        <v>23</v>
      </c>
      <c r="BQ51" s="100">
        <v>19651.2</v>
      </c>
      <c r="BR51" s="100">
        <v>18</v>
      </c>
      <c r="BS51" s="100">
        <v>15379.199999999999</v>
      </c>
      <c r="BT51" s="100">
        <v>23</v>
      </c>
      <c r="BU51" s="100">
        <v>19651.2</v>
      </c>
      <c r="BV51" s="100">
        <v>20</v>
      </c>
      <c r="BW51" s="100">
        <v>17088</v>
      </c>
      <c r="BX51" s="100">
        <v>29</v>
      </c>
      <c r="BY51" s="100">
        <v>24777.599999999999</v>
      </c>
      <c r="BZ51" s="100">
        <v>35</v>
      </c>
      <c r="CA51" s="100">
        <v>29904</v>
      </c>
      <c r="CB51" s="100">
        <v>39</v>
      </c>
      <c r="CC51" s="100">
        <v>33321.599999999999</v>
      </c>
      <c r="CD51" s="100">
        <v>22</v>
      </c>
      <c r="CE51" s="100">
        <v>18796.8</v>
      </c>
      <c r="CF51" s="100">
        <v>20</v>
      </c>
      <c r="CG51" s="100">
        <v>17088</v>
      </c>
      <c r="CH51" s="100">
        <v>16</v>
      </c>
      <c r="CI51" s="100">
        <v>13670.4</v>
      </c>
      <c r="CJ51" s="100">
        <v>28</v>
      </c>
      <c r="CK51" s="100">
        <v>23923.200000000001</v>
      </c>
      <c r="CL51" s="100">
        <v>28</v>
      </c>
      <c r="CM51" s="100">
        <v>23923.200000000001</v>
      </c>
      <c r="CN51" s="100">
        <v>17</v>
      </c>
      <c r="CO51" s="100">
        <v>14524.8</v>
      </c>
      <c r="CP51" s="100">
        <v>21</v>
      </c>
      <c r="CQ51" s="100">
        <v>17942.399999999998</v>
      </c>
      <c r="CR51" s="100">
        <v>12</v>
      </c>
      <c r="CS51" s="100">
        <v>10252.799999999999</v>
      </c>
      <c r="CT51" s="100">
        <v>21</v>
      </c>
      <c r="CU51" s="100">
        <v>17942.399999999998</v>
      </c>
    </row>
    <row r="52" spans="2:99">
      <c r="C52" s="99" t="s">
        <v>217</v>
      </c>
      <c r="D52" s="100">
        <v>0</v>
      </c>
      <c r="E52" s="100">
        <v>0</v>
      </c>
      <c r="F52" s="100">
        <v>0</v>
      </c>
      <c r="G52" s="100">
        <v>0</v>
      </c>
      <c r="H52" s="100">
        <v>42.460304336267576</v>
      </c>
      <c r="I52" s="100">
        <v>22928.56434158449</v>
      </c>
      <c r="J52" s="100">
        <v>42.754224258727675</v>
      </c>
      <c r="K52" s="100">
        <v>23087.281099712945</v>
      </c>
      <c r="L52" s="100">
        <v>16</v>
      </c>
      <c r="M52" s="100">
        <v>8640</v>
      </c>
      <c r="N52" s="100">
        <v>16</v>
      </c>
      <c r="O52" s="100">
        <v>8640</v>
      </c>
      <c r="P52" s="100">
        <v>11</v>
      </c>
      <c r="Q52" s="100">
        <v>5940</v>
      </c>
      <c r="R52" s="100">
        <v>10</v>
      </c>
      <c r="S52" s="100">
        <v>5400</v>
      </c>
      <c r="T52" s="100">
        <v>7</v>
      </c>
      <c r="U52" s="100">
        <v>3780</v>
      </c>
      <c r="V52" s="100">
        <v>8</v>
      </c>
      <c r="W52" s="100">
        <v>4320</v>
      </c>
      <c r="X52" s="100">
        <v>9</v>
      </c>
      <c r="Y52" s="100">
        <v>4860</v>
      </c>
      <c r="Z52" s="100">
        <v>10</v>
      </c>
      <c r="AA52" s="100">
        <v>5400</v>
      </c>
      <c r="AB52" s="100">
        <v>8</v>
      </c>
      <c r="AC52" s="100">
        <v>4320</v>
      </c>
      <c r="AD52" s="100">
        <v>8</v>
      </c>
      <c r="AE52" s="100">
        <v>4320</v>
      </c>
      <c r="AF52" s="100">
        <v>10</v>
      </c>
      <c r="AG52" s="100">
        <v>5400</v>
      </c>
      <c r="AH52" s="100">
        <v>6</v>
      </c>
      <c r="AI52" s="100">
        <v>3240</v>
      </c>
      <c r="AJ52" s="100">
        <v>33</v>
      </c>
      <c r="AK52" s="100">
        <v>17820</v>
      </c>
      <c r="AL52" s="100">
        <v>29</v>
      </c>
      <c r="AM52" s="100">
        <v>15660</v>
      </c>
      <c r="AN52" s="100">
        <v>24</v>
      </c>
      <c r="AO52" s="100">
        <v>12960</v>
      </c>
      <c r="AP52" s="100">
        <v>20</v>
      </c>
      <c r="AQ52" s="100">
        <v>10800</v>
      </c>
      <c r="AR52" s="100">
        <v>18</v>
      </c>
      <c r="AS52" s="100">
        <v>9720</v>
      </c>
      <c r="AT52" s="100">
        <v>28</v>
      </c>
      <c r="AU52" s="100">
        <v>15120</v>
      </c>
      <c r="AV52" s="100">
        <v>17</v>
      </c>
      <c r="AW52" s="100">
        <v>9180</v>
      </c>
      <c r="AX52" s="100">
        <v>23</v>
      </c>
      <c r="AY52" s="100">
        <v>12420</v>
      </c>
      <c r="AZ52" s="100">
        <v>15</v>
      </c>
      <c r="BA52" s="100">
        <v>8100</v>
      </c>
      <c r="BB52" s="100">
        <v>12</v>
      </c>
      <c r="BC52" s="100">
        <v>6480</v>
      </c>
      <c r="BD52" s="100">
        <v>19</v>
      </c>
      <c r="BE52" s="100">
        <v>10260</v>
      </c>
      <c r="BF52" s="100">
        <v>12</v>
      </c>
      <c r="BG52" s="100">
        <v>6480</v>
      </c>
      <c r="BH52" s="100">
        <v>23</v>
      </c>
      <c r="BI52" s="100">
        <v>12420</v>
      </c>
      <c r="BJ52" s="100">
        <v>22</v>
      </c>
      <c r="BK52" s="100">
        <v>11880</v>
      </c>
      <c r="BL52" s="100">
        <v>16</v>
      </c>
      <c r="BM52" s="100">
        <v>8640</v>
      </c>
      <c r="BN52" s="100">
        <v>23</v>
      </c>
      <c r="BO52" s="100">
        <v>12420</v>
      </c>
      <c r="BP52" s="100">
        <v>23</v>
      </c>
      <c r="BQ52" s="100">
        <v>12420</v>
      </c>
      <c r="BR52" s="100">
        <v>19</v>
      </c>
      <c r="BS52" s="100">
        <v>10260</v>
      </c>
      <c r="BT52" s="100">
        <v>24</v>
      </c>
      <c r="BU52" s="100">
        <v>12960</v>
      </c>
      <c r="BV52" s="100">
        <v>23</v>
      </c>
      <c r="BW52" s="100">
        <v>12420</v>
      </c>
      <c r="BX52" s="100">
        <v>30</v>
      </c>
      <c r="BY52" s="100">
        <v>16200</v>
      </c>
      <c r="BZ52" s="100">
        <v>37</v>
      </c>
      <c r="CA52" s="100">
        <v>19980</v>
      </c>
      <c r="CB52" s="100">
        <v>39</v>
      </c>
      <c r="CC52" s="100">
        <v>21060</v>
      </c>
      <c r="CD52" s="100">
        <v>25</v>
      </c>
      <c r="CE52" s="100">
        <v>13500</v>
      </c>
      <c r="CF52" s="100">
        <v>21</v>
      </c>
      <c r="CG52" s="100">
        <v>11340</v>
      </c>
      <c r="CH52" s="100">
        <v>16</v>
      </c>
      <c r="CI52" s="100">
        <v>8640</v>
      </c>
      <c r="CJ52" s="100">
        <v>28</v>
      </c>
      <c r="CK52" s="100">
        <v>15120</v>
      </c>
      <c r="CL52" s="100">
        <v>28</v>
      </c>
      <c r="CM52" s="100">
        <v>15120</v>
      </c>
      <c r="CN52" s="100">
        <v>15</v>
      </c>
      <c r="CO52" s="100">
        <v>8100</v>
      </c>
      <c r="CP52" s="100">
        <v>21</v>
      </c>
      <c r="CQ52" s="100">
        <v>11340</v>
      </c>
      <c r="CR52" s="100">
        <v>10</v>
      </c>
      <c r="CS52" s="100">
        <v>5400</v>
      </c>
      <c r="CT52" s="100">
        <v>19</v>
      </c>
      <c r="CU52" s="100">
        <v>10260</v>
      </c>
    </row>
    <row r="53" spans="2:99">
      <c r="C53" s="99" t="s">
        <v>218</v>
      </c>
      <c r="D53" s="100">
        <v>0</v>
      </c>
      <c r="E53" s="100">
        <v>0</v>
      </c>
      <c r="F53" s="100">
        <v>0</v>
      </c>
      <c r="G53" s="100">
        <v>0</v>
      </c>
      <c r="H53" s="100">
        <v>40.640577007570393</v>
      </c>
      <c r="I53" s="100">
        <v>16532.586726679638</v>
      </c>
      <c r="J53" s="100">
        <v>35.382806283084975</v>
      </c>
      <c r="K53" s="100">
        <v>14393.725595958967</v>
      </c>
      <c r="L53" s="100">
        <v>13</v>
      </c>
      <c r="M53" s="100">
        <v>5288.4000000000005</v>
      </c>
      <c r="N53" s="100">
        <v>16</v>
      </c>
      <c r="O53" s="100">
        <v>6508.8</v>
      </c>
      <c r="P53" s="100">
        <v>11</v>
      </c>
      <c r="Q53" s="100">
        <v>4474.8</v>
      </c>
      <c r="R53" s="100">
        <v>10</v>
      </c>
      <c r="S53" s="100">
        <v>4068</v>
      </c>
      <c r="T53" s="100">
        <v>6</v>
      </c>
      <c r="U53" s="100">
        <v>2440.8000000000002</v>
      </c>
      <c r="V53" s="100">
        <v>7</v>
      </c>
      <c r="W53" s="100">
        <v>2847.6</v>
      </c>
      <c r="X53" s="100">
        <v>10</v>
      </c>
      <c r="Y53" s="100">
        <v>4068</v>
      </c>
      <c r="Z53" s="100">
        <v>10</v>
      </c>
      <c r="AA53" s="100">
        <v>4068</v>
      </c>
      <c r="AB53" s="100">
        <v>8</v>
      </c>
      <c r="AC53" s="100">
        <v>3254.4</v>
      </c>
      <c r="AD53" s="100">
        <v>8</v>
      </c>
      <c r="AE53" s="100">
        <v>3254.4</v>
      </c>
      <c r="AF53" s="100">
        <v>10</v>
      </c>
      <c r="AG53" s="100">
        <v>4068</v>
      </c>
      <c r="AH53" s="100">
        <v>7</v>
      </c>
      <c r="AI53" s="100">
        <v>2847.6</v>
      </c>
      <c r="AJ53" s="100">
        <v>32</v>
      </c>
      <c r="AK53" s="100">
        <v>13017.6</v>
      </c>
      <c r="AL53" s="100">
        <v>32</v>
      </c>
      <c r="AM53" s="100">
        <v>13017.6</v>
      </c>
      <c r="AN53" s="100">
        <v>22</v>
      </c>
      <c r="AO53" s="100">
        <v>8949.6</v>
      </c>
      <c r="AP53" s="100">
        <v>22</v>
      </c>
      <c r="AQ53" s="100">
        <v>8949.6</v>
      </c>
      <c r="AR53" s="100">
        <v>20</v>
      </c>
      <c r="AS53" s="100">
        <v>8136</v>
      </c>
      <c r="AT53" s="100">
        <v>29</v>
      </c>
      <c r="AU53" s="100">
        <v>11797.2</v>
      </c>
      <c r="AV53" s="100">
        <v>21</v>
      </c>
      <c r="AW53" s="100">
        <v>8542.8000000000011</v>
      </c>
      <c r="AX53" s="100">
        <v>21</v>
      </c>
      <c r="AY53" s="100">
        <v>8542.8000000000011</v>
      </c>
      <c r="AZ53" s="100">
        <v>13</v>
      </c>
      <c r="BA53" s="100">
        <v>5288.4000000000005</v>
      </c>
      <c r="BB53" s="100">
        <v>13</v>
      </c>
      <c r="BC53" s="100">
        <v>5288.4000000000005</v>
      </c>
      <c r="BD53" s="100">
        <v>19</v>
      </c>
      <c r="BE53" s="100">
        <v>7729.2</v>
      </c>
      <c r="BF53" s="100">
        <v>12</v>
      </c>
      <c r="BG53" s="100">
        <v>4881.6000000000004</v>
      </c>
      <c r="BH53" s="100">
        <v>22</v>
      </c>
      <c r="BI53" s="100">
        <v>8949.6</v>
      </c>
      <c r="BJ53" s="100">
        <v>22</v>
      </c>
      <c r="BK53" s="100">
        <v>8949.6</v>
      </c>
      <c r="BL53" s="100">
        <v>18</v>
      </c>
      <c r="BM53" s="100">
        <v>7322.4000000000005</v>
      </c>
      <c r="BN53" s="100">
        <v>25</v>
      </c>
      <c r="BO53" s="100">
        <v>10170</v>
      </c>
      <c r="BP53" s="100">
        <v>23</v>
      </c>
      <c r="BQ53" s="100">
        <v>9356.4</v>
      </c>
      <c r="BR53" s="100">
        <v>19</v>
      </c>
      <c r="BS53" s="100">
        <v>7729.2</v>
      </c>
      <c r="BT53" s="100">
        <v>25</v>
      </c>
      <c r="BU53" s="100">
        <v>10170</v>
      </c>
      <c r="BV53" s="100">
        <v>22</v>
      </c>
      <c r="BW53" s="100">
        <v>8949.6</v>
      </c>
      <c r="BX53" s="100">
        <v>30</v>
      </c>
      <c r="BY53" s="100">
        <v>12204</v>
      </c>
      <c r="BZ53" s="100">
        <v>34</v>
      </c>
      <c r="CA53" s="100">
        <v>13831.2</v>
      </c>
      <c r="CB53" s="100">
        <v>40</v>
      </c>
      <c r="CC53" s="100">
        <v>16272</v>
      </c>
      <c r="CD53" s="100">
        <v>26</v>
      </c>
      <c r="CE53" s="100">
        <v>10576.800000000001</v>
      </c>
      <c r="CF53" s="100">
        <v>20</v>
      </c>
      <c r="CG53" s="100">
        <v>8136</v>
      </c>
      <c r="CH53" s="100">
        <v>18</v>
      </c>
      <c r="CI53" s="100">
        <v>7322.4000000000005</v>
      </c>
      <c r="CJ53" s="100">
        <v>30</v>
      </c>
      <c r="CK53" s="100">
        <v>12204</v>
      </c>
      <c r="CL53" s="100">
        <v>27</v>
      </c>
      <c r="CM53" s="100">
        <v>10983.6</v>
      </c>
      <c r="CN53" s="100">
        <v>16</v>
      </c>
      <c r="CO53" s="100">
        <v>6508.8</v>
      </c>
      <c r="CP53" s="100">
        <v>20</v>
      </c>
      <c r="CQ53" s="100">
        <v>8136</v>
      </c>
      <c r="CR53" s="100">
        <v>12</v>
      </c>
      <c r="CS53" s="100">
        <v>4881.6000000000004</v>
      </c>
      <c r="CT53" s="100">
        <v>21</v>
      </c>
      <c r="CU53" s="100">
        <v>8542.8000000000011</v>
      </c>
    </row>
    <row r="54" spans="2:99">
      <c r="C54" s="99" t="s">
        <v>219</v>
      </c>
      <c r="D54" s="100">
        <v>0</v>
      </c>
      <c r="E54" s="100">
        <v>0</v>
      </c>
      <c r="F54" s="100">
        <v>0</v>
      </c>
      <c r="G54" s="100">
        <v>0</v>
      </c>
      <c r="H54" s="100">
        <v>43.066880112499966</v>
      </c>
      <c r="I54" s="100">
        <v>14418.791461664989</v>
      </c>
      <c r="J54" s="100">
        <v>39.068515270906317</v>
      </c>
      <c r="K54" s="100">
        <v>13080.138912699436</v>
      </c>
      <c r="L54" s="100">
        <v>15</v>
      </c>
      <c r="M54" s="100">
        <v>5022</v>
      </c>
      <c r="N54" s="100">
        <v>14</v>
      </c>
      <c r="O54" s="100">
        <v>4687.2</v>
      </c>
      <c r="P54" s="100">
        <v>9</v>
      </c>
      <c r="Q54" s="100">
        <v>3013.2000000000003</v>
      </c>
      <c r="R54" s="100">
        <v>12</v>
      </c>
      <c r="S54" s="100">
        <v>4017.6000000000004</v>
      </c>
      <c r="T54" s="100">
        <v>7</v>
      </c>
      <c r="U54" s="100">
        <v>2343.6</v>
      </c>
      <c r="V54" s="100">
        <v>7</v>
      </c>
      <c r="W54" s="100">
        <v>2343.6</v>
      </c>
      <c r="X54" s="100">
        <v>10</v>
      </c>
      <c r="Y54" s="100">
        <v>3348</v>
      </c>
      <c r="Z54" s="100">
        <v>10</v>
      </c>
      <c r="AA54" s="100">
        <v>3348</v>
      </c>
      <c r="AB54" s="100">
        <v>7</v>
      </c>
      <c r="AC54" s="100">
        <v>2343.6</v>
      </c>
      <c r="AD54" s="100">
        <v>9</v>
      </c>
      <c r="AE54" s="100">
        <v>3013.2000000000003</v>
      </c>
      <c r="AF54" s="100">
        <v>10</v>
      </c>
      <c r="AG54" s="100">
        <v>3348</v>
      </c>
      <c r="AH54" s="100">
        <v>7</v>
      </c>
      <c r="AI54" s="100">
        <v>2343.6</v>
      </c>
      <c r="AJ54" s="100">
        <v>34</v>
      </c>
      <c r="AK54" s="100">
        <v>11383.2</v>
      </c>
      <c r="AL54" s="100">
        <v>30</v>
      </c>
      <c r="AM54" s="100">
        <v>10044</v>
      </c>
      <c r="AN54" s="100">
        <v>23</v>
      </c>
      <c r="AO54" s="100">
        <v>7700.4000000000005</v>
      </c>
      <c r="AP54" s="100">
        <v>20</v>
      </c>
      <c r="AQ54" s="100">
        <v>6696</v>
      </c>
      <c r="AR54" s="100">
        <v>17</v>
      </c>
      <c r="AS54" s="100">
        <v>5691.6</v>
      </c>
      <c r="AT54" s="100">
        <v>26</v>
      </c>
      <c r="AU54" s="100">
        <v>8704.8000000000011</v>
      </c>
      <c r="AV54" s="100">
        <v>19</v>
      </c>
      <c r="AW54" s="100">
        <v>6361.2</v>
      </c>
      <c r="AX54" s="100">
        <v>21</v>
      </c>
      <c r="AY54" s="100">
        <v>7030.8</v>
      </c>
      <c r="AZ54" s="100">
        <v>13</v>
      </c>
      <c r="BA54" s="100">
        <v>4352.4000000000005</v>
      </c>
      <c r="BB54" s="100">
        <v>14</v>
      </c>
      <c r="BC54" s="100">
        <v>4687.2</v>
      </c>
      <c r="BD54" s="100">
        <v>22</v>
      </c>
      <c r="BE54" s="100">
        <v>7365.6</v>
      </c>
      <c r="BF54" s="100">
        <v>11</v>
      </c>
      <c r="BG54" s="100">
        <v>3682.8</v>
      </c>
      <c r="BH54" s="100">
        <v>25</v>
      </c>
      <c r="BI54" s="100">
        <v>8370</v>
      </c>
      <c r="BJ54" s="100">
        <v>21</v>
      </c>
      <c r="BK54" s="100">
        <v>7030.8</v>
      </c>
      <c r="BL54" s="100">
        <v>18</v>
      </c>
      <c r="BM54" s="100">
        <v>6026.4000000000005</v>
      </c>
      <c r="BN54" s="100">
        <v>26</v>
      </c>
      <c r="BO54" s="100">
        <v>8704.8000000000011</v>
      </c>
      <c r="BP54" s="100">
        <v>23</v>
      </c>
      <c r="BQ54" s="100">
        <v>7700.4000000000005</v>
      </c>
      <c r="BR54" s="100">
        <v>19</v>
      </c>
      <c r="BS54" s="100">
        <v>6361.2</v>
      </c>
      <c r="BT54" s="100">
        <v>26</v>
      </c>
      <c r="BU54" s="100">
        <v>8704.8000000000011</v>
      </c>
      <c r="BV54" s="100">
        <v>24</v>
      </c>
      <c r="BW54" s="100">
        <v>8035.2000000000007</v>
      </c>
      <c r="BX54" s="100">
        <v>30</v>
      </c>
      <c r="BY54" s="100">
        <v>10044</v>
      </c>
      <c r="BZ54" s="100">
        <v>39</v>
      </c>
      <c r="CA54" s="100">
        <v>13057.2</v>
      </c>
      <c r="CB54" s="100">
        <v>38</v>
      </c>
      <c r="CC54" s="100">
        <v>12722.4</v>
      </c>
      <c r="CD54" s="100">
        <v>24</v>
      </c>
      <c r="CE54" s="100">
        <v>8035.2000000000007</v>
      </c>
      <c r="CF54" s="100">
        <v>22</v>
      </c>
      <c r="CG54" s="100">
        <v>7365.6</v>
      </c>
      <c r="CH54" s="100">
        <v>15</v>
      </c>
      <c r="CI54" s="100">
        <v>5022</v>
      </c>
      <c r="CJ54" s="100">
        <v>30</v>
      </c>
      <c r="CK54" s="100">
        <v>10044</v>
      </c>
      <c r="CL54" s="100">
        <v>29</v>
      </c>
      <c r="CM54" s="100">
        <v>9709.2000000000007</v>
      </c>
      <c r="CN54" s="100">
        <v>18</v>
      </c>
      <c r="CO54" s="100">
        <v>6026.4000000000005</v>
      </c>
      <c r="CP54" s="100">
        <v>22</v>
      </c>
      <c r="CQ54" s="100">
        <v>7365.6</v>
      </c>
      <c r="CR54" s="100">
        <v>12</v>
      </c>
      <c r="CS54" s="100">
        <v>4017.6000000000004</v>
      </c>
      <c r="CT54" s="100">
        <v>20</v>
      </c>
      <c r="CU54" s="100">
        <v>6696</v>
      </c>
    </row>
    <row r="55" spans="2:99">
      <c r="C55" s="99" t="s">
        <v>220</v>
      </c>
      <c r="D55" s="100">
        <v>0</v>
      </c>
      <c r="E55" s="100">
        <v>0</v>
      </c>
      <c r="F55" s="100">
        <v>0</v>
      </c>
      <c r="G55" s="100">
        <v>0</v>
      </c>
      <c r="H55" s="100">
        <v>40.640577007570393</v>
      </c>
      <c r="I55" s="100">
        <v>26969.086902223713</v>
      </c>
      <c r="J55" s="100">
        <v>36.119948080649237</v>
      </c>
      <c r="K55" s="100">
        <v>23969.197546318836</v>
      </c>
      <c r="L55" s="100">
        <v>16</v>
      </c>
      <c r="M55" s="100">
        <v>10617.6</v>
      </c>
      <c r="N55" s="100">
        <v>17</v>
      </c>
      <c r="O55" s="100">
        <v>11281.2</v>
      </c>
      <c r="P55" s="100">
        <v>10</v>
      </c>
      <c r="Q55" s="100">
        <v>6636</v>
      </c>
      <c r="R55" s="100">
        <v>11</v>
      </c>
      <c r="S55" s="100">
        <v>7299.6</v>
      </c>
      <c r="T55" s="100">
        <v>8</v>
      </c>
      <c r="U55" s="100">
        <v>5308.8</v>
      </c>
      <c r="V55" s="100">
        <v>7</v>
      </c>
      <c r="W55" s="100">
        <v>4645.2</v>
      </c>
      <c r="X55" s="100">
        <v>9</v>
      </c>
      <c r="Y55" s="100">
        <v>5972.4000000000005</v>
      </c>
      <c r="Z55" s="100">
        <v>9</v>
      </c>
      <c r="AA55" s="100">
        <v>5972.4000000000005</v>
      </c>
      <c r="AB55" s="100">
        <v>7</v>
      </c>
      <c r="AC55" s="100">
        <v>4645.2</v>
      </c>
      <c r="AD55" s="100">
        <v>8</v>
      </c>
      <c r="AE55" s="100">
        <v>5308.8</v>
      </c>
      <c r="AF55" s="100">
        <v>9</v>
      </c>
      <c r="AG55" s="100">
        <v>5972.4000000000005</v>
      </c>
      <c r="AH55" s="100">
        <v>6</v>
      </c>
      <c r="AI55" s="100">
        <v>3981.6000000000004</v>
      </c>
      <c r="AJ55" s="100">
        <v>31</v>
      </c>
      <c r="AK55" s="100">
        <v>20571.600000000002</v>
      </c>
      <c r="AL55" s="100">
        <v>31</v>
      </c>
      <c r="AM55" s="100">
        <v>20571.600000000002</v>
      </c>
      <c r="AN55" s="100">
        <v>23</v>
      </c>
      <c r="AO55" s="100">
        <v>15262.800000000001</v>
      </c>
      <c r="AP55" s="100">
        <v>20</v>
      </c>
      <c r="AQ55" s="100">
        <v>13272</v>
      </c>
      <c r="AR55" s="100">
        <v>19</v>
      </c>
      <c r="AS55" s="100">
        <v>12608.4</v>
      </c>
      <c r="AT55" s="100">
        <v>27</v>
      </c>
      <c r="AU55" s="100">
        <v>17917.2</v>
      </c>
      <c r="AV55" s="100">
        <v>21</v>
      </c>
      <c r="AW55" s="100">
        <v>13935.6</v>
      </c>
      <c r="AX55" s="100">
        <v>24</v>
      </c>
      <c r="AY55" s="100">
        <v>15926.400000000001</v>
      </c>
      <c r="AZ55" s="100">
        <v>15</v>
      </c>
      <c r="BA55" s="100">
        <v>9954</v>
      </c>
      <c r="BB55" s="100">
        <v>12</v>
      </c>
      <c r="BC55" s="100">
        <v>7963.2000000000007</v>
      </c>
      <c r="BD55" s="100">
        <v>22</v>
      </c>
      <c r="BE55" s="100">
        <v>14599.2</v>
      </c>
      <c r="BF55" s="100">
        <v>12</v>
      </c>
      <c r="BG55" s="100">
        <v>7963.2000000000007</v>
      </c>
      <c r="BH55" s="100">
        <v>25</v>
      </c>
      <c r="BI55" s="100">
        <v>16590</v>
      </c>
      <c r="BJ55" s="100">
        <v>19</v>
      </c>
      <c r="BK55" s="100">
        <v>12608.4</v>
      </c>
      <c r="BL55" s="100">
        <v>17</v>
      </c>
      <c r="BM55" s="100">
        <v>11281.2</v>
      </c>
      <c r="BN55" s="100">
        <v>24</v>
      </c>
      <c r="BO55" s="100">
        <v>15926.400000000001</v>
      </c>
      <c r="BP55" s="100">
        <v>22</v>
      </c>
      <c r="BQ55" s="100">
        <v>14599.2</v>
      </c>
      <c r="BR55" s="100">
        <v>19</v>
      </c>
      <c r="BS55" s="100">
        <v>12608.4</v>
      </c>
      <c r="BT55" s="100">
        <v>25</v>
      </c>
      <c r="BU55" s="100">
        <v>16590</v>
      </c>
      <c r="BV55" s="100">
        <v>23</v>
      </c>
      <c r="BW55" s="100">
        <v>15262.800000000001</v>
      </c>
      <c r="BX55" s="100">
        <v>29</v>
      </c>
      <c r="BY55" s="100">
        <v>19244.400000000001</v>
      </c>
      <c r="BZ55" s="100">
        <v>37</v>
      </c>
      <c r="CA55" s="100">
        <v>24553.200000000001</v>
      </c>
      <c r="CB55" s="100">
        <v>41</v>
      </c>
      <c r="CC55" s="100">
        <v>27207.600000000002</v>
      </c>
      <c r="CD55" s="100">
        <v>22</v>
      </c>
      <c r="CE55" s="100">
        <v>14599.2</v>
      </c>
      <c r="CF55" s="100">
        <v>19</v>
      </c>
      <c r="CG55" s="100">
        <v>12608.4</v>
      </c>
      <c r="CH55" s="100">
        <v>15</v>
      </c>
      <c r="CI55" s="100">
        <v>9954</v>
      </c>
      <c r="CJ55" s="100">
        <v>30</v>
      </c>
      <c r="CK55" s="100">
        <v>19908</v>
      </c>
      <c r="CL55" s="100">
        <v>31</v>
      </c>
      <c r="CM55" s="100">
        <v>20571.600000000002</v>
      </c>
      <c r="CN55" s="100">
        <v>17</v>
      </c>
      <c r="CO55" s="100">
        <v>11281.2</v>
      </c>
      <c r="CP55" s="100">
        <v>21</v>
      </c>
      <c r="CQ55" s="100">
        <v>13935.6</v>
      </c>
      <c r="CR55" s="100">
        <v>10</v>
      </c>
      <c r="CS55" s="100">
        <v>6636</v>
      </c>
      <c r="CT55" s="100">
        <v>20</v>
      </c>
      <c r="CU55" s="100">
        <v>13272</v>
      </c>
    </row>
    <row r="56" spans="2:99">
      <c r="C56" s="99" t="s">
        <v>221</v>
      </c>
      <c r="D56" s="100">
        <v>0</v>
      </c>
      <c r="E56" s="100">
        <v>0</v>
      </c>
      <c r="F56" s="100">
        <v>0</v>
      </c>
      <c r="G56" s="100">
        <v>0</v>
      </c>
      <c r="H56" s="100">
        <v>14.050350006411696</v>
      </c>
      <c r="I56" s="100">
        <v>16169.14278737858</v>
      </c>
      <c r="J56" s="100">
        <v>10.781157552008883</v>
      </c>
      <c r="K56" s="100">
        <v>12406.956110851823</v>
      </c>
      <c r="L56" s="100">
        <v>4.0817244427175128</v>
      </c>
      <c r="M56" s="100">
        <v>4697.2484886793136</v>
      </c>
      <c r="N56" s="100">
        <v>4.2565232672485314</v>
      </c>
      <c r="O56" s="100">
        <v>4898.4069759496097</v>
      </c>
      <c r="P56" s="100">
        <v>2.0184158718888203</v>
      </c>
      <c r="Q56" s="100">
        <v>2322.7929853696542</v>
      </c>
      <c r="R56" s="100">
        <v>2.1233093087060011</v>
      </c>
      <c r="S56" s="100">
        <v>2443.5043524588659</v>
      </c>
      <c r="T56" s="100">
        <v>0.91576275669029805</v>
      </c>
      <c r="U56" s="100">
        <v>1053.859780399195</v>
      </c>
      <c r="V56" s="100">
        <v>1.0193409499963819</v>
      </c>
      <c r="W56" s="100">
        <v>1173.0575652558362</v>
      </c>
      <c r="X56" s="100">
        <v>1.5057626657036371</v>
      </c>
      <c r="Y56" s="100">
        <v>1732.8316756917457</v>
      </c>
      <c r="Z56" s="100">
        <v>1.2889824726305883</v>
      </c>
      <c r="AA56" s="100">
        <v>1483.3610295032809</v>
      </c>
      <c r="AB56" s="100">
        <v>2.9935302767029071</v>
      </c>
      <c r="AC56" s="100">
        <v>3444.9546424297055</v>
      </c>
      <c r="AD56" s="100">
        <v>2.792325782695007</v>
      </c>
      <c r="AE56" s="100">
        <v>3213.4085107254141</v>
      </c>
      <c r="AF56" s="100">
        <v>3.9419661977988656</v>
      </c>
      <c r="AG56" s="100">
        <v>4536.4147004269344</v>
      </c>
      <c r="AH56" s="100">
        <v>2.6970212081273028</v>
      </c>
      <c r="AI56" s="100">
        <v>3103.7320063129</v>
      </c>
      <c r="AJ56" s="100">
        <v>6.1026546763517464</v>
      </c>
      <c r="AK56" s="100">
        <v>7022.9350015455893</v>
      </c>
      <c r="AL56" s="100">
        <v>7.030437306579036</v>
      </c>
      <c r="AM56" s="100">
        <v>8090.6272524111546</v>
      </c>
      <c r="AN56" s="100">
        <v>5.6015480381608596</v>
      </c>
      <c r="AO56" s="100">
        <v>6446.2614823155172</v>
      </c>
      <c r="AP56" s="100">
        <v>4.3452008353162093</v>
      </c>
      <c r="AQ56" s="100">
        <v>5000.4571212818937</v>
      </c>
      <c r="AR56" s="100">
        <v>1.6652266674265714</v>
      </c>
      <c r="AS56" s="100">
        <v>1916.3428488744983</v>
      </c>
      <c r="AT56" s="100">
        <v>3.1421906866956064</v>
      </c>
      <c r="AU56" s="100">
        <v>3616.0330422493039</v>
      </c>
      <c r="AV56" s="100">
        <v>2.6708802361504604</v>
      </c>
      <c r="AW56" s="100">
        <v>3073.6489757619497</v>
      </c>
      <c r="AX56" s="100">
        <v>3.4103888826588329</v>
      </c>
      <c r="AY56" s="100">
        <v>3924.6755261637845</v>
      </c>
      <c r="AZ56" s="100">
        <v>6.0294468228104572</v>
      </c>
      <c r="BA56" s="100">
        <v>6938.6874036902736</v>
      </c>
      <c r="BB56" s="100">
        <v>4.907520943415955</v>
      </c>
      <c r="BC56" s="100">
        <v>5647.5751016830809</v>
      </c>
      <c r="BD56" s="100">
        <v>9.4739624770009154</v>
      </c>
      <c r="BE56" s="100">
        <v>10902.636018532654</v>
      </c>
      <c r="BF56" s="100">
        <v>6.4618544611032913</v>
      </c>
      <c r="BG56" s="100">
        <v>7436.3021138376671</v>
      </c>
      <c r="BH56" s="100">
        <v>4.2964878214673732</v>
      </c>
      <c r="BI56" s="100">
        <v>4944.3981849446527</v>
      </c>
      <c r="BJ56" s="100">
        <v>4.7816183864615054</v>
      </c>
      <c r="BK56" s="100">
        <v>5502.6864391399004</v>
      </c>
      <c r="BL56" s="100">
        <v>3.1167771773905839</v>
      </c>
      <c r="BM56" s="100">
        <v>3586.787175741084</v>
      </c>
      <c r="BN56" s="100">
        <v>4.6982702515406158</v>
      </c>
      <c r="BO56" s="100">
        <v>5406.7694054729409</v>
      </c>
      <c r="BP56" s="100">
        <v>4.0999367612082178</v>
      </c>
      <c r="BQ56" s="100">
        <v>4718.207224798417</v>
      </c>
      <c r="BR56" s="100">
        <v>4.1242584199611478</v>
      </c>
      <c r="BS56" s="100">
        <v>4746.1965896912889</v>
      </c>
      <c r="BT56" s="100">
        <v>5.9211543248341396</v>
      </c>
      <c r="BU56" s="100">
        <v>6814.0643970191277</v>
      </c>
      <c r="BV56" s="100">
        <v>6.3653833877640551</v>
      </c>
      <c r="BW56" s="100">
        <v>7325.2832026388742</v>
      </c>
      <c r="BX56" s="100">
        <v>6.0685990749066292</v>
      </c>
      <c r="BY56" s="100">
        <v>6983.7438154025485</v>
      </c>
      <c r="BZ56" s="100">
        <v>6.3151661775236398</v>
      </c>
      <c r="CA56" s="100">
        <v>7267.4932370942042</v>
      </c>
      <c r="CB56" s="100">
        <v>9.4572018180411632</v>
      </c>
      <c r="CC56" s="100">
        <v>10883.34785220177</v>
      </c>
      <c r="CD56" s="100">
        <v>3.9213510948999626</v>
      </c>
      <c r="CE56" s="100">
        <v>4512.6908400108769</v>
      </c>
      <c r="CF56" s="100">
        <v>6.6767720152419807</v>
      </c>
      <c r="CG56" s="100">
        <v>7683.6292351404709</v>
      </c>
      <c r="CH56" s="100">
        <v>8.280622944170215</v>
      </c>
      <c r="CI56" s="100">
        <v>9529.3408841510827</v>
      </c>
      <c r="CJ56" s="100">
        <v>8.7278065558718705</v>
      </c>
      <c r="CK56" s="100">
        <v>10043.959784497349</v>
      </c>
      <c r="CL56" s="100">
        <v>0</v>
      </c>
      <c r="CM56" s="100">
        <v>0</v>
      </c>
      <c r="CN56" s="100">
        <v>10.740137788809168</v>
      </c>
      <c r="CO56" s="100">
        <v>12359.750567361591</v>
      </c>
      <c r="CP56" s="100">
        <v>5.8001772784697643</v>
      </c>
      <c r="CQ56" s="100">
        <v>6674.8440120630048</v>
      </c>
      <c r="CR56" s="100">
        <v>4.0164717487379544</v>
      </c>
      <c r="CS56" s="100">
        <v>4622.1556884476377</v>
      </c>
      <c r="CT56" s="100">
        <v>6.4222323196462456</v>
      </c>
      <c r="CU56" s="100">
        <v>7390.7049534488988</v>
      </c>
    </row>
    <row r="57" spans="2:99">
      <c r="C57" s="99" t="s">
        <v>222</v>
      </c>
      <c r="D57" s="100">
        <v>0</v>
      </c>
      <c r="E57" s="100">
        <v>0</v>
      </c>
      <c r="F57" s="100">
        <v>0</v>
      </c>
      <c r="G57" s="100">
        <v>0</v>
      </c>
      <c r="H57" s="100">
        <v>34.574819245246459</v>
      </c>
      <c r="I57" s="100">
        <v>48791.984918891801</v>
      </c>
      <c r="J57" s="100">
        <v>31.697097295263621</v>
      </c>
      <c r="K57" s="100">
        <v>44730.943703076024</v>
      </c>
      <c r="L57" s="100">
        <v>13</v>
      </c>
      <c r="M57" s="100">
        <v>18345.600000000002</v>
      </c>
      <c r="N57" s="100">
        <v>14</v>
      </c>
      <c r="O57" s="100">
        <v>19756.8</v>
      </c>
      <c r="P57" s="100">
        <v>9</v>
      </c>
      <c r="Q57" s="100">
        <v>12700.800000000001</v>
      </c>
      <c r="R57" s="100">
        <v>10</v>
      </c>
      <c r="S57" s="100">
        <v>14112</v>
      </c>
      <c r="T57" s="100">
        <v>7</v>
      </c>
      <c r="U57" s="100">
        <v>9878.4</v>
      </c>
      <c r="V57" s="100">
        <v>7</v>
      </c>
      <c r="W57" s="100">
        <v>9878.4</v>
      </c>
      <c r="X57" s="100">
        <v>9</v>
      </c>
      <c r="Y57" s="100">
        <v>12700.800000000001</v>
      </c>
      <c r="Z57" s="100">
        <v>10</v>
      </c>
      <c r="AA57" s="100">
        <v>14112</v>
      </c>
      <c r="AB57" s="100">
        <v>7</v>
      </c>
      <c r="AC57" s="100">
        <v>9878.4</v>
      </c>
      <c r="AD57" s="100">
        <v>8</v>
      </c>
      <c r="AE57" s="100">
        <v>11289.6</v>
      </c>
      <c r="AF57" s="100">
        <v>8</v>
      </c>
      <c r="AG57" s="100">
        <v>11289.6</v>
      </c>
      <c r="AH57" s="100">
        <v>7</v>
      </c>
      <c r="AI57" s="100">
        <v>9878.4</v>
      </c>
      <c r="AJ57" s="100">
        <v>30</v>
      </c>
      <c r="AK57" s="100">
        <v>42336</v>
      </c>
      <c r="AL57" s="100">
        <v>29</v>
      </c>
      <c r="AM57" s="100">
        <v>40924.800000000003</v>
      </c>
      <c r="AN57" s="100">
        <v>22</v>
      </c>
      <c r="AO57" s="100">
        <v>31046.400000000001</v>
      </c>
      <c r="AP57" s="100">
        <v>19</v>
      </c>
      <c r="AQ57" s="100">
        <v>26812.799999999999</v>
      </c>
      <c r="AR57" s="100">
        <v>16</v>
      </c>
      <c r="AS57" s="100">
        <v>22579.200000000001</v>
      </c>
      <c r="AT57" s="100">
        <v>24</v>
      </c>
      <c r="AU57" s="100">
        <v>33868.800000000003</v>
      </c>
      <c r="AV57" s="100">
        <v>18</v>
      </c>
      <c r="AW57" s="100">
        <v>25401.600000000002</v>
      </c>
      <c r="AX57" s="100">
        <v>22</v>
      </c>
      <c r="AY57" s="100">
        <v>31046.400000000001</v>
      </c>
      <c r="AZ57" s="100">
        <v>15</v>
      </c>
      <c r="BA57" s="100">
        <v>21168</v>
      </c>
      <c r="BB57" s="100">
        <v>13</v>
      </c>
      <c r="BC57" s="100">
        <v>18345.600000000002</v>
      </c>
      <c r="BD57" s="100">
        <v>18</v>
      </c>
      <c r="BE57" s="100">
        <v>25401.600000000002</v>
      </c>
      <c r="BF57" s="100">
        <v>11</v>
      </c>
      <c r="BG57" s="100">
        <v>15523.2</v>
      </c>
      <c r="BH57" s="100">
        <v>21</v>
      </c>
      <c r="BI57" s="100">
        <v>29635.200000000001</v>
      </c>
      <c r="BJ57" s="100">
        <v>19</v>
      </c>
      <c r="BK57" s="100">
        <v>26812.799999999999</v>
      </c>
      <c r="BL57" s="100">
        <v>15</v>
      </c>
      <c r="BM57" s="100">
        <v>21168</v>
      </c>
      <c r="BN57" s="100">
        <v>23</v>
      </c>
      <c r="BO57" s="100">
        <v>32457.600000000002</v>
      </c>
      <c r="BP57" s="100">
        <v>19</v>
      </c>
      <c r="BQ57" s="100">
        <v>26812.799999999999</v>
      </c>
      <c r="BR57" s="100">
        <v>17</v>
      </c>
      <c r="BS57" s="100">
        <v>23990.400000000001</v>
      </c>
      <c r="BT57" s="100">
        <v>24</v>
      </c>
      <c r="BU57" s="100">
        <v>33868.800000000003</v>
      </c>
      <c r="BV57" s="100">
        <v>20</v>
      </c>
      <c r="BW57" s="100">
        <v>28224</v>
      </c>
      <c r="BX57" s="100">
        <v>28</v>
      </c>
      <c r="BY57" s="100">
        <v>39513.599999999999</v>
      </c>
      <c r="BZ57" s="100">
        <v>30</v>
      </c>
      <c r="CA57" s="100">
        <v>42336</v>
      </c>
      <c r="CB57" s="100">
        <v>36</v>
      </c>
      <c r="CC57" s="100">
        <v>50803.200000000004</v>
      </c>
      <c r="CD57" s="100">
        <v>22</v>
      </c>
      <c r="CE57" s="100">
        <v>31046.400000000001</v>
      </c>
      <c r="CF57" s="100">
        <v>20</v>
      </c>
      <c r="CG57" s="100">
        <v>28224</v>
      </c>
      <c r="CH57" s="100">
        <v>14</v>
      </c>
      <c r="CI57" s="100">
        <v>19756.8</v>
      </c>
      <c r="CJ57" s="100">
        <v>24</v>
      </c>
      <c r="CK57" s="100">
        <v>33868.800000000003</v>
      </c>
      <c r="CL57" s="100">
        <v>28</v>
      </c>
      <c r="CM57" s="100">
        <v>39513.599999999999</v>
      </c>
      <c r="CN57" s="100">
        <v>16</v>
      </c>
      <c r="CO57" s="100">
        <v>22579.200000000001</v>
      </c>
      <c r="CP57" s="100">
        <v>21</v>
      </c>
      <c r="CQ57" s="100">
        <v>29635.200000000001</v>
      </c>
      <c r="CR57" s="100">
        <v>10</v>
      </c>
      <c r="CS57" s="100">
        <v>14112</v>
      </c>
      <c r="CT57" s="100">
        <v>21</v>
      </c>
      <c r="CU57" s="100">
        <v>29635.200000000001</v>
      </c>
    </row>
    <row r="58" spans="2:99">
      <c r="C58" s="99" t="s">
        <v>223</v>
      </c>
      <c r="D58" s="100">
        <v>0</v>
      </c>
      <c r="E58" s="100">
        <v>0</v>
      </c>
      <c r="F58" s="100">
        <v>0</v>
      </c>
      <c r="G58" s="100">
        <v>0</v>
      </c>
      <c r="H58" s="100">
        <v>14.518695006625419</v>
      </c>
      <c r="I58" s="100">
        <v>17091.407761799444</v>
      </c>
      <c r="J58" s="100">
        <v>10.078038581225696</v>
      </c>
      <c r="K58" s="100">
        <v>11863.86701781889</v>
      </c>
      <c r="L58" s="100">
        <v>3.5374945170218446</v>
      </c>
      <c r="M58" s="100">
        <v>4164.3385454381159</v>
      </c>
      <c r="N58" s="100">
        <v>4.2565232672485314</v>
      </c>
      <c r="O58" s="100">
        <v>5010.7791902049712</v>
      </c>
      <c r="P58" s="100">
        <v>2.2426843020986889</v>
      </c>
      <c r="Q58" s="100">
        <v>2640.0879604305765</v>
      </c>
      <c r="R58" s="100">
        <v>2.1233093087060011</v>
      </c>
      <c r="S58" s="100">
        <v>2499.5597182087045</v>
      </c>
      <c r="T58" s="100">
        <v>0.91576275669029805</v>
      </c>
      <c r="U58" s="100">
        <v>1078.0359171758189</v>
      </c>
      <c r="V58" s="100">
        <v>1.0193409499963819</v>
      </c>
      <c r="W58" s="100">
        <v>1199.9681663357408</v>
      </c>
      <c r="X58" s="100">
        <v>1.2046101325629097</v>
      </c>
      <c r="Y58" s="100">
        <v>1418.0670480530573</v>
      </c>
      <c r="Z58" s="100">
        <v>1.2889824726305883</v>
      </c>
      <c r="AA58" s="100">
        <v>1517.3901667807286</v>
      </c>
      <c r="AB58" s="100">
        <v>3.4211774590890367</v>
      </c>
      <c r="AC58" s="100">
        <v>4027.4101048396142</v>
      </c>
      <c r="AD58" s="100">
        <v>3.191229465937151</v>
      </c>
      <c r="AE58" s="100">
        <v>3756.7153273012141</v>
      </c>
      <c r="AF58" s="100">
        <v>3.9419661977988656</v>
      </c>
      <c r="AG58" s="100">
        <v>4640.4826080488247</v>
      </c>
      <c r="AH58" s="100">
        <v>2.6970212081273028</v>
      </c>
      <c r="AI58" s="100">
        <v>3174.9333662074609</v>
      </c>
      <c r="AJ58" s="100">
        <v>6.9744624872591396</v>
      </c>
      <c r="AK58" s="100">
        <v>8210.3372400014596</v>
      </c>
      <c r="AL58" s="100">
        <v>6.3713338090872513</v>
      </c>
      <c r="AM58" s="100">
        <v>7500.3341600575122</v>
      </c>
      <c r="AN58" s="100">
        <v>5.377486116634425</v>
      </c>
      <c r="AO58" s="100">
        <v>6330.3766565020451</v>
      </c>
      <c r="AP58" s="100">
        <v>4.3452008353162093</v>
      </c>
      <c r="AQ58" s="100">
        <v>5115.1704233342416</v>
      </c>
      <c r="AR58" s="100">
        <v>1.7693033341407323</v>
      </c>
      <c r="AS58" s="100">
        <v>2082.8238849504701</v>
      </c>
      <c r="AT58" s="100">
        <v>3.5192535690990789</v>
      </c>
      <c r="AU58" s="100">
        <v>4142.8653015434356</v>
      </c>
      <c r="AV58" s="100">
        <v>2.2491623041267035</v>
      </c>
      <c r="AW58" s="100">
        <v>2647.7138644179554</v>
      </c>
      <c r="AX58" s="100">
        <v>3.4103888826588329</v>
      </c>
      <c r="AY58" s="100">
        <v>4014.7097926659781</v>
      </c>
      <c r="AZ58" s="100">
        <v>6.0294468228104572</v>
      </c>
      <c r="BA58" s="100">
        <v>7097.8647998124707</v>
      </c>
      <c r="BB58" s="100">
        <v>4.498560864797958</v>
      </c>
      <c r="BC58" s="100">
        <v>5295.7058500401563</v>
      </c>
      <c r="BD58" s="100">
        <v>8.9753328729482362</v>
      </c>
      <c r="BE58" s="100">
        <v>10565.761858034664</v>
      </c>
      <c r="BF58" s="100">
        <v>7.0492957757490444</v>
      </c>
      <c r="BG58" s="100">
        <v>8298.4309872117756</v>
      </c>
      <c r="BH58" s="100">
        <v>4.5010824796324869</v>
      </c>
      <c r="BI58" s="100">
        <v>5298.6742950233638</v>
      </c>
      <c r="BJ58" s="100">
        <v>4.3034565478153555</v>
      </c>
      <c r="BK58" s="100">
        <v>5066.0290480882368</v>
      </c>
      <c r="BL58" s="100">
        <v>3.5620310598749536</v>
      </c>
      <c r="BM58" s="100">
        <v>4193.2229636847951</v>
      </c>
      <c r="BN58" s="100">
        <v>4.6982702515406158</v>
      </c>
      <c r="BO58" s="100">
        <v>5530.8037401136135</v>
      </c>
      <c r="BP58" s="100">
        <v>4.7149272753894511</v>
      </c>
      <c r="BQ58" s="100">
        <v>5550.4123885884619</v>
      </c>
      <c r="BR58" s="100">
        <v>4.1242584199611478</v>
      </c>
      <c r="BS58" s="100">
        <v>4855.0770119782637</v>
      </c>
      <c r="BT58" s="100">
        <v>6.7670335140961599</v>
      </c>
      <c r="BU58" s="100">
        <v>7966.1518527939998</v>
      </c>
      <c r="BV58" s="100">
        <v>5.4973765621598654</v>
      </c>
      <c r="BW58" s="100">
        <v>6471.5116889745941</v>
      </c>
      <c r="BX58" s="100">
        <v>5.6770765539449117</v>
      </c>
      <c r="BY58" s="100">
        <v>6683.0545193039507</v>
      </c>
      <c r="BZ58" s="100">
        <v>6.3151661775236398</v>
      </c>
      <c r="CA58" s="100">
        <v>7434.2136241808294</v>
      </c>
      <c r="CB58" s="100">
        <v>9.201601768904915</v>
      </c>
      <c r="CC58" s="100">
        <v>10832.125602354867</v>
      </c>
      <c r="CD58" s="100">
        <v>4.294813103938055</v>
      </c>
      <c r="CE58" s="100">
        <v>5055.8539859558787</v>
      </c>
      <c r="CF58" s="100">
        <v>6.0090948137177822</v>
      </c>
      <c r="CG58" s="100">
        <v>7073.9064147085737</v>
      </c>
      <c r="CH58" s="100">
        <v>7.3064320095619539</v>
      </c>
      <c r="CI58" s="100">
        <v>8601.1317616563319</v>
      </c>
      <c r="CJ58" s="100">
        <v>9.4260310803416196</v>
      </c>
      <c r="CK58" s="100">
        <v>11096.323787778156</v>
      </c>
      <c r="CL58" s="100">
        <v>0</v>
      </c>
      <c r="CM58" s="100">
        <v>0</v>
      </c>
      <c r="CN58" s="100">
        <v>10.068879177008597</v>
      </c>
      <c r="CO58" s="100">
        <v>11853.084567174521</v>
      </c>
      <c r="CP58" s="100">
        <v>5.247779442425025</v>
      </c>
      <c r="CQ58" s="100">
        <v>6177.6859596227396</v>
      </c>
      <c r="CR58" s="100">
        <v>3.3470597906149622</v>
      </c>
      <c r="CS58" s="100">
        <v>3940.1587855119337</v>
      </c>
      <c r="CT58" s="100">
        <v>6.7790230040710364</v>
      </c>
      <c r="CU58" s="100">
        <v>7980.2658803924242</v>
      </c>
    </row>
    <row r="59" spans="2:99">
      <c r="C59" s="99" t="s">
        <v>224</v>
      </c>
      <c r="D59" s="100">
        <v>0</v>
      </c>
      <c r="E59" s="100">
        <v>0</v>
      </c>
      <c r="F59" s="100">
        <v>0</v>
      </c>
      <c r="G59" s="100">
        <v>0</v>
      </c>
      <c r="H59" s="100">
        <v>37.607698126408422</v>
      </c>
      <c r="I59" s="100">
        <v>11417.697151177596</v>
      </c>
      <c r="J59" s="100">
        <v>36.119948080649237</v>
      </c>
      <c r="K59" s="100">
        <v>10966.016237285106</v>
      </c>
      <c r="L59" s="100">
        <v>16</v>
      </c>
      <c r="M59" s="100">
        <v>4857.5999999999995</v>
      </c>
      <c r="N59" s="100">
        <v>16</v>
      </c>
      <c r="O59" s="100">
        <v>4857.5999999999995</v>
      </c>
      <c r="P59" s="100">
        <v>10</v>
      </c>
      <c r="Q59" s="100">
        <v>3035.9999999999995</v>
      </c>
      <c r="R59" s="100">
        <v>11</v>
      </c>
      <c r="S59" s="100">
        <v>3339.5999999999995</v>
      </c>
      <c r="T59" s="100">
        <v>8</v>
      </c>
      <c r="U59" s="100">
        <v>2428.7999999999997</v>
      </c>
      <c r="V59" s="100">
        <v>7</v>
      </c>
      <c r="W59" s="100">
        <v>2125.1999999999998</v>
      </c>
      <c r="X59" s="100">
        <v>10</v>
      </c>
      <c r="Y59" s="100">
        <v>3035.9999999999995</v>
      </c>
      <c r="Z59" s="100">
        <v>10</v>
      </c>
      <c r="AA59" s="100">
        <v>3035.9999999999995</v>
      </c>
      <c r="AB59" s="100">
        <v>7</v>
      </c>
      <c r="AC59" s="100">
        <v>2125.1999999999998</v>
      </c>
      <c r="AD59" s="100">
        <v>8</v>
      </c>
      <c r="AE59" s="100">
        <v>2428.7999999999997</v>
      </c>
      <c r="AF59" s="100">
        <v>11</v>
      </c>
      <c r="AG59" s="100">
        <v>3339.5999999999995</v>
      </c>
      <c r="AH59" s="100">
        <v>6</v>
      </c>
      <c r="AI59" s="100">
        <v>1821.6</v>
      </c>
      <c r="AJ59" s="100">
        <v>33</v>
      </c>
      <c r="AK59" s="100">
        <v>10018.799999999999</v>
      </c>
      <c r="AL59" s="100">
        <v>33</v>
      </c>
      <c r="AM59" s="100">
        <v>10018.799999999999</v>
      </c>
      <c r="AN59" s="100">
        <v>26</v>
      </c>
      <c r="AO59" s="100">
        <v>7893.5999999999995</v>
      </c>
      <c r="AP59" s="100">
        <v>22</v>
      </c>
      <c r="AQ59" s="100">
        <v>6679.1999999999989</v>
      </c>
      <c r="AR59" s="100">
        <v>18</v>
      </c>
      <c r="AS59" s="100">
        <v>5464.7999999999993</v>
      </c>
      <c r="AT59" s="100">
        <v>28</v>
      </c>
      <c r="AU59" s="100">
        <v>8500.7999999999993</v>
      </c>
      <c r="AV59" s="100">
        <v>20</v>
      </c>
      <c r="AW59" s="100">
        <v>6071.9999999999991</v>
      </c>
      <c r="AX59" s="100">
        <v>24</v>
      </c>
      <c r="AY59" s="100">
        <v>7286.4</v>
      </c>
      <c r="AZ59" s="100">
        <v>14</v>
      </c>
      <c r="BA59" s="100">
        <v>4250.3999999999996</v>
      </c>
      <c r="BB59" s="100">
        <v>14</v>
      </c>
      <c r="BC59" s="100">
        <v>4250.3999999999996</v>
      </c>
      <c r="BD59" s="100">
        <v>19</v>
      </c>
      <c r="BE59" s="100">
        <v>5768.4</v>
      </c>
      <c r="BF59" s="100">
        <v>12</v>
      </c>
      <c r="BG59" s="100">
        <v>3643.2</v>
      </c>
      <c r="BH59" s="100">
        <v>23</v>
      </c>
      <c r="BI59" s="100">
        <v>6982.7999999999993</v>
      </c>
      <c r="BJ59" s="100">
        <v>22</v>
      </c>
      <c r="BK59" s="100">
        <v>6679.1999999999989</v>
      </c>
      <c r="BL59" s="100">
        <v>17</v>
      </c>
      <c r="BM59" s="100">
        <v>5161.2</v>
      </c>
      <c r="BN59" s="100">
        <v>28</v>
      </c>
      <c r="BO59" s="100">
        <v>8500.7999999999993</v>
      </c>
      <c r="BP59" s="100">
        <v>22</v>
      </c>
      <c r="BQ59" s="100">
        <v>6679.1999999999989</v>
      </c>
      <c r="BR59" s="100">
        <v>19</v>
      </c>
      <c r="BS59" s="100">
        <v>5768.4</v>
      </c>
      <c r="BT59" s="100">
        <v>24</v>
      </c>
      <c r="BU59" s="100">
        <v>7286.4</v>
      </c>
      <c r="BV59" s="100">
        <v>20</v>
      </c>
      <c r="BW59" s="100">
        <v>6071.9999999999991</v>
      </c>
      <c r="BX59" s="100">
        <v>33</v>
      </c>
      <c r="BY59" s="100">
        <v>10018.799999999999</v>
      </c>
      <c r="BZ59" s="100">
        <v>40</v>
      </c>
      <c r="CA59" s="100">
        <v>12143.999999999998</v>
      </c>
      <c r="CB59" s="100">
        <v>44</v>
      </c>
      <c r="CC59" s="100">
        <v>13358.399999999998</v>
      </c>
      <c r="CD59" s="100">
        <v>24</v>
      </c>
      <c r="CE59" s="100">
        <v>7286.4</v>
      </c>
      <c r="CF59" s="100">
        <v>20</v>
      </c>
      <c r="CG59" s="100">
        <v>6071.9999999999991</v>
      </c>
      <c r="CH59" s="100">
        <v>16</v>
      </c>
      <c r="CI59" s="100">
        <v>4857.5999999999995</v>
      </c>
      <c r="CJ59" s="100">
        <v>27</v>
      </c>
      <c r="CK59" s="100">
        <v>8197.1999999999989</v>
      </c>
      <c r="CL59" s="100">
        <v>32</v>
      </c>
      <c r="CM59" s="100">
        <v>9715.1999999999989</v>
      </c>
      <c r="CN59" s="100">
        <v>18</v>
      </c>
      <c r="CO59" s="100">
        <v>5464.7999999999993</v>
      </c>
      <c r="CP59" s="100">
        <v>19</v>
      </c>
      <c r="CQ59" s="100">
        <v>5768.4</v>
      </c>
      <c r="CR59" s="100">
        <v>12</v>
      </c>
      <c r="CS59" s="100">
        <v>3643.2</v>
      </c>
      <c r="CT59" s="100">
        <v>23</v>
      </c>
      <c r="CU59" s="100">
        <v>6982.7999999999993</v>
      </c>
    </row>
    <row r="60" spans="2:99">
      <c r="C60" s="99" t="s">
        <v>225</v>
      </c>
      <c r="D60" s="100">
        <v>0</v>
      </c>
      <c r="E60" s="100">
        <v>0</v>
      </c>
      <c r="F60" s="100">
        <v>0</v>
      </c>
      <c r="G60" s="100">
        <v>0</v>
      </c>
      <c r="H60" s="100">
        <v>40.034001231338003</v>
      </c>
      <c r="I60" s="100">
        <v>26086.155202339844</v>
      </c>
      <c r="J60" s="100">
        <v>34.645664485520705</v>
      </c>
      <c r="K60" s="100">
        <v>22575.11497876529</v>
      </c>
      <c r="L60" s="100">
        <v>14</v>
      </c>
      <c r="M60" s="100">
        <v>9122.4</v>
      </c>
      <c r="N60" s="100">
        <v>17</v>
      </c>
      <c r="O60" s="100">
        <v>11077.2</v>
      </c>
      <c r="P60" s="100">
        <v>9</v>
      </c>
      <c r="Q60" s="100">
        <v>5864.4000000000005</v>
      </c>
      <c r="R60" s="100">
        <v>11</v>
      </c>
      <c r="S60" s="100">
        <v>7167.6</v>
      </c>
      <c r="T60" s="100">
        <v>7</v>
      </c>
      <c r="U60" s="100">
        <v>4561.2</v>
      </c>
      <c r="V60" s="100">
        <v>8</v>
      </c>
      <c r="W60" s="100">
        <v>5212.8</v>
      </c>
      <c r="X60" s="100">
        <v>9</v>
      </c>
      <c r="Y60" s="100">
        <v>5864.4000000000005</v>
      </c>
      <c r="Z60" s="100">
        <v>10</v>
      </c>
      <c r="AA60" s="100">
        <v>6516</v>
      </c>
      <c r="AB60" s="100">
        <v>8</v>
      </c>
      <c r="AC60" s="100">
        <v>5212.8</v>
      </c>
      <c r="AD60" s="100">
        <v>8</v>
      </c>
      <c r="AE60" s="100">
        <v>5212.8</v>
      </c>
      <c r="AF60" s="100">
        <v>9</v>
      </c>
      <c r="AG60" s="100">
        <v>5864.4000000000005</v>
      </c>
      <c r="AH60" s="100">
        <v>7</v>
      </c>
      <c r="AI60" s="100">
        <v>4561.2</v>
      </c>
      <c r="AJ60" s="100">
        <v>29</v>
      </c>
      <c r="AK60" s="100">
        <v>18896.400000000001</v>
      </c>
      <c r="AL60" s="100">
        <v>29</v>
      </c>
      <c r="AM60" s="100">
        <v>18896.400000000001</v>
      </c>
      <c r="AN60" s="100">
        <v>22</v>
      </c>
      <c r="AO60" s="100">
        <v>14335.2</v>
      </c>
      <c r="AP60" s="100">
        <v>19</v>
      </c>
      <c r="AQ60" s="100">
        <v>12380.4</v>
      </c>
      <c r="AR60" s="100">
        <v>18</v>
      </c>
      <c r="AS60" s="100">
        <v>11728.800000000001</v>
      </c>
      <c r="AT60" s="100">
        <v>26</v>
      </c>
      <c r="AU60" s="100">
        <v>16941.600000000002</v>
      </c>
      <c r="AV60" s="100">
        <v>19</v>
      </c>
      <c r="AW60" s="100">
        <v>12380.4</v>
      </c>
      <c r="AX60" s="100">
        <v>21</v>
      </c>
      <c r="AY60" s="100">
        <v>13683.6</v>
      </c>
      <c r="AZ60" s="100">
        <v>13</v>
      </c>
      <c r="BA60" s="100">
        <v>8470.8000000000011</v>
      </c>
      <c r="BB60" s="100">
        <v>12</v>
      </c>
      <c r="BC60" s="100">
        <v>7819.2000000000007</v>
      </c>
      <c r="BD60" s="100">
        <v>19</v>
      </c>
      <c r="BE60" s="100">
        <v>12380.4</v>
      </c>
      <c r="BF60" s="100">
        <v>12</v>
      </c>
      <c r="BG60" s="100">
        <v>7819.2000000000007</v>
      </c>
      <c r="BH60" s="100">
        <v>25</v>
      </c>
      <c r="BI60" s="100">
        <v>16290</v>
      </c>
      <c r="BJ60" s="100">
        <v>22</v>
      </c>
      <c r="BK60" s="100">
        <v>14335.2</v>
      </c>
      <c r="BL60" s="100">
        <v>17</v>
      </c>
      <c r="BM60" s="100">
        <v>11077.2</v>
      </c>
      <c r="BN60" s="100">
        <v>23</v>
      </c>
      <c r="BO60" s="100">
        <v>14986.800000000001</v>
      </c>
      <c r="BP60" s="100">
        <v>23</v>
      </c>
      <c r="BQ60" s="100">
        <v>14986.800000000001</v>
      </c>
      <c r="BR60" s="100">
        <v>18</v>
      </c>
      <c r="BS60" s="100">
        <v>11728.800000000001</v>
      </c>
      <c r="BT60" s="100">
        <v>26</v>
      </c>
      <c r="BU60" s="100">
        <v>16941.600000000002</v>
      </c>
      <c r="BV60" s="100">
        <v>22</v>
      </c>
      <c r="BW60" s="100">
        <v>14335.2</v>
      </c>
      <c r="BX60" s="100">
        <v>28</v>
      </c>
      <c r="BY60" s="100">
        <v>18244.8</v>
      </c>
      <c r="BZ60" s="100">
        <v>34</v>
      </c>
      <c r="CA60" s="100">
        <v>22154.400000000001</v>
      </c>
      <c r="CB60" s="100">
        <v>42</v>
      </c>
      <c r="CC60" s="100">
        <v>27367.200000000001</v>
      </c>
      <c r="CD60" s="100">
        <v>24</v>
      </c>
      <c r="CE60" s="100">
        <v>15638.400000000001</v>
      </c>
      <c r="CF60" s="100">
        <v>19</v>
      </c>
      <c r="CG60" s="100">
        <v>12380.4</v>
      </c>
      <c r="CH60" s="100">
        <v>15</v>
      </c>
      <c r="CI60" s="100">
        <v>9774</v>
      </c>
      <c r="CJ60" s="100">
        <v>30</v>
      </c>
      <c r="CK60" s="100">
        <v>19548</v>
      </c>
      <c r="CL60" s="100">
        <v>27</v>
      </c>
      <c r="CM60" s="100">
        <v>17593.2</v>
      </c>
      <c r="CN60" s="100">
        <v>18</v>
      </c>
      <c r="CO60" s="100">
        <v>11728.800000000001</v>
      </c>
      <c r="CP60" s="100">
        <v>20</v>
      </c>
      <c r="CQ60" s="100">
        <v>13032</v>
      </c>
      <c r="CR60" s="100">
        <v>12</v>
      </c>
      <c r="CS60" s="100">
        <v>7819.2000000000007</v>
      </c>
      <c r="CT60" s="100">
        <v>21</v>
      </c>
      <c r="CU60" s="100">
        <v>13683.6</v>
      </c>
    </row>
    <row r="61" spans="2:99">
      <c r="C61" s="99" t="s">
        <v>226</v>
      </c>
      <c r="D61" s="100">
        <v>0</v>
      </c>
      <c r="E61" s="100">
        <v>0</v>
      </c>
      <c r="F61" s="100">
        <v>0</v>
      </c>
      <c r="G61" s="100">
        <v>0</v>
      </c>
      <c r="H61" s="100">
        <v>33.361667692781666</v>
      </c>
      <c r="I61" s="100">
        <v>31746.962976451028</v>
      </c>
      <c r="J61" s="100">
        <v>36.857089878213515</v>
      </c>
      <c r="K61" s="100">
        <v>35073.20672810798</v>
      </c>
      <c r="L61" s="100">
        <v>14</v>
      </c>
      <c r="M61" s="100">
        <v>13322.399999999998</v>
      </c>
      <c r="N61" s="100">
        <v>16</v>
      </c>
      <c r="O61" s="100">
        <v>15225.599999999999</v>
      </c>
      <c r="P61" s="100">
        <v>9</v>
      </c>
      <c r="Q61" s="100">
        <v>8564.4</v>
      </c>
      <c r="R61" s="100">
        <v>10</v>
      </c>
      <c r="S61" s="100">
        <v>9516</v>
      </c>
      <c r="T61" s="100">
        <v>7</v>
      </c>
      <c r="U61" s="100">
        <v>6661.1999999999989</v>
      </c>
      <c r="V61" s="100">
        <v>8</v>
      </c>
      <c r="W61" s="100">
        <v>7612.7999999999993</v>
      </c>
      <c r="X61" s="100">
        <v>9</v>
      </c>
      <c r="Y61" s="100">
        <v>8564.4</v>
      </c>
      <c r="Z61" s="100">
        <v>9</v>
      </c>
      <c r="AA61" s="100">
        <v>8564.4</v>
      </c>
      <c r="AB61" s="100">
        <v>7</v>
      </c>
      <c r="AC61" s="100">
        <v>6661.1999999999989</v>
      </c>
      <c r="AD61" s="100">
        <v>8</v>
      </c>
      <c r="AE61" s="100">
        <v>7612.7999999999993</v>
      </c>
      <c r="AF61" s="100">
        <v>9</v>
      </c>
      <c r="AG61" s="100">
        <v>8564.4</v>
      </c>
      <c r="AH61" s="100">
        <v>6</v>
      </c>
      <c r="AI61" s="100">
        <v>5709.5999999999995</v>
      </c>
      <c r="AJ61" s="100">
        <v>28</v>
      </c>
      <c r="AK61" s="100">
        <v>26644.799999999996</v>
      </c>
      <c r="AL61" s="100">
        <v>33</v>
      </c>
      <c r="AM61" s="100">
        <v>31402.799999999996</v>
      </c>
      <c r="AN61" s="100">
        <v>25</v>
      </c>
      <c r="AO61" s="100">
        <v>23789.999999999996</v>
      </c>
      <c r="AP61" s="100">
        <v>19</v>
      </c>
      <c r="AQ61" s="100">
        <v>18080.399999999998</v>
      </c>
      <c r="AR61" s="100">
        <v>19</v>
      </c>
      <c r="AS61" s="100">
        <v>18080.399999999998</v>
      </c>
      <c r="AT61" s="100">
        <v>25</v>
      </c>
      <c r="AU61" s="100">
        <v>23789.999999999996</v>
      </c>
      <c r="AV61" s="100">
        <v>20</v>
      </c>
      <c r="AW61" s="100">
        <v>19032</v>
      </c>
      <c r="AX61" s="100">
        <v>21</v>
      </c>
      <c r="AY61" s="100">
        <v>19983.599999999999</v>
      </c>
      <c r="AZ61" s="100">
        <v>15</v>
      </c>
      <c r="BA61" s="100">
        <v>14273.999999999998</v>
      </c>
      <c r="BB61" s="100">
        <v>12</v>
      </c>
      <c r="BC61" s="100">
        <v>11419.199999999999</v>
      </c>
      <c r="BD61" s="100">
        <v>21</v>
      </c>
      <c r="BE61" s="100">
        <v>19983.599999999999</v>
      </c>
      <c r="BF61" s="100">
        <v>10</v>
      </c>
      <c r="BG61" s="100">
        <v>9516</v>
      </c>
      <c r="BH61" s="100">
        <v>25</v>
      </c>
      <c r="BI61" s="100">
        <v>23789.999999999996</v>
      </c>
      <c r="BJ61" s="100">
        <v>21</v>
      </c>
      <c r="BK61" s="100">
        <v>19983.599999999999</v>
      </c>
      <c r="BL61" s="100">
        <v>15</v>
      </c>
      <c r="BM61" s="100">
        <v>14273.999999999998</v>
      </c>
      <c r="BN61" s="100">
        <v>26</v>
      </c>
      <c r="BO61" s="100">
        <v>24741.599999999999</v>
      </c>
      <c r="BP61" s="100">
        <v>20</v>
      </c>
      <c r="BQ61" s="100">
        <v>19032</v>
      </c>
      <c r="BR61" s="100">
        <v>18</v>
      </c>
      <c r="BS61" s="100">
        <v>17128.8</v>
      </c>
      <c r="BT61" s="100">
        <v>21</v>
      </c>
      <c r="BU61" s="100">
        <v>19983.599999999999</v>
      </c>
      <c r="BV61" s="100">
        <v>19</v>
      </c>
      <c r="BW61" s="100">
        <v>18080.399999999998</v>
      </c>
      <c r="BX61" s="100">
        <v>29</v>
      </c>
      <c r="BY61" s="100">
        <v>27596.399999999998</v>
      </c>
      <c r="BZ61" s="100">
        <v>33</v>
      </c>
      <c r="CA61" s="100">
        <v>31402.799999999996</v>
      </c>
      <c r="CB61" s="100">
        <v>39</v>
      </c>
      <c r="CC61" s="100">
        <v>37112.399999999994</v>
      </c>
      <c r="CD61" s="100">
        <v>25</v>
      </c>
      <c r="CE61" s="100">
        <v>23789.999999999996</v>
      </c>
      <c r="CF61" s="100">
        <v>19</v>
      </c>
      <c r="CG61" s="100">
        <v>18080.399999999998</v>
      </c>
      <c r="CH61" s="100">
        <v>17</v>
      </c>
      <c r="CI61" s="100">
        <v>16177.199999999999</v>
      </c>
      <c r="CJ61" s="100">
        <v>27</v>
      </c>
      <c r="CK61" s="100">
        <v>25693.199999999997</v>
      </c>
      <c r="CL61" s="100">
        <v>31</v>
      </c>
      <c r="CM61" s="100">
        <v>29499.599999999999</v>
      </c>
      <c r="CN61" s="100">
        <v>18</v>
      </c>
      <c r="CO61" s="100">
        <v>17128.8</v>
      </c>
      <c r="CP61" s="100">
        <v>21</v>
      </c>
      <c r="CQ61" s="100">
        <v>19983.599999999999</v>
      </c>
      <c r="CR61" s="100">
        <v>11</v>
      </c>
      <c r="CS61" s="100">
        <v>10467.599999999999</v>
      </c>
      <c r="CT61" s="100">
        <v>18</v>
      </c>
      <c r="CU61" s="100">
        <v>17128.8</v>
      </c>
    </row>
    <row r="62" spans="2:99">
      <c r="C62" s="99" t="s">
        <v>227</v>
      </c>
      <c r="D62" s="100">
        <v>0</v>
      </c>
      <c r="E62" s="100">
        <v>0</v>
      </c>
      <c r="F62" s="100">
        <v>0</v>
      </c>
      <c r="G62" s="100">
        <v>0</v>
      </c>
      <c r="H62" s="100">
        <v>33.968243469014062</v>
      </c>
      <c r="I62" s="100">
        <v>57922.648763362784</v>
      </c>
      <c r="J62" s="100">
        <v>30.222813700135081</v>
      </c>
      <c r="K62" s="100">
        <v>51535.941921470345</v>
      </c>
      <c r="L62" s="100">
        <v>14</v>
      </c>
      <c r="M62" s="100">
        <v>23872.799999999999</v>
      </c>
      <c r="N62" s="100">
        <v>16</v>
      </c>
      <c r="O62" s="100">
        <v>27283.200000000001</v>
      </c>
      <c r="P62" s="100">
        <v>9</v>
      </c>
      <c r="Q62" s="100">
        <v>15346.800000000001</v>
      </c>
      <c r="R62" s="100">
        <v>9</v>
      </c>
      <c r="S62" s="100">
        <v>15346.800000000001</v>
      </c>
      <c r="T62" s="100">
        <v>6</v>
      </c>
      <c r="U62" s="100">
        <v>10231.200000000001</v>
      </c>
      <c r="V62" s="100">
        <v>8</v>
      </c>
      <c r="W62" s="100">
        <v>13641.6</v>
      </c>
      <c r="X62" s="100">
        <v>9</v>
      </c>
      <c r="Y62" s="100">
        <v>15346.800000000001</v>
      </c>
      <c r="Z62" s="100">
        <v>9</v>
      </c>
      <c r="AA62" s="100">
        <v>15346.800000000001</v>
      </c>
      <c r="AB62" s="100">
        <v>7</v>
      </c>
      <c r="AC62" s="100">
        <v>11936.4</v>
      </c>
      <c r="AD62" s="100">
        <v>8</v>
      </c>
      <c r="AE62" s="100">
        <v>13641.6</v>
      </c>
      <c r="AF62" s="100">
        <v>10</v>
      </c>
      <c r="AG62" s="100">
        <v>17052</v>
      </c>
      <c r="AH62" s="100">
        <v>6</v>
      </c>
      <c r="AI62" s="100">
        <v>10231.200000000001</v>
      </c>
      <c r="AJ62" s="100">
        <v>27</v>
      </c>
      <c r="AK62" s="100">
        <v>46040.4</v>
      </c>
      <c r="AL62" s="100">
        <v>26</v>
      </c>
      <c r="AM62" s="100">
        <v>44335.200000000004</v>
      </c>
      <c r="AN62" s="100">
        <v>23</v>
      </c>
      <c r="AO62" s="100">
        <v>39219.599999999999</v>
      </c>
      <c r="AP62" s="100">
        <v>19</v>
      </c>
      <c r="AQ62" s="100">
        <v>32398.799999999999</v>
      </c>
      <c r="AR62" s="100">
        <v>16</v>
      </c>
      <c r="AS62" s="100">
        <v>27283.200000000001</v>
      </c>
      <c r="AT62" s="100">
        <v>25</v>
      </c>
      <c r="AU62" s="100">
        <v>42630</v>
      </c>
      <c r="AV62" s="100">
        <v>16</v>
      </c>
      <c r="AW62" s="100">
        <v>27283.200000000001</v>
      </c>
      <c r="AX62" s="100">
        <v>20</v>
      </c>
      <c r="AY62" s="100">
        <v>34104</v>
      </c>
      <c r="AZ62" s="100">
        <v>12</v>
      </c>
      <c r="BA62" s="100">
        <v>20462.400000000001</v>
      </c>
      <c r="BB62" s="100">
        <v>11</v>
      </c>
      <c r="BC62" s="100">
        <v>18757.2</v>
      </c>
      <c r="BD62" s="100">
        <v>20</v>
      </c>
      <c r="BE62" s="100">
        <v>34104</v>
      </c>
      <c r="BF62" s="100">
        <v>11</v>
      </c>
      <c r="BG62" s="100">
        <v>18757.2</v>
      </c>
      <c r="BH62" s="100">
        <v>21</v>
      </c>
      <c r="BI62" s="100">
        <v>35809.200000000004</v>
      </c>
      <c r="BJ62" s="100">
        <v>18</v>
      </c>
      <c r="BK62" s="100">
        <v>30693.600000000002</v>
      </c>
      <c r="BL62" s="100">
        <v>14</v>
      </c>
      <c r="BM62" s="100">
        <v>23872.799999999999</v>
      </c>
      <c r="BN62" s="100">
        <v>20</v>
      </c>
      <c r="BO62" s="100">
        <v>34104</v>
      </c>
      <c r="BP62" s="100">
        <v>20</v>
      </c>
      <c r="BQ62" s="100">
        <v>34104</v>
      </c>
      <c r="BR62" s="100">
        <v>16</v>
      </c>
      <c r="BS62" s="100">
        <v>27283.200000000001</v>
      </c>
      <c r="BT62" s="100">
        <v>24</v>
      </c>
      <c r="BU62" s="100">
        <v>40924.800000000003</v>
      </c>
      <c r="BV62" s="100">
        <v>19</v>
      </c>
      <c r="BW62" s="100">
        <v>32398.799999999999</v>
      </c>
      <c r="BX62" s="100">
        <v>29</v>
      </c>
      <c r="BY62" s="100">
        <v>49450.8</v>
      </c>
      <c r="BZ62" s="100">
        <v>30</v>
      </c>
      <c r="CA62" s="100">
        <v>51156</v>
      </c>
      <c r="CB62" s="100">
        <v>35</v>
      </c>
      <c r="CC62" s="100">
        <v>59682</v>
      </c>
      <c r="CD62" s="100">
        <v>20</v>
      </c>
      <c r="CE62" s="100">
        <v>34104</v>
      </c>
      <c r="CF62" s="100">
        <v>21</v>
      </c>
      <c r="CG62" s="100">
        <v>35809.200000000004</v>
      </c>
      <c r="CH62" s="100">
        <v>16</v>
      </c>
      <c r="CI62" s="100">
        <v>27283.200000000001</v>
      </c>
      <c r="CJ62" s="100">
        <v>27</v>
      </c>
      <c r="CK62" s="100">
        <v>46040.4</v>
      </c>
      <c r="CL62" s="100">
        <v>28</v>
      </c>
      <c r="CM62" s="100">
        <v>47745.599999999999</v>
      </c>
      <c r="CN62" s="100">
        <v>14</v>
      </c>
      <c r="CO62" s="100">
        <v>23872.799999999999</v>
      </c>
      <c r="CP62" s="100">
        <v>19</v>
      </c>
      <c r="CQ62" s="100">
        <v>32398.799999999999</v>
      </c>
      <c r="CR62" s="100">
        <v>10</v>
      </c>
      <c r="CS62" s="100">
        <v>17052</v>
      </c>
      <c r="CT62" s="100">
        <v>19</v>
      </c>
      <c r="CU62" s="100">
        <v>32398.799999999999</v>
      </c>
    </row>
    <row r="63" spans="2:99">
      <c r="C63" s="99" t="s">
        <v>228</v>
      </c>
      <c r="D63" s="100">
        <v>0</v>
      </c>
      <c r="E63" s="100">
        <v>0</v>
      </c>
      <c r="F63" s="100">
        <v>0</v>
      </c>
      <c r="G63" s="100">
        <v>0</v>
      </c>
      <c r="H63" s="100">
        <v>38.214273902640812</v>
      </c>
      <c r="I63" s="100">
        <v>30403.276316941032</v>
      </c>
      <c r="J63" s="100">
        <v>35.382806283084975</v>
      </c>
      <c r="K63" s="100">
        <v>28150.560678822407</v>
      </c>
      <c r="L63" s="100">
        <v>13</v>
      </c>
      <c r="M63" s="100">
        <v>10342.800000000001</v>
      </c>
      <c r="N63" s="100">
        <v>16</v>
      </c>
      <c r="O63" s="100">
        <v>12729.6</v>
      </c>
      <c r="P63" s="100">
        <v>10</v>
      </c>
      <c r="Q63" s="100">
        <v>7956</v>
      </c>
      <c r="R63" s="100">
        <v>10</v>
      </c>
      <c r="S63" s="100">
        <v>7956</v>
      </c>
      <c r="T63" s="100">
        <v>7</v>
      </c>
      <c r="U63" s="100">
        <v>5569.2</v>
      </c>
      <c r="V63" s="100">
        <v>8</v>
      </c>
      <c r="W63" s="100">
        <v>6364.8</v>
      </c>
      <c r="X63" s="100">
        <v>10</v>
      </c>
      <c r="Y63" s="100">
        <v>7956</v>
      </c>
      <c r="Z63" s="100">
        <v>11</v>
      </c>
      <c r="AA63" s="100">
        <v>8751.6</v>
      </c>
      <c r="AB63" s="100">
        <v>8</v>
      </c>
      <c r="AC63" s="100">
        <v>6364.8</v>
      </c>
      <c r="AD63" s="100">
        <v>7</v>
      </c>
      <c r="AE63" s="100">
        <v>5569.2</v>
      </c>
      <c r="AF63" s="100">
        <v>9</v>
      </c>
      <c r="AG63" s="100">
        <v>7160.4000000000005</v>
      </c>
      <c r="AH63" s="100">
        <v>7</v>
      </c>
      <c r="AI63" s="100">
        <v>5569.2</v>
      </c>
      <c r="AJ63" s="100">
        <v>28</v>
      </c>
      <c r="AK63" s="100">
        <v>22276.799999999999</v>
      </c>
      <c r="AL63" s="100">
        <v>29</v>
      </c>
      <c r="AM63" s="100">
        <v>23072.400000000001</v>
      </c>
      <c r="AN63" s="100">
        <v>24</v>
      </c>
      <c r="AO63" s="100">
        <v>19094.400000000001</v>
      </c>
      <c r="AP63" s="100">
        <v>21</v>
      </c>
      <c r="AQ63" s="100">
        <v>16707.600000000002</v>
      </c>
      <c r="AR63" s="100">
        <v>19</v>
      </c>
      <c r="AS63" s="100">
        <v>15116.4</v>
      </c>
      <c r="AT63" s="100">
        <v>26</v>
      </c>
      <c r="AU63" s="100">
        <v>20685.600000000002</v>
      </c>
      <c r="AV63" s="100">
        <v>20</v>
      </c>
      <c r="AW63" s="100">
        <v>15912</v>
      </c>
      <c r="AX63" s="100">
        <v>23</v>
      </c>
      <c r="AY63" s="100">
        <v>18298.8</v>
      </c>
      <c r="AZ63" s="100">
        <v>13</v>
      </c>
      <c r="BA63" s="100">
        <v>10342.800000000001</v>
      </c>
      <c r="BB63" s="100">
        <v>12</v>
      </c>
      <c r="BC63" s="100">
        <v>9547.2000000000007</v>
      </c>
      <c r="BD63" s="100">
        <v>19</v>
      </c>
      <c r="BE63" s="100">
        <v>15116.4</v>
      </c>
      <c r="BF63" s="100">
        <v>12</v>
      </c>
      <c r="BG63" s="100">
        <v>9547.2000000000007</v>
      </c>
      <c r="BH63" s="100">
        <v>21</v>
      </c>
      <c r="BI63" s="100">
        <v>16707.600000000002</v>
      </c>
      <c r="BJ63" s="100">
        <v>20</v>
      </c>
      <c r="BK63" s="100">
        <v>15912</v>
      </c>
      <c r="BL63" s="100">
        <v>15</v>
      </c>
      <c r="BM63" s="100">
        <v>11934</v>
      </c>
      <c r="BN63" s="100">
        <v>26</v>
      </c>
      <c r="BO63" s="100">
        <v>20685.600000000002</v>
      </c>
      <c r="BP63" s="100">
        <v>20</v>
      </c>
      <c r="BQ63" s="100">
        <v>15912</v>
      </c>
      <c r="BR63" s="100">
        <v>18</v>
      </c>
      <c r="BS63" s="100">
        <v>14320.800000000001</v>
      </c>
      <c r="BT63" s="100">
        <v>26</v>
      </c>
      <c r="BU63" s="100">
        <v>20685.600000000002</v>
      </c>
      <c r="BV63" s="100">
        <v>19</v>
      </c>
      <c r="BW63" s="100">
        <v>15116.4</v>
      </c>
      <c r="BX63" s="100">
        <v>29</v>
      </c>
      <c r="BY63" s="100">
        <v>23072.400000000001</v>
      </c>
      <c r="BZ63" s="100">
        <v>36</v>
      </c>
      <c r="CA63" s="100">
        <v>28641.600000000002</v>
      </c>
      <c r="CB63" s="100">
        <v>38</v>
      </c>
      <c r="CC63" s="100">
        <v>30232.799999999999</v>
      </c>
      <c r="CD63" s="100">
        <v>22</v>
      </c>
      <c r="CE63" s="100">
        <v>17503.2</v>
      </c>
      <c r="CF63" s="100">
        <v>21</v>
      </c>
      <c r="CG63" s="100">
        <v>16707.600000000002</v>
      </c>
      <c r="CH63" s="100">
        <v>17</v>
      </c>
      <c r="CI63" s="100">
        <v>13525.2</v>
      </c>
      <c r="CJ63" s="100">
        <v>28</v>
      </c>
      <c r="CK63" s="100">
        <v>22276.799999999999</v>
      </c>
      <c r="CL63" s="100">
        <v>30</v>
      </c>
      <c r="CM63" s="100">
        <v>23868</v>
      </c>
      <c r="CN63" s="100">
        <v>17</v>
      </c>
      <c r="CO63" s="100">
        <v>13525.2</v>
      </c>
      <c r="CP63" s="100">
        <v>19</v>
      </c>
      <c r="CQ63" s="100">
        <v>15116.4</v>
      </c>
      <c r="CR63" s="100">
        <v>10</v>
      </c>
      <c r="CS63" s="100">
        <v>7956</v>
      </c>
      <c r="CT63" s="100">
        <v>18</v>
      </c>
      <c r="CU63" s="100">
        <v>14320.800000000001</v>
      </c>
    </row>
    <row r="64" spans="2:99">
      <c r="C64" s="99" t="s">
        <v>229</v>
      </c>
      <c r="D64" s="100">
        <v>0</v>
      </c>
      <c r="E64" s="100">
        <v>0</v>
      </c>
      <c r="F64" s="100">
        <v>0</v>
      </c>
      <c r="G64" s="100">
        <v>0</v>
      </c>
      <c r="H64" s="100">
        <v>39.427425455105606</v>
      </c>
      <c r="I64" s="100">
        <v>39790.157769292571</v>
      </c>
      <c r="J64" s="100">
        <v>34.645664485520705</v>
      </c>
      <c r="K64" s="100">
        <v>34964.404598787485</v>
      </c>
      <c r="L64" s="100">
        <v>14</v>
      </c>
      <c r="M64" s="100">
        <v>14128.799999999997</v>
      </c>
      <c r="N64" s="100">
        <v>14</v>
      </c>
      <c r="O64" s="100">
        <v>14128.799999999997</v>
      </c>
      <c r="P64" s="100">
        <v>10</v>
      </c>
      <c r="Q64" s="100">
        <v>10091.999999999998</v>
      </c>
      <c r="R64" s="100">
        <v>11</v>
      </c>
      <c r="S64" s="100">
        <v>11101.199999999997</v>
      </c>
      <c r="T64" s="100">
        <v>7</v>
      </c>
      <c r="U64" s="100">
        <v>7064.3999999999987</v>
      </c>
      <c r="V64" s="100">
        <v>7</v>
      </c>
      <c r="W64" s="100">
        <v>7064.3999999999987</v>
      </c>
      <c r="X64" s="100">
        <v>9</v>
      </c>
      <c r="Y64" s="100">
        <v>9082.7999999999993</v>
      </c>
      <c r="Z64" s="100">
        <v>10</v>
      </c>
      <c r="AA64" s="100">
        <v>10091.999999999998</v>
      </c>
      <c r="AB64" s="100">
        <v>8</v>
      </c>
      <c r="AC64" s="100">
        <v>8073.5999999999985</v>
      </c>
      <c r="AD64" s="100">
        <v>7</v>
      </c>
      <c r="AE64" s="100">
        <v>7064.3999999999987</v>
      </c>
      <c r="AF64" s="100">
        <v>9</v>
      </c>
      <c r="AG64" s="100">
        <v>9082.7999999999993</v>
      </c>
      <c r="AH64" s="100">
        <v>7</v>
      </c>
      <c r="AI64" s="100">
        <v>7064.3999999999987</v>
      </c>
      <c r="AJ64" s="100">
        <v>29</v>
      </c>
      <c r="AK64" s="100">
        <v>29266.799999999996</v>
      </c>
      <c r="AL64" s="100">
        <v>31</v>
      </c>
      <c r="AM64" s="100">
        <v>31285.199999999993</v>
      </c>
      <c r="AN64" s="100">
        <v>24</v>
      </c>
      <c r="AO64" s="100">
        <v>24220.799999999996</v>
      </c>
      <c r="AP64" s="100">
        <v>20</v>
      </c>
      <c r="AQ64" s="100">
        <v>20183.999999999996</v>
      </c>
      <c r="AR64" s="100">
        <v>16</v>
      </c>
      <c r="AS64" s="100">
        <v>16147.199999999997</v>
      </c>
      <c r="AT64" s="100">
        <v>25</v>
      </c>
      <c r="AU64" s="100">
        <v>25229.999999999996</v>
      </c>
      <c r="AV64" s="100">
        <v>18</v>
      </c>
      <c r="AW64" s="100">
        <v>18165.599999999999</v>
      </c>
      <c r="AX64" s="100">
        <v>20</v>
      </c>
      <c r="AY64" s="100">
        <v>20183.999999999996</v>
      </c>
      <c r="AZ64" s="100">
        <v>14</v>
      </c>
      <c r="BA64" s="100">
        <v>14128.799999999997</v>
      </c>
      <c r="BB64" s="100">
        <v>13</v>
      </c>
      <c r="BC64" s="100">
        <v>13119.599999999999</v>
      </c>
      <c r="BD64" s="100">
        <v>19</v>
      </c>
      <c r="BE64" s="100">
        <v>19174.799999999996</v>
      </c>
      <c r="BF64" s="100">
        <v>11</v>
      </c>
      <c r="BG64" s="100">
        <v>11101.199999999997</v>
      </c>
      <c r="BH64" s="100">
        <v>24</v>
      </c>
      <c r="BI64" s="100">
        <v>24220.799999999996</v>
      </c>
      <c r="BJ64" s="100">
        <v>19</v>
      </c>
      <c r="BK64" s="100">
        <v>19174.799999999996</v>
      </c>
      <c r="BL64" s="100">
        <v>16</v>
      </c>
      <c r="BM64" s="100">
        <v>16147.199999999997</v>
      </c>
      <c r="BN64" s="100">
        <v>25</v>
      </c>
      <c r="BO64" s="100">
        <v>25229.999999999996</v>
      </c>
      <c r="BP64" s="100">
        <v>23</v>
      </c>
      <c r="BQ64" s="100">
        <v>23211.599999999995</v>
      </c>
      <c r="BR64" s="100">
        <v>18</v>
      </c>
      <c r="BS64" s="100">
        <v>18165.599999999999</v>
      </c>
      <c r="BT64" s="100">
        <v>25</v>
      </c>
      <c r="BU64" s="100">
        <v>25229.999999999996</v>
      </c>
      <c r="BV64" s="100">
        <v>20</v>
      </c>
      <c r="BW64" s="100">
        <v>20183.999999999996</v>
      </c>
      <c r="BX64" s="100">
        <v>29</v>
      </c>
      <c r="BY64" s="100">
        <v>29266.799999999996</v>
      </c>
      <c r="BZ64" s="100">
        <v>34</v>
      </c>
      <c r="CA64" s="100">
        <v>34312.799999999996</v>
      </c>
      <c r="CB64" s="100">
        <v>35</v>
      </c>
      <c r="CC64" s="100">
        <v>35321.999999999993</v>
      </c>
      <c r="CD64" s="100">
        <v>21</v>
      </c>
      <c r="CE64" s="100">
        <v>21193.199999999997</v>
      </c>
      <c r="CF64" s="100">
        <v>22</v>
      </c>
      <c r="CG64" s="100">
        <v>22202.399999999994</v>
      </c>
      <c r="CH64" s="100">
        <v>15</v>
      </c>
      <c r="CI64" s="100">
        <v>15137.999999999996</v>
      </c>
      <c r="CJ64" s="100">
        <v>25</v>
      </c>
      <c r="CK64" s="100">
        <v>25229.999999999996</v>
      </c>
      <c r="CL64" s="100">
        <v>28</v>
      </c>
      <c r="CM64" s="100">
        <v>28257.599999999995</v>
      </c>
      <c r="CN64" s="100">
        <v>17</v>
      </c>
      <c r="CO64" s="100">
        <v>17156.399999999998</v>
      </c>
      <c r="CP64" s="100">
        <v>18</v>
      </c>
      <c r="CQ64" s="100">
        <v>18165.599999999999</v>
      </c>
      <c r="CR64" s="100">
        <v>10</v>
      </c>
      <c r="CS64" s="100">
        <v>10091.999999999998</v>
      </c>
      <c r="CT64" s="100">
        <v>19</v>
      </c>
      <c r="CU64" s="100">
        <v>19174.799999999996</v>
      </c>
    </row>
    <row r="65" spans="2:99">
      <c r="C65" s="99" t="s">
        <v>230</v>
      </c>
      <c r="D65" s="100">
        <v>0</v>
      </c>
      <c r="E65" s="100">
        <v>0</v>
      </c>
      <c r="F65" s="100">
        <v>0</v>
      </c>
      <c r="G65" s="100">
        <v>0</v>
      </c>
      <c r="H65" s="100">
        <v>39.427425455105606</v>
      </c>
      <c r="I65" s="100">
        <v>40452.538516938352</v>
      </c>
      <c r="J65" s="100">
        <v>34.645664485520705</v>
      </c>
      <c r="K65" s="100">
        <v>35546.451762144243</v>
      </c>
      <c r="L65" s="100">
        <v>14</v>
      </c>
      <c r="M65" s="100">
        <v>14364</v>
      </c>
      <c r="N65" s="100">
        <v>15</v>
      </c>
      <c r="O65" s="100">
        <v>15390</v>
      </c>
      <c r="P65" s="100">
        <v>10</v>
      </c>
      <c r="Q65" s="100">
        <v>10260</v>
      </c>
      <c r="R65" s="100">
        <v>10</v>
      </c>
      <c r="S65" s="100">
        <v>10260</v>
      </c>
      <c r="T65" s="100">
        <v>7</v>
      </c>
      <c r="U65" s="100">
        <v>7182</v>
      </c>
      <c r="V65" s="100">
        <v>8</v>
      </c>
      <c r="W65" s="100">
        <v>8208</v>
      </c>
      <c r="X65" s="100">
        <v>10</v>
      </c>
      <c r="Y65" s="100">
        <v>10260</v>
      </c>
      <c r="Z65" s="100">
        <v>10</v>
      </c>
      <c r="AA65" s="100">
        <v>10260</v>
      </c>
      <c r="AB65" s="100">
        <v>8</v>
      </c>
      <c r="AC65" s="100">
        <v>8208</v>
      </c>
      <c r="AD65" s="100">
        <v>7</v>
      </c>
      <c r="AE65" s="100">
        <v>7182</v>
      </c>
      <c r="AF65" s="100">
        <v>10</v>
      </c>
      <c r="AG65" s="100">
        <v>10260</v>
      </c>
      <c r="AH65" s="100">
        <v>6</v>
      </c>
      <c r="AI65" s="100">
        <v>6156</v>
      </c>
      <c r="AJ65" s="100">
        <v>31</v>
      </c>
      <c r="AK65" s="100">
        <v>31806</v>
      </c>
      <c r="AL65" s="100">
        <v>33</v>
      </c>
      <c r="AM65" s="100">
        <v>33858</v>
      </c>
      <c r="AN65" s="100">
        <v>22</v>
      </c>
      <c r="AO65" s="100">
        <v>22572</v>
      </c>
      <c r="AP65" s="100">
        <v>21</v>
      </c>
      <c r="AQ65" s="100">
        <v>21546</v>
      </c>
      <c r="AR65" s="100">
        <v>16</v>
      </c>
      <c r="AS65" s="100">
        <v>16416</v>
      </c>
      <c r="AT65" s="100">
        <v>28</v>
      </c>
      <c r="AU65" s="100">
        <v>28728</v>
      </c>
      <c r="AV65" s="100">
        <v>17</v>
      </c>
      <c r="AW65" s="100">
        <v>17442</v>
      </c>
      <c r="AX65" s="100">
        <v>21</v>
      </c>
      <c r="AY65" s="100">
        <v>21546</v>
      </c>
      <c r="AZ65" s="100">
        <v>13</v>
      </c>
      <c r="BA65" s="100">
        <v>13338</v>
      </c>
      <c r="BB65" s="100">
        <v>12</v>
      </c>
      <c r="BC65" s="100">
        <v>12312</v>
      </c>
      <c r="BD65" s="100">
        <v>21</v>
      </c>
      <c r="BE65" s="100">
        <v>21546</v>
      </c>
      <c r="BF65" s="100">
        <v>11</v>
      </c>
      <c r="BG65" s="100">
        <v>11286</v>
      </c>
      <c r="BH65" s="100">
        <v>23</v>
      </c>
      <c r="BI65" s="100">
        <v>23598</v>
      </c>
      <c r="BJ65" s="100">
        <v>20</v>
      </c>
      <c r="BK65" s="100">
        <v>20520</v>
      </c>
      <c r="BL65" s="100">
        <v>16</v>
      </c>
      <c r="BM65" s="100">
        <v>16416</v>
      </c>
      <c r="BN65" s="100">
        <v>26</v>
      </c>
      <c r="BO65" s="100">
        <v>26676</v>
      </c>
      <c r="BP65" s="100">
        <v>24</v>
      </c>
      <c r="BQ65" s="100">
        <v>24624</v>
      </c>
      <c r="BR65" s="100">
        <v>18</v>
      </c>
      <c r="BS65" s="100">
        <v>18468</v>
      </c>
      <c r="BT65" s="100">
        <v>22</v>
      </c>
      <c r="BU65" s="100">
        <v>22572</v>
      </c>
      <c r="BV65" s="100">
        <v>23</v>
      </c>
      <c r="BW65" s="100">
        <v>23598</v>
      </c>
      <c r="BX65" s="100">
        <v>30</v>
      </c>
      <c r="BY65" s="100">
        <v>30780</v>
      </c>
      <c r="BZ65" s="100">
        <v>35</v>
      </c>
      <c r="CA65" s="100">
        <v>35910</v>
      </c>
      <c r="CB65" s="100">
        <v>34</v>
      </c>
      <c r="CC65" s="100">
        <v>34884</v>
      </c>
      <c r="CD65" s="100">
        <v>20</v>
      </c>
      <c r="CE65" s="100">
        <v>20520</v>
      </c>
      <c r="CF65" s="100">
        <v>18</v>
      </c>
      <c r="CG65" s="100">
        <v>18468</v>
      </c>
      <c r="CH65" s="100">
        <v>14</v>
      </c>
      <c r="CI65" s="100">
        <v>14364</v>
      </c>
      <c r="CJ65" s="100">
        <v>25</v>
      </c>
      <c r="CK65" s="100">
        <v>25650</v>
      </c>
      <c r="CL65" s="100">
        <v>27</v>
      </c>
      <c r="CM65" s="100">
        <v>27702</v>
      </c>
      <c r="CN65" s="100">
        <v>15</v>
      </c>
      <c r="CO65" s="100">
        <v>15390</v>
      </c>
      <c r="CP65" s="100">
        <v>21</v>
      </c>
      <c r="CQ65" s="100">
        <v>21546</v>
      </c>
      <c r="CR65" s="100">
        <v>12</v>
      </c>
      <c r="CS65" s="100">
        <v>12312</v>
      </c>
      <c r="CT65" s="100">
        <v>21</v>
      </c>
      <c r="CU65" s="100">
        <v>21546</v>
      </c>
    </row>
    <row r="66" spans="2:99">
      <c r="C66" s="99" t="s">
        <v>231</v>
      </c>
      <c r="D66" s="100">
        <v>0</v>
      </c>
      <c r="E66" s="100">
        <v>0</v>
      </c>
      <c r="F66" s="100">
        <v>0</v>
      </c>
      <c r="G66" s="100">
        <v>0</v>
      </c>
      <c r="H66" s="100">
        <v>35.787970797711239</v>
      </c>
      <c r="I66" s="100">
        <v>42602.000437595452</v>
      </c>
      <c r="J66" s="100">
        <v>36.119948080649237</v>
      </c>
      <c r="K66" s="100">
        <v>42997.186195204849</v>
      </c>
      <c r="L66" s="100">
        <v>15</v>
      </c>
      <c r="M66" s="100">
        <v>17855.999999999996</v>
      </c>
      <c r="N66" s="100">
        <v>14</v>
      </c>
      <c r="O66" s="100">
        <v>16665.599999999999</v>
      </c>
      <c r="P66" s="100">
        <v>9</v>
      </c>
      <c r="Q66" s="100">
        <v>10713.599999999999</v>
      </c>
      <c r="R66" s="100">
        <v>10</v>
      </c>
      <c r="S66" s="100">
        <v>11903.999999999998</v>
      </c>
      <c r="T66" s="100">
        <v>7</v>
      </c>
      <c r="U66" s="100">
        <v>8332.7999999999993</v>
      </c>
      <c r="V66" s="100">
        <v>8</v>
      </c>
      <c r="W66" s="100">
        <v>9523.1999999999989</v>
      </c>
      <c r="X66" s="100">
        <v>9</v>
      </c>
      <c r="Y66" s="100">
        <v>10713.599999999999</v>
      </c>
      <c r="Z66" s="100">
        <v>10</v>
      </c>
      <c r="AA66" s="100">
        <v>11903.999999999998</v>
      </c>
      <c r="AB66" s="100">
        <v>8</v>
      </c>
      <c r="AC66" s="100">
        <v>9523.1999999999989</v>
      </c>
      <c r="AD66" s="100">
        <v>8</v>
      </c>
      <c r="AE66" s="100">
        <v>9523.1999999999989</v>
      </c>
      <c r="AF66" s="100">
        <v>9</v>
      </c>
      <c r="AG66" s="100">
        <v>10713.599999999999</v>
      </c>
      <c r="AH66" s="100">
        <v>6</v>
      </c>
      <c r="AI66" s="100">
        <v>7142.4</v>
      </c>
      <c r="AJ66" s="100">
        <v>28</v>
      </c>
      <c r="AK66" s="100">
        <v>33331.199999999997</v>
      </c>
      <c r="AL66" s="100">
        <v>31</v>
      </c>
      <c r="AM66" s="100">
        <v>36902.399999999994</v>
      </c>
      <c r="AN66" s="100">
        <v>23</v>
      </c>
      <c r="AO66" s="100">
        <v>27379.199999999997</v>
      </c>
      <c r="AP66" s="100">
        <v>20</v>
      </c>
      <c r="AQ66" s="100">
        <v>23807.999999999996</v>
      </c>
      <c r="AR66" s="100">
        <v>19</v>
      </c>
      <c r="AS66" s="100">
        <v>22617.599999999999</v>
      </c>
      <c r="AT66" s="100">
        <v>25</v>
      </c>
      <c r="AU66" s="100">
        <v>29759.999999999996</v>
      </c>
      <c r="AV66" s="100">
        <v>17</v>
      </c>
      <c r="AW66" s="100">
        <v>20236.8</v>
      </c>
      <c r="AX66" s="100">
        <v>22</v>
      </c>
      <c r="AY66" s="100">
        <v>26188.799999999996</v>
      </c>
      <c r="AZ66" s="100">
        <v>13</v>
      </c>
      <c r="BA66" s="100">
        <v>15475.199999999999</v>
      </c>
      <c r="BB66" s="100">
        <v>11</v>
      </c>
      <c r="BC66" s="100">
        <v>13094.399999999998</v>
      </c>
      <c r="BD66" s="100">
        <v>19</v>
      </c>
      <c r="BE66" s="100">
        <v>22617.599999999999</v>
      </c>
      <c r="BF66" s="100">
        <v>10</v>
      </c>
      <c r="BG66" s="100">
        <v>11903.999999999998</v>
      </c>
      <c r="BH66" s="100">
        <v>25</v>
      </c>
      <c r="BI66" s="100">
        <v>29759.999999999996</v>
      </c>
      <c r="BJ66" s="100">
        <v>19</v>
      </c>
      <c r="BK66" s="100">
        <v>22617.599999999999</v>
      </c>
      <c r="BL66" s="100">
        <v>14</v>
      </c>
      <c r="BM66" s="100">
        <v>16665.599999999999</v>
      </c>
      <c r="BN66" s="100">
        <v>24</v>
      </c>
      <c r="BO66" s="100">
        <v>28569.599999999999</v>
      </c>
      <c r="BP66" s="100">
        <v>22</v>
      </c>
      <c r="BQ66" s="100">
        <v>26188.799999999996</v>
      </c>
      <c r="BR66" s="100">
        <v>17</v>
      </c>
      <c r="BS66" s="100">
        <v>20236.8</v>
      </c>
      <c r="BT66" s="100">
        <v>24</v>
      </c>
      <c r="BU66" s="100">
        <v>28569.599999999999</v>
      </c>
      <c r="BV66" s="100">
        <v>22</v>
      </c>
      <c r="BW66" s="100">
        <v>26188.799999999996</v>
      </c>
      <c r="BX66" s="100">
        <v>28</v>
      </c>
      <c r="BY66" s="100">
        <v>33331.199999999997</v>
      </c>
      <c r="BZ66" s="100">
        <v>31</v>
      </c>
      <c r="CA66" s="100">
        <v>36902.399999999994</v>
      </c>
      <c r="CB66" s="100">
        <v>38</v>
      </c>
      <c r="CC66" s="100">
        <v>45235.199999999997</v>
      </c>
      <c r="CD66" s="100">
        <v>23</v>
      </c>
      <c r="CE66" s="100">
        <v>27379.199999999997</v>
      </c>
      <c r="CF66" s="100">
        <v>21</v>
      </c>
      <c r="CG66" s="100">
        <v>24998.399999999998</v>
      </c>
      <c r="CH66" s="100">
        <v>16</v>
      </c>
      <c r="CI66" s="100">
        <v>19046.399999999998</v>
      </c>
      <c r="CJ66" s="100">
        <v>27</v>
      </c>
      <c r="CK66" s="100">
        <v>32140.799999999996</v>
      </c>
      <c r="CL66" s="100">
        <v>27</v>
      </c>
      <c r="CM66" s="100">
        <v>32140.799999999996</v>
      </c>
      <c r="CN66" s="100">
        <v>16</v>
      </c>
      <c r="CO66" s="100">
        <v>19046.399999999998</v>
      </c>
      <c r="CP66" s="100">
        <v>20</v>
      </c>
      <c r="CQ66" s="100">
        <v>23807.999999999996</v>
      </c>
      <c r="CR66" s="100">
        <v>11</v>
      </c>
      <c r="CS66" s="100">
        <v>13094.399999999998</v>
      </c>
      <c r="CT66" s="100">
        <v>21</v>
      </c>
      <c r="CU66" s="100">
        <v>24998.399999999998</v>
      </c>
    </row>
    <row r="67" spans="2:99">
      <c r="C67" s="99" t="s">
        <v>232</v>
      </c>
      <c r="D67" s="100">
        <v>0</v>
      </c>
      <c r="E67" s="100">
        <v>0</v>
      </c>
      <c r="F67" s="100">
        <v>0</v>
      </c>
      <c r="G67" s="100">
        <v>0</v>
      </c>
      <c r="H67" s="100">
        <v>35.181395021478849</v>
      </c>
      <c r="I67" s="100">
        <v>39515.742888125045</v>
      </c>
      <c r="J67" s="100">
        <v>39.068515270906317</v>
      </c>
      <c r="K67" s="100">
        <v>43881.756352281976</v>
      </c>
      <c r="L67" s="100">
        <v>15</v>
      </c>
      <c r="M67" s="100">
        <v>16848</v>
      </c>
      <c r="N67" s="100">
        <v>16</v>
      </c>
      <c r="O67" s="100">
        <v>17971.2</v>
      </c>
      <c r="P67" s="100">
        <v>10</v>
      </c>
      <c r="Q67" s="100">
        <v>11232</v>
      </c>
      <c r="R67" s="100">
        <v>11</v>
      </c>
      <c r="S67" s="100">
        <v>12355.2</v>
      </c>
      <c r="T67" s="100">
        <v>7</v>
      </c>
      <c r="U67" s="100">
        <v>7862.4000000000005</v>
      </c>
      <c r="V67" s="100">
        <v>7</v>
      </c>
      <c r="W67" s="100">
        <v>7862.4000000000005</v>
      </c>
      <c r="X67" s="100">
        <v>9</v>
      </c>
      <c r="Y67" s="100">
        <v>10108.800000000001</v>
      </c>
      <c r="Z67" s="100">
        <v>9</v>
      </c>
      <c r="AA67" s="100">
        <v>10108.800000000001</v>
      </c>
      <c r="AB67" s="100">
        <v>7</v>
      </c>
      <c r="AC67" s="100">
        <v>7862.4000000000005</v>
      </c>
      <c r="AD67" s="100">
        <v>8</v>
      </c>
      <c r="AE67" s="100">
        <v>8985.6</v>
      </c>
      <c r="AF67" s="100">
        <v>10</v>
      </c>
      <c r="AG67" s="100">
        <v>11232</v>
      </c>
      <c r="AH67" s="100">
        <v>6</v>
      </c>
      <c r="AI67" s="100">
        <v>6739.2000000000007</v>
      </c>
      <c r="AJ67" s="100">
        <v>27</v>
      </c>
      <c r="AK67" s="100">
        <v>30326.400000000001</v>
      </c>
      <c r="AL67" s="100">
        <v>28</v>
      </c>
      <c r="AM67" s="100">
        <v>31449.600000000002</v>
      </c>
      <c r="AN67" s="100">
        <v>21</v>
      </c>
      <c r="AO67" s="100">
        <v>23587.200000000001</v>
      </c>
      <c r="AP67" s="100">
        <v>21</v>
      </c>
      <c r="AQ67" s="100">
        <v>23587.200000000001</v>
      </c>
      <c r="AR67" s="100">
        <v>18</v>
      </c>
      <c r="AS67" s="100">
        <v>20217.600000000002</v>
      </c>
      <c r="AT67" s="100">
        <v>23</v>
      </c>
      <c r="AU67" s="100">
        <v>25833.600000000002</v>
      </c>
      <c r="AV67" s="100">
        <v>18</v>
      </c>
      <c r="AW67" s="100">
        <v>20217.600000000002</v>
      </c>
      <c r="AX67" s="100">
        <v>22</v>
      </c>
      <c r="AY67" s="100">
        <v>24710.400000000001</v>
      </c>
      <c r="AZ67" s="100">
        <v>12</v>
      </c>
      <c r="BA67" s="100">
        <v>13478.400000000001</v>
      </c>
      <c r="BB67" s="100">
        <v>12</v>
      </c>
      <c r="BC67" s="100">
        <v>13478.400000000001</v>
      </c>
      <c r="BD67" s="100">
        <v>19</v>
      </c>
      <c r="BE67" s="100">
        <v>21340.799999999999</v>
      </c>
      <c r="BF67" s="100">
        <v>12</v>
      </c>
      <c r="BG67" s="100">
        <v>13478.400000000001</v>
      </c>
      <c r="BH67" s="100">
        <v>22</v>
      </c>
      <c r="BI67" s="100">
        <v>24710.400000000001</v>
      </c>
      <c r="BJ67" s="100">
        <v>19</v>
      </c>
      <c r="BK67" s="100">
        <v>21340.799999999999</v>
      </c>
      <c r="BL67" s="100">
        <v>16</v>
      </c>
      <c r="BM67" s="100">
        <v>17971.2</v>
      </c>
      <c r="BN67" s="100">
        <v>25</v>
      </c>
      <c r="BO67" s="100">
        <v>28080</v>
      </c>
      <c r="BP67" s="100">
        <v>20</v>
      </c>
      <c r="BQ67" s="100">
        <v>22464</v>
      </c>
      <c r="BR67" s="100">
        <v>16</v>
      </c>
      <c r="BS67" s="100">
        <v>17971.2</v>
      </c>
      <c r="BT67" s="100">
        <v>22</v>
      </c>
      <c r="BU67" s="100">
        <v>24710.400000000001</v>
      </c>
      <c r="BV67" s="100">
        <v>21</v>
      </c>
      <c r="BW67" s="100">
        <v>23587.200000000001</v>
      </c>
      <c r="BX67" s="100">
        <v>28</v>
      </c>
      <c r="BY67" s="100">
        <v>31449.600000000002</v>
      </c>
      <c r="BZ67" s="100">
        <v>32</v>
      </c>
      <c r="CA67" s="100">
        <v>35942.400000000001</v>
      </c>
      <c r="CB67" s="100">
        <v>35</v>
      </c>
      <c r="CC67" s="100">
        <v>39312</v>
      </c>
      <c r="CD67" s="100">
        <v>24</v>
      </c>
      <c r="CE67" s="100">
        <v>26956.800000000003</v>
      </c>
      <c r="CF67" s="100">
        <v>18</v>
      </c>
      <c r="CG67" s="100">
        <v>20217.600000000002</v>
      </c>
      <c r="CH67" s="100">
        <v>14</v>
      </c>
      <c r="CI67" s="100">
        <v>15724.800000000001</v>
      </c>
      <c r="CJ67" s="100">
        <v>27</v>
      </c>
      <c r="CK67" s="100">
        <v>30326.400000000001</v>
      </c>
      <c r="CL67" s="100">
        <v>29</v>
      </c>
      <c r="CM67" s="100">
        <v>32572.800000000003</v>
      </c>
      <c r="CN67" s="100">
        <v>15</v>
      </c>
      <c r="CO67" s="100">
        <v>16848</v>
      </c>
      <c r="CP67" s="100">
        <v>18</v>
      </c>
      <c r="CQ67" s="100">
        <v>20217.600000000002</v>
      </c>
      <c r="CR67" s="100">
        <v>11</v>
      </c>
      <c r="CS67" s="100">
        <v>12355.2</v>
      </c>
      <c r="CT67" s="100">
        <v>18</v>
      </c>
      <c r="CU67" s="100">
        <v>20217.600000000002</v>
      </c>
    </row>
    <row r="68" spans="2:99">
      <c r="C68" s="99" t="s">
        <v>233</v>
      </c>
      <c r="D68" s="100">
        <v>0</v>
      </c>
      <c r="E68" s="100">
        <v>0</v>
      </c>
      <c r="F68" s="100">
        <v>0</v>
      </c>
      <c r="G68" s="100">
        <v>0</v>
      </c>
      <c r="H68" s="100">
        <v>33.361667692781666</v>
      </c>
      <c r="I68" s="100">
        <v>34469.275060182015</v>
      </c>
      <c r="J68" s="100">
        <v>37.594231675777777</v>
      </c>
      <c r="K68" s="100">
        <v>38842.360167413601</v>
      </c>
      <c r="L68" s="100">
        <v>15</v>
      </c>
      <c r="M68" s="100">
        <v>15498</v>
      </c>
      <c r="N68" s="100">
        <v>16</v>
      </c>
      <c r="O68" s="100">
        <v>16531.2</v>
      </c>
      <c r="P68" s="100">
        <v>10</v>
      </c>
      <c r="Q68" s="100">
        <v>10332</v>
      </c>
      <c r="R68" s="100">
        <v>11</v>
      </c>
      <c r="S68" s="100">
        <v>11365.2</v>
      </c>
      <c r="T68" s="100">
        <v>7</v>
      </c>
      <c r="U68" s="100">
        <v>7232.4000000000005</v>
      </c>
      <c r="V68" s="100">
        <v>8</v>
      </c>
      <c r="W68" s="100">
        <v>8265.6</v>
      </c>
      <c r="X68" s="100">
        <v>10</v>
      </c>
      <c r="Y68" s="100">
        <v>10332</v>
      </c>
      <c r="Z68" s="100">
        <v>11</v>
      </c>
      <c r="AA68" s="100">
        <v>11365.2</v>
      </c>
      <c r="AB68" s="100">
        <v>7</v>
      </c>
      <c r="AC68" s="100">
        <v>7232.4000000000005</v>
      </c>
      <c r="AD68" s="100">
        <v>7</v>
      </c>
      <c r="AE68" s="100">
        <v>7232.4000000000005</v>
      </c>
      <c r="AF68" s="100">
        <v>9</v>
      </c>
      <c r="AG68" s="100">
        <v>9298.8000000000011</v>
      </c>
      <c r="AH68" s="100">
        <v>7</v>
      </c>
      <c r="AI68" s="100">
        <v>7232.4000000000005</v>
      </c>
      <c r="AJ68" s="100">
        <v>32</v>
      </c>
      <c r="AK68" s="100">
        <v>33062.400000000001</v>
      </c>
      <c r="AL68" s="100">
        <v>31</v>
      </c>
      <c r="AM68" s="100">
        <v>32029.200000000001</v>
      </c>
      <c r="AN68" s="100">
        <v>21</v>
      </c>
      <c r="AO68" s="100">
        <v>21697.200000000001</v>
      </c>
      <c r="AP68" s="100">
        <v>18</v>
      </c>
      <c r="AQ68" s="100">
        <v>18597.600000000002</v>
      </c>
      <c r="AR68" s="100">
        <v>17</v>
      </c>
      <c r="AS68" s="100">
        <v>17564.400000000001</v>
      </c>
      <c r="AT68" s="100">
        <v>24</v>
      </c>
      <c r="AU68" s="100">
        <v>24796.800000000003</v>
      </c>
      <c r="AV68" s="100">
        <v>19</v>
      </c>
      <c r="AW68" s="100">
        <v>19630.8</v>
      </c>
      <c r="AX68" s="100">
        <v>21</v>
      </c>
      <c r="AY68" s="100">
        <v>21697.200000000001</v>
      </c>
      <c r="AZ68" s="100">
        <v>13</v>
      </c>
      <c r="BA68" s="100">
        <v>13431.6</v>
      </c>
      <c r="BB68" s="100">
        <v>12</v>
      </c>
      <c r="BC68" s="100">
        <v>12398.400000000001</v>
      </c>
      <c r="BD68" s="100">
        <v>21</v>
      </c>
      <c r="BE68" s="100">
        <v>21697.200000000001</v>
      </c>
      <c r="BF68" s="100">
        <v>12</v>
      </c>
      <c r="BG68" s="100">
        <v>12398.400000000001</v>
      </c>
      <c r="BH68" s="100">
        <v>23</v>
      </c>
      <c r="BI68" s="100">
        <v>23763.600000000002</v>
      </c>
      <c r="BJ68" s="100">
        <v>18</v>
      </c>
      <c r="BK68" s="100">
        <v>18597.600000000002</v>
      </c>
      <c r="BL68" s="100">
        <v>15</v>
      </c>
      <c r="BM68" s="100">
        <v>15498</v>
      </c>
      <c r="BN68" s="100">
        <v>22</v>
      </c>
      <c r="BO68" s="100">
        <v>22730.400000000001</v>
      </c>
      <c r="BP68" s="100">
        <v>21</v>
      </c>
      <c r="BQ68" s="100">
        <v>21697.200000000001</v>
      </c>
      <c r="BR68" s="100">
        <v>17</v>
      </c>
      <c r="BS68" s="100">
        <v>17564.400000000001</v>
      </c>
      <c r="BT68" s="100">
        <v>25</v>
      </c>
      <c r="BU68" s="100">
        <v>25830</v>
      </c>
      <c r="BV68" s="100">
        <v>20</v>
      </c>
      <c r="BW68" s="100">
        <v>20664</v>
      </c>
      <c r="BX68" s="100">
        <v>29</v>
      </c>
      <c r="BY68" s="100">
        <v>29962.800000000003</v>
      </c>
      <c r="BZ68" s="100">
        <v>33</v>
      </c>
      <c r="CA68" s="100">
        <v>34095.599999999999</v>
      </c>
      <c r="CB68" s="100">
        <v>38</v>
      </c>
      <c r="CC68" s="100">
        <v>39261.599999999999</v>
      </c>
      <c r="CD68" s="100">
        <v>20</v>
      </c>
      <c r="CE68" s="100">
        <v>20664</v>
      </c>
      <c r="CF68" s="100">
        <v>21</v>
      </c>
      <c r="CG68" s="100">
        <v>21697.200000000001</v>
      </c>
      <c r="CH68" s="100">
        <v>14</v>
      </c>
      <c r="CI68" s="100">
        <v>14464.800000000001</v>
      </c>
      <c r="CJ68" s="100">
        <v>27</v>
      </c>
      <c r="CK68" s="100">
        <v>27896.400000000001</v>
      </c>
      <c r="CL68" s="100">
        <v>31</v>
      </c>
      <c r="CM68" s="100">
        <v>32029.200000000001</v>
      </c>
      <c r="CN68" s="100">
        <v>18</v>
      </c>
      <c r="CO68" s="100">
        <v>18597.600000000002</v>
      </c>
      <c r="CP68" s="100">
        <v>20</v>
      </c>
      <c r="CQ68" s="100">
        <v>20664</v>
      </c>
      <c r="CR68" s="100">
        <v>11</v>
      </c>
      <c r="CS68" s="100">
        <v>11365.2</v>
      </c>
      <c r="CT68" s="100">
        <v>19</v>
      </c>
      <c r="CU68" s="100">
        <v>19630.8</v>
      </c>
    </row>
    <row r="69" spans="2:99">
      <c r="C69" s="99" t="s">
        <v>234</v>
      </c>
      <c r="D69" s="100">
        <v>0</v>
      </c>
      <c r="E69" s="100">
        <v>0</v>
      </c>
      <c r="F69" s="100">
        <v>0</v>
      </c>
      <c r="G69" s="100">
        <v>0</v>
      </c>
      <c r="H69" s="100">
        <v>40.640577007570393</v>
      </c>
      <c r="I69" s="100">
        <v>30821.813602541384</v>
      </c>
      <c r="J69" s="100">
        <v>39.068515270906317</v>
      </c>
      <c r="K69" s="100">
        <v>29629.56198145535</v>
      </c>
      <c r="L69" s="100">
        <v>15</v>
      </c>
      <c r="M69" s="100">
        <v>11376</v>
      </c>
      <c r="N69" s="100">
        <v>15</v>
      </c>
      <c r="O69" s="100">
        <v>11376</v>
      </c>
      <c r="P69" s="100">
        <v>11</v>
      </c>
      <c r="Q69" s="100">
        <v>8342.4</v>
      </c>
      <c r="R69" s="100">
        <v>11</v>
      </c>
      <c r="S69" s="100">
        <v>8342.4</v>
      </c>
      <c r="T69" s="100">
        <v>7</v>
      </c>
      <c r="U69" s="100">
        <v>5308.8</v>
      </c>
      <c r="V69" s="100">
        <v>8</v>
      </c>
      <c r="W69" s="100">
        <v>6067.2</v>
      </c>
      <c r="X69" s="100">
        <v>9</v>
      </c>
      <c r="Y69" s="100">
        <v>6825.5999999999995</v>
      </c>
      <c r="Z69" s="100">
        <v>10</v>
      </c>
      <c r="AA69" s="100">
        <v>7584</v>
      </c>
      <c r="AB69" s="100">
        <v>7</v>
      </c>
      <c r="AC69" s="100">
        <v>5308.8</v>
      </c>
      <c r="AD69" s="100">
        <v>8</v>
      </c>
      <c r="AE69" s="100">
        <v>6067.2</v>
      </c>
      <c r="AF69" s="100">
        <v>10</v>
      </c>
      <c r="AG69" s="100">
        <v>7584</v>
      </c>
      <c r="AH69" s="100">
        <v>6</v>
      </c>
      <c r="AI69" s="100">
        <v>4550.3999999999996</v>
      </c>
      <c r="AJ69" s="100">
        <v>31</v>
      </c>
      <c r="AK69" s="100">
        <v>23510.399999999998</v>
      </c>
      <c r="AL69" s="100">
        <v>28</v>
      </c>
      <c r="AM69" s="100">
        <v>21235.200000000001</v>
      </c>
      <c r="AN69" s="100">
        <v>21</v>
      </c>
      <c r="AO69" s="100">
        <v>15926.4</v>
      </c>
      <c r="AP69" s="100">
        <v>22</v>
      </c>
      <c r="AQ69" s="100">
        <v>16684.8</v>
      </c>
      <c r="AR69" s="100">
        <v>18</v>
      </c>
      <c r="AS69" s="100">
        <v>13651.199999999999</v>
      </c>
      <c r="AT69" s="100">
        <v>27</v>
      </c>
      <c r="AU69" s="100">
        <v>20476.8</v>
      </c>
      <c r="AV69" s="100">
        <v>18</v>
      </c>
      <c r="AW69" s="100">
        <v>13651.199999999999</v>
      </c>
      <c r="AX69" s="100">
        <v>22</v>
      </c>
      <c r="AY69" s="100">
        <v>16684.8</v>
      </c>
      <c r="AZ69" s="100">
        <v>14</v>
      </c>
      <c r="BA69" s="100">
        <v>10617.6</v>
      </c>
      <c r="BB69" s="100">
        <v>11</v>
      </c>
      <c r="BC69" s="100">
        <v>8342.4</v>
      </c>
      <c r="BD69" s="100">
        <v>19</v>
      </c>
      <c r="BE69" s="100">
        <v>14409.6</v>
      </c>
      <c r="BF69" s="100">
        <v>12</v>
      </c>
      <c r="BG69" s="100">
        <v>9100.7999999999993</v>
      </c>
      <c r="BH69" s="100">
        <v>24</v>
      </c>
      <c r="BI69" s="100">
        <v>18201.599999999999</v>
      </c>
      <c r="BJ69" s="100">
        <v>22</v>
      </c>
      <c r="BK69" s="100">
        <v>16684.8</v>
      </c>
      <c r="BL69" s="100">
        <v>17</v>
      </c>
      <c r="BM69" s="100">
        <v>12892.8</v>
      </c>
      <c r="BN69" s="100">
        <v>26</v>
      </c>
      <c r="BO69" s="100">
        <v>19718.399999999998</v>
      </c>
      <c r="BP69" s="100">
        <v>22</v>
      </c>
      <c r="BQ69" s="100">
        <v>16684.8</v>
      </c>
      <c r="BR69" s="100">
        <v>17</v>
      </c>
      <c r="BS69" s="100">
        <v>12892.8</v>
      </c>
      <c r="BT69" s="100">
        <v>23</v>
      </c>
      <c r="BU69" s="100">
        <v>17443.2</v>
      </c>
      <c r="BV69" s="100">
        <v>22</v>
      </c>
      <c r="BW69" s="100">
        <v>16684.8</v>
      </c>
      <c r="BX69" s="100">
        <v>30</v>
      </c>
      <c r="BY69" s="100">
        <v>22752</v>
      </c>
      <c r="BZ69" s="100">
        <v>34</v>
      </c>
      <c r="CA69" s="100">
        <v>25785.599999999999</v>
      </c>
      <c r="CB69" s="100">
        <v>41</v>
      </c>
      <c r="CC69" s="100">
        <v>31094.399999999998</v>
      </c>
      <c r="CD69" s="100">
        <v>24</v>
      </c>
      <c r="CE69" s="100">
        <v>18201.599999999999</v>
      </c>
      <c r="CF69" s="100">
        <v>21</v>
      </c>
      <c r="CG69" s="100">
        <v>15926.4</v>
      </c>
      <c r="CH69" s="100">
        <v>15</v>
      </c>
      <c r="CI69" s="100">
        <v>11376</v>
      </c>
      <c r="CJ69" s="100">
        <v>27</v>
      </c>
      <c r="CK69" s="100">
        <v>20476.8</v>
      </c>
      <c r="CL69" s="100">
        <v>31</v>
      </c>
      <c r="CM69" s="100">
        <v>23510.399999999998</v>
      </c>
      <c r="CN69" s="100">
        <v>15</v>
      </c>
      <c r="CO69" s="100">
        <v>11376</v>
      </c>
      <c r="CP69" s="100">
        <v>20</v>
      </c>
      <c r="CQ69" s="100">
        <v>15168</v>
      </c>
      <c r="CR69" s="100">
        <v>11</v>
      </c>
      <c r="CS69" s="100">
        <v>8342.4</v>
      </c>
      <c r="CT69" s="100">
        <v>19</v>
      </c>
      <c r="CU69" s="100">
        <v>14409.6</v>
      </c>
    </row>
    <row r="70" spans="2:99">
      <c r="C70" s="99" t="s">
        <v>235</v>
      </c>
      <c r="D70" s="100">
        <v>0</v>
      </c>
      <c r="E70" s="100">
        <v>0</v>
      </c>
      <c r="F70" s="100">
        <v>0</v>
      </c>
      <c r="G70" s="100">
        <v>0</v>
      </c>
      <c r="H70" s="100">
        <v>36.394546573943636</v>
      </c>
      <c r="I70" s="100">
        <v>19478.36132637463</v>
      </c>
      <c r="J70" s="100">
        <v>36.857089878213515</v>
      </c>
      <c r="K70" s="100">
        <v>19725.914502819869</v>
      </c>
      <c r="L70" s="100">
        <v>16</v>
      </c>
      <c r="M70" s="100">
        <v>8563.1999999999989</v>
      </c>
      <c r="N70" s="100">
        <v>15</v>
      </c>
      <c r="O70" s="100">
        <v>8027.9999999999991</v>
      </c>
      <c r="P70" s="100">
        <v>9</v>
      </c>
      <c r="Q70" s="100">
        <v>4816.7999999999993</v>
      </c>
      <c r="R70" s="100">
        <v>10</v>
      </c>
      <c r="S70" s="100">
        <v>5351.9999999999991</v>
      </c>
      <c r="T70" s="100">
        <v>8</v>
      </c>
      <c r="U70" s="100">
        <v>4281.5999999999995</v>
      </c>
      <c r="V70" s="100">
        <v>8</v>
      </c>
      <c r="W70" s="100">
        <v>4281.5999999999995</v>
      </c>
      <c r="X70" s="100">
        <v>9</v>
      </c>
      <c r="Y70" s="100">
        <v>4816.7999999999993</v>
      </c>
      <c r="Z70" s="100">
        <v>10</v>
      </c>
      <c r="AA70" s="100">
        <v>5351.9999999999991</v>
      </c>
      <c r="AB70" s="100">
        <v>7</v>
      </c>
      <c r="AC70" s="100">
        <v>3746.3999999999996</v>
      </c>
      <c r="AD70" s="100">
        <v>9</v>
      </c>
      <c r="AE70" s="100">
        <v>4816.7999999999993</v>
      </c>
      <c r="AF70" s="100">
        <v>10</v>
      </c>
      <c r="AG70" s="100">
        <v>5351.9999999999991</v>
      </c>
      <c r="AH70" s="100">
        <v>7</v>
      </c>
      <c r="AI70" s="100">
        <v>3746.3999999999996</v>
      </c>
      <c r="AJ70" s="100">
        <v>33</v>
      </c>
      <c r="AK70" s="100">
        <v>17661.599999999999</v>
      </c>
      <c r="AL70" s="100">
        <v>31</v>
      </c>
      <c r="AM70" s="100">
        <v>16591.199999999997</v>
      </c>
      <c r="AN70" s="100">
        <v>24</v>
      </c>
      <c r="AO70" s="100">
        <v>12844.8</v>
      </c>
      <c r="AP70" s="100">
        <v>22</v>
      </c>
      <c r="AQ70" s="100">
        <v>11774.399999999998</v>
      </c>
      <c r="AR70" s="100">
        <v>17</v>
      </c>
      <c r="AS70" s="100">
        <v>9098.4</v>
      </c>
      <c r="AT70" s="100">
        <v>26</v>
      </c>
      <c r="AU70" s="100">
        <v>13915.199999999999</v>
      </c>
      <c r="AV70" s="100">
        <v>21</v>
      </c>
      <c r="AW70" s="100">
        <v>11239.199999999999</v>
      </c>
      <c r="AX70" s="100">
        <v>21</v>
      </c>
      <c r="AY70" s="100">
        <v>11239.199999999999</v>
      </c>
      <c r="AZ70" s="100">
        <v>15</v>
      </c>
      <c r="BA70" s="100">
        <v>8027.9999999999991</v>
      </c>
      <c r="BB70" s="100">
        <v>12</v>
      </c>
      <c r="BC70" s="100">
        <v>6422.4</v>
      </c>
      <c r="BD70" s="100">
        <v>22</v>
      </c>
      <c r="BE70" s="100">
        <v>11774.399999999998</v>
      </c>
      <c r="BF70" s="100">
        <v>12</v>
      </c>
      <c r="BG70" s="100">
        <v>6422.4</v>
      </c>
      <c r="BH70" s="100">
        <v>22</v>
      </c>
      <c r="BI70" s="100">
        <v>11774.399999999998</v>
      </c>
      <c r="BJ70" s="100">
        <v>21</v>
      </c>
      <c r="BK70" s="100">
        <v>11239.199999999999</v>
      </c>
      <c r="BL70" s="100">
        <v>17</v>
      </c>
      <c r="BM70" s="100">
        <v>9098.4</v>
      </c>
      <c r="BN70" s="100">
        <v>25</v>
      </c>
      <c r="BO70" s="100">
        <v>13379.999999999998</v>
      </c>
      <c r="BP70" s="100">
        <v>20</v>
      </c>
      <c r="BQ70" s="100">
        <v>10703.999999999998</v>
      </c>
      <c r="BR70" s="100">
        <v>20</v>
      </c>
      <c r="BS70" s="100">
        <v>10703.999999999998</v>
      </c>
      <c r="BT70" s="100">
        <v>24</v>
      </c>
      <c r="BU70" s="100">
        <v>12844.8</v>
      </c>
      <c r="BV70" s="100">
        <v>23</v>
      </c>
      <c r="BW70" s="100">
        <v>12309.599999999999</v>
      </c>
      <c r="BX70" s="100">
        <v>31</v>
      </c>
      <c r="BY70" s="100">
        <v>16591.199999999997</v>
      </c>
      <c r="BZ70" s="100">
        <v>35</v>
      </c>
      <c r="CA70" s="100">
        <v>18731.999999999996</v>
      </c>
      <c r="CB70" s="100">
        <v>42</v>
      </c>
      <c r="CC70" s="100">
        <v>22478.399999999998</v>
      </c>
      <c r="CD70" s="100">
        <v>22</v>
      </c>
      <c r="CE70" s="100">
        <v>11774.399999999998</v>
      </c>
      <c r="CF70" s="100">
        <v>20</v>
      </c>
      <c r="CG70" s="100">
        <v>10703.999999999998</v>
      </c>
      <c r="CH70" s="100">
        <v>16</v>
      </c>
      <c r="CI70" s="100">
        <v>8563.1999999999989</v>
      </c>
      <c r="CJ70" s="100">
        <v>30</v>
      </c>
      <c r="CK70" s="100">
        <v>16055.999999999998</v>
      </c>
      <c r="CL70" s="100">
        <v>31</v>
      </c>
      <c r="CM70" s="100">
        <v>16591.199999999997</v>
      </c>
      <c r="CN70" s="100">
        <v>17</v>
      </c>
      <c r="CO70" s="100">
        <v>9098.4</v>
      </c>
      <c r="CP70" s="100">
        <v>19</v>
      </c>
      <c r="CQ70" s="100">
        <v>10168.799999999999</v>
      </c>
      <c r="CR70" s="100">
        <v>10</v>
      </c>
      <c r="CS70" s="100">
        <v>5351.9999999999991</v>
      </c>
      <c r="CT70" s="100">
        <v>20</v>
      </c>
      <c r="CU70" s="100">
        <v>10703.999999999998</v>
      </c>
    </row>
    <row r="71" spans="2:99">
      <c r="B71" s="99" t="s">
        <v>130</v>
      </c>
      <c r="C71" s="99" t="s">
        <v>236</v>
      </c>
      <c r="D71" s="100">
        <v>0</v>
      </c>
      <c r="E71" s="100">
        <v>0</v>
      </c>
      <c r="F71" s="100">
        <v>0</v>
      </c>
      <c r="G71" s="100">
        <v>0</v>
      </c>
      <c r="H71" s="100">
        <v>4.4492775020303705</v>
      </c>
      <c r="I71" s="100">
        <v>2509.392511145129</v>
      </c>
      <c r="J71" s="100">
        <v>6.3280707370486917</v>
      </c>
      <c r="K71" s="100">
        <v>3569.031895695462</v>
      </c>
      <c r="L71" s="100">
        <v>6.8028740711958555</v>
      </c>
      <c r="M71" s="100">
        <v>3836.8209761544626</v>
      </c>
      <c r="N71" s="100">
        <v>6.3847849008727984</v>
      </c>
      <c r="O71" s="100">
        <v>3601.0186840922584</v>
      </c>
      <c r="P71" s="100">
        <v>4.9339054646171157</v>
      </c>
      <c r="Q71" s="100">
        <v>2782.7226820440533</v>
      </c>
      <c r="R71" s="100">
        <v>4.458949548282602</v>
      </c>
      <c r="S71" s="100">
        <v>2514.8475452313874</v>
      </c>
      <c r="T71" s="100">
        <v>2.8781115210266508</v>
      </c>
      <c r="U71" s="100">
        <v>1623.254897859031</v>
      </c>
      <c r="V71" s="100">
        <v>3.2036429857029147</v>
      </c>
      <c r="W71" s="100">
        <v>1806.8546439364438</v>
      </c>
      <c r="X71" s="100">
        <v>3.4632541311183656</v>
      </c>
      <c r="Y71" s="100">
        <v>1953.2753299507581</v>
      </c>
      <c r="Z71" s="100">
        <v>3.0076257694713728</v>
      </c>
      <c r="AA71" s="100">
        <v>1696.3009339818543</v>
      </c>
      <c r="AB71" s="100">
        <v>5.5594133710196854</v>
      </c>
      <c r="AC71" s="100">
        <v>3135.5091412551023</v>
      </c>
      <c r="AD71" s="100">
        <v>5.5846515653900139</v>
      </c>
      <c r="AE71" s="100">
        <v>3149.7434828799678</v>
      </c>
      <c r="AF71" s="100">
        <v>6.5699436629981092</v>
      </c>
      <c r="AG71" s="100">
        <v>3705.4482259309334</v>
      </c>
      <c r="AH71" s="100">
        <v>5.8435459509424899</v>
      </c>
      <c r="AI71" s="100">
        <v>3295.7599163315645</v>
      </c>
      <c r="AJ71" s="100">
        <v>3.0513273381758732</v>
      </c>
      <c r="AK71" s="100">
        <v>1720.9486187311925</v>
      </c>
      <c r="AL71" s="100">
        <v>4.1743221507813022</v>
      </c>
      <c r="AM71" s="100">
        <v>2354.3176930406544</v>
      </c>
      <c r="AN71" s="100">
        <v>2.9128049798436471</v>
      </c>
      <c r="AO71" s="100">
        <v>1642.822008631817</v>
      </c>
      <c r="AP71" s="100">
        <v>3.6591164928978608</v>
      </c>
      <c r="AQ71" s="100">
        <v>2063.7417019943937</v>
      </c>
      <c r="AR71" s="100">
        <v>10.199513337987749</v>
      </c>
      <c r="AS71" s="100">
        <v>5752.5255226250911</v>
      </c>
      <c r="AT71" s="100">
        <v>10.557760707297238</v>
      </c>
      <c r="AU71" s="100">
        <v>5954.5770389156423</v>
      </c>
      <c r="AV71" s="100">
        <v>9.1372218605147335</v>
      </c>
      <c r="AW71" s="100">
        <v>5153.3931293303094</v>
      </c>
      <c r="AX71" s="100">
        <v>10.913244424508266</v>
      </c>
      <c r="AY71" s="100">
        <v>6155.0698554226619</v>
      </c>
      <c r="AZ71" s="100">
        <v>6.0294468228104572</v>
      </c>
      <c r="BA71" s="100">
        <v>3400.6080080650977</v>
      </c>
      <c r="BB71" s="100">
        <v>4.0896007861799619</v>
      </c>
      <c r="BC71" s="100">
        <v>2306.5348434054986</v>
      </c>
      <c r="BD71" s="100">
        <v>5.4849256445794774</v>
      </c>
      <c r="BE71" s="100">
        <v>3093.4980635428251</v>
      </c>
      <c r="BF71" s="100">
        <v>5.8744131464575364</v>
      </c>
      <c r="BG71" s="100">
        <v>3313.1690146020505</v>
      </c>
      <c r="BH71" s="100">
        <v>10.638922224585876</v>
      </c>
      <c r="BI71" s="100">
        <v>6000.3521346664338</v>
      </c>
      <c r="BJ71" s="100">
        <v>11.236803208184538</v>
      </c>
      <c r="BK71" s="100">
        <v>6337.5570094160794</v>
      </c>
      <c r="BL71" s="100">
        <v>6.9014351785077217</v>
      </c>
      <c r="BM71" s="100">
        <v>3892.4094406783552</v>
      </c>
      <c r="BN71" s="100">
        <v>9.3965405030812317</v>
      </c>
      <c r="BO71" s="100">
        <v>5299.6488437378148</v>
      </c>
      <c r="BP71" s="100">
        <v>3.2799494089665742</v>
      </c>
      <c r="BQ71" s="100">
        <v>1849.8914666571479</v>
      </c>
      <c r="BR71" s="100">
        <v>2.668637801151331</v>
      </c>
      <c r="BS71" s="100">
        <v>1505.1117198493507</v>
      </c>
      <c r="BT71" s="100">
        <v>2.2556778380320535</v>
      </c>
      <c r="BU71" s="100">
        <v>1272.2023006500781</v>
      </c>
      <c r="BV71" s="100">
        <v>3.4720273024167576</v>
      </c>
      <c r="BW71" s="100">
        <v>1958.2233985630512</v>
      </c>
      <c r="BX71" s="100">
        <v>2.7406576467320263</v>
      </c>
      <c r="BY71" s="100">
        <v>1545.7309127568628</v>
      </c>
      <c r="BZ71" s="100">
        <v>3.5522809748570472</v>
      </c>
      <c r="CA71" s="100">
        <v>2003.4864698193746</v>
      </c>
      <c r="CB71" s="100">
        <v>3.3228006387712195</v>
      </c>
      <c r="CC71" s="100">
        <v>1874.0595602669678</v>
      </c>
      <c r="CD71" s="100">
        <v>2.9876960723047334</v>
      </c>
      <c r="CE71" s="100">
        <v>1685.0605847798697</v>
      </c>
      <c r="CF71" s="100">
        <v>4.6737404106693869</v>
      </c>
      <c r="CG71" s="100">
        <v>2635.9895916175342</v>
      </c>
      <c r="CH71" s="100">
        <v>3.8967637384330418</v>
      </c>
      <c r="CI71" s="100">
        <v>2197.7747484762358</v>
      </c>
      <c r="CJ71" s="100">
        <v>3.1420103601138734</v>
      </c>
      <c r="CK71" s="100">
        <v>1772.0938431042246</v>
      </c>
      <c r="CL71" s="100">
        <v>0</v>
      </c>
      <c r="CM71" s="100">
        <v>0</v>
      </c>
      <c r="CN71" s="100">
        <v>6.7125861180057305</v>
      </c>
      <c r="CO71" s="100">
        <v>3785.8985705552318</v>
      </c>
      <c r="CP71" s="100">
        <v>4.4191826883579157</v>
      </c>
      <c r="CQ71" s="100">
        <v>2492.4190362338645</v>
      </c>
      <c r="CR71" s="100">
        <v>5.3552956649839398</v>
      </c>
      <c r="CS71" s="100">
        <v>3020.3867550509422</v>
      </c>
      <c r="CT71" s="100">
        <v>4.9950695819470798</v>
      </c>
      <c r="CU71" s="100">
        <v>2817.2192442181531</v>
      </c>
    </row>
    <row r="72" spans="2:99">
      <c r="C72" s="99" t="s">
        <v>237</v>
      </c>
      <c r="D72" s="100">
        <v>0</v>
      </c>
      <c r="E72" s="100">
        <v>0</v>
      </c>
      <c r="F72" s="100">
        <v>0</v>
      </c>
      <c r="G72" s="100">
        <v>0</v>
      </c>
      <c r="H72" s="100">
        <v>4.6834500021372323</v>
      </c>
      <c r="I72" s="100">
        <v>348.44868015901005</v>
      </c>
      <c r="J72" s="100">
        <v>7.2655626980929426</v>
      </c>
      <c r="K72" s="100">
        <v>540.55786473811486</v>
      </c>
      <c r="L72" s="100">
        <v>6.2586441455001873</v>
      </c>
      <c r="M72" s="100">
        <v>465.6431244252139</v>
      </c>
      <c r="N72" s="100">
        <v>7.1828830134818977</v>
      </c>
      <c r="O72" s="100">
        <v>534.40649620305317</v>
      </c>
      <c r="P72" s="100">
        <v>4.4853686041973777</v>
      </c>
      <c r="Q72" s="100">
        <v>333.71142415228485</v>
      </c>
      <c r="R72" s="100">
        <v>5.0959423408944033</v>
      </c>
      <c r="S72" s="100">
        <v>379.13811016254357</v>
      </c>
      <c r="T72" s="100">
        <v>3.1397580229381643</v>
      </c>
      <c r="U72" s="100">
        <v>233.59799690659941</v>
      </c>
      <c r="V72" s="100">
        <v>3.7861235285579897</v>
      </c>
      <c r="W72" s="100">
        <v>281.68759052471438</v>
      </c>
      <c r="X72" s="100">
        <v>3.7644066642590928</v>
      </c>
      <c r="Y72" s="100">
        <v>280.07185582087646</v>
      </c>
      <c r="Z72" s="100">
        <v>3.4372865936815691</v>
      </c>
      <c r="AA72" s="100">
        <v>255.73412256990872</v>
      </c>
      <c r="AB72" s="100">
        <v>6.4147077357919446</v>
      </c>
      <c r="AC72" s="100">
        <v>477.25425554292065</v>
      </c>
      <c r="AD72" s="100">
        <v>5.5846515653900139</v>
      </c>
      <c r="AE72" s="100">
        <v>415.49807646501699</v>
      </c>
      <c r="AF72" s="100">
        <v>7.0079399071979838</v>
      </c>
      <c r="AG72" s="100">
        <v>521.39072909552988</v>
      </c>
      <c r="AH72" s="100">
        <v>7.1920565550061397</v>
      </c>
      <c r="AI72" s="100">
        <v>535.08900769245679</v>
      </c>
      <c r="AJ72" s="100">
        <v>3.4872312436295698</v>
      </c>
      <c r="AK72" s="100">
        <v>259.45000452603995</v>
      </c>
      <c r="AL72" s="100">
        <v>3.9546209849507079</v>
      </c>
      <c r="AM72" s="100">
        <v>294.22380128033262</v>
      </c>
      <c r="AN72" s="100">
        <v>2.9128049798436471</v>
      </c>
      <c r="AO72" s="100">
        <v>216.71269050036733</v>
      </c>
      <c r="AP72" s="100">
        <v>3.4304217120917442</v>
      </c>
      <c r="AQ72" s="100">
        <v>255.22337537962574</v>
      </c>
      <c r="AR72" s="100">
        <v>12.281046672270964</v>
      </c>
      <c r="AS72" s="100">
        <v>913.70987241695968</v>
      </c>
      <c r="AT72" s="100">
        <v>13.071513256653722</v>
      </c>
      <c r="AU72" s="100">
        <v>972.52058629503676</v>
      </c>
      <c r="AV72" s="100">
        <v>9.1372218605147335</v>
      </c>
      <c r="AW72" s="100">
        <v>679.80930642229612</v>
      </c>
      <c r="AX72" s="100">
        <v>10.742724980375325</v>
      </c>
      <c r="AY72" s="100">
        <v>799.25873853992402</v>
      </c>
      <c r="AZ72" s="100">
        <v>5.5987720497525677</v>
      </c>
      <c r="BA72" s="100">
        <v>416.54864050159097</v>
      </c>
      <c r="BB72" s="100">
        <v>4.0896007861799619</v>
      </c>
      <c r="BC72" s="100">
        <v>304.26629849178914</v>
      </c>
      <c r="BD72" s="100">
        <v>5.4849256445794774</v>
      </c>
      <c r="BE72" s="100">
        <v>408.0784679567131</v>
      </c>
      <c r="BF72" s="100">
        <v>5.8744131464575364</v>
      </c>
      <c r="BG72" s="100">
        <v>437.05633809644064</v>
      </c>
      <c r="BH72" s="100">
        <v>11.457300857246329</v>
      </c>
      <c r="BI72" s="100">
        <v>852.42318377912682</v>
      </c>
      <c r="BJ72" s="100">
        <v>11.236803208184538</v>
      </c>
      <c r="BK72" s="100">
        <v>836.01815868892959</v>
      </c>
      <c r="BL72" s="100">
        <v>7.1240621197499072</v>
      </c>
      <c r="BM72" s="100">
        <v>530.030221709393</v>
      </c>
      <c r="BN72" s="100">
        <v>9.9838242845238092</v>
      </c>
      <c r="BO72" s="100">
        <v>742.79652676857131</v>
      </c>
      <c r="BP72" s="100">
        <v>2.869955732845753</v>
      </c>
      <c r="BQ72" s="100">
        <v>213.52470652372401</v>
      </c>
      <c r="BR72" s="100">
        <v>2.9112412376196342</v>
      </c>
      <c r="BS72" s="100">
        <v>216.59634807890075</v>
      </c>
      <c r="BT72" s="100">
        <v>2.5376375677860601</v>
      </c>
      <c r="BU72" s="100">
        <v>188.80023504328284</v>
      </c>
      <c r="BV72" s="100">
        <v>2.8933560853472979</v>
      </c>
      <c r="BW72" s="100">
        <v>215.26569274983893</v>
      </c>
      <c r="BX72" s="100">
        <v>3.1321801676937437</v>
      </c>
      <c r="BY72" s="100">
        <v>233.03420447641452</v>
      </c>
      <c r="BZ72" s="100">
        <v>3.5522809748570472</v>
      </c>
      <c r="CA72" s="100">
        <v>264.28970452936426</v>
      </c>
      <c r="CB72" s="100">
        <v>3.8340007370437146</v>
      </c>
      <c r="CC72" s="100">
        <v>285.24965483605234</v>
      </c>
      <c r="CD72" s="100">
        <v>2.8009650677856879</v>
      </c>
      <c r="CE72" s="100">
        <v>208.39180104325516</v>
      </c>
      <c r="CF72" s="100">
        <v>5.0075790114314858</v>
      </c>
      <c r="CG72" s="100">
        <v>372.5638784505025</v>
      </c>
      <c r="CH72" s="100">
        <v>4.3838592057371724</v>
      </c>
      <c r="CI72" s="100">
        <v>326.15912490684559</v>
      </c>
      <c r="CJ72" s="100">
        <v>3.4911226223487479</v>
      </c>
      <c r="CK72" s="100">
        <v>259.73952310274683</v>
      </c>
      <c r="CL72" s="100">
        <v>0</v>
      </c>
      <c r="CM72" s="100">
        <v>0</v>
      </c>
      <c r="CN72" s="100">
        <v>8.0551033416068769</v>
      </c>
      <c r="CO72" s="100">
        <v>599.29968861555153</v>
      </c>
      <c r="CP72" s="100">
        <v>5.5239783604473951</v>
      </c>
      <c r="CQ72" s="100">
        <v>410.98399001728615</v>
      </c>
      <c r="CR72" s="100">
        <v>5.3552956649839398</v>
      </c>
      <c r="CS72" s="100">
        <v>398.4339974748051</v>
      </c>
      <c r="CT72" s="100">
        <v>5.7086509507966623</v>
      </c>
      <c r="CU72" s="100">
        <v>424.72363073927164</v>
      </c>
    </row>
    <row r="73" spans="2:99">
      <c r="C73" s="99" t="s">
        <v>238</v>
      </c>
      <c r="D73" s="100">
        <v>0</v>
      </c>
      <c r="E73" s="100">
        <v>0</v>
      </c>
      <c r="F73" s="100">
        <v>0</v>
      </c>
      <c r="G73" s="100">
        <v>0</v>
      </c>
      <c r="H73" s="100">
        <v>4.6834500021372323</v>
      </c>
      <c r="I73" s="100">
        <v>2618.9852411951401</v>
      </c>
      <c r="J73" s="100">
        <v>6.3280707370486917</v>
      </c>
      <c r="K73" s="100">
        <v>3538.6571561576279</v>
      </c>
      <c r="L73" s="100">
        <v>6.2586441455001873</v>
      </c>
      <c r="M73" s="100">
        <v>3499.8338061637041</v>
      </c>
      <c r="N73" s="100">
        <v>6.6508176050758312</v>
      </c>
      <c r="O73" s="100">
        <v>3719.1372047584046</v>
      </c>
      <c r="P73" s="100">
        <v>4.2611001739875087</v>
      </c>
      <c r="Q73" s="100">
        <v>2382.8072172938146</v>
      </c>
      <c r="R73" s="100">
        <v>4.458949548282602</v>
      </c>
      <c r="S73" s="100">
        <v>2493.4445873996306</v>
      </c>
      <c r="T73" s="100">
        <v>2.8781115210266508</v>
      </c>
      <c r="U73" s="100">
        <v>1609.4399625581029</v>
      </c>
      <c r="V73" s="100">
        <v>3.2036429857029147</v>
      </c>
      <c r="W73" s="100">
        <v>1791.4771576050698</v>
      </c>
      <c r="X73" s="100">
        <v>3.3126778645480015</v>
      </c>
      <c r="Y73" s="100">
        <v>1852.4494618552421</v>
      </c>
      <c r="Z73" s="100">
        <v>3.4372865936815691</v>
      </c>
      <c r="AA73" s="100">
        <v>1922.1306631867333</v>
      </c>
      <c r="AB73" s="100">
        <v>6.4147077357919446</v>
      </c>
      <c r="AC73" s="100">
        <v>3587.1045658548551</v>
      </c>
      <c r="AD73" s="100">
        <v>5.5846515653900139</v>
      </c>
      <c r="AE73" s="100">
        <v>3122.9371553660953</v>
      </c>
      <c r="AF73" s="100">
        <v>7.4459361513978566</v>
      </c>
      <c r="AG73" s="100">
        <v>4163.7674958616808</v>
      </c>
      <c r="AH73" s="100">
        <v>6.7425530203182564</v>
      </c>
      <c r="AI73" s="100">
        <v>3770.4356489619686</v>
      </c>
      <c r="AJ73" s="100">
        <v>3.0513273381758732</v>
      </c>
      <c r="AK73" s="100">
        <v>1706.3022475079481</v>
      </c>
      <c r="AL73" s="100">
        <v>3.515218653289518</v>
      </c>
      <c r="AM73" s="100">
        <v>1965.7102709194983</v>
      </c>
      <c r="AN73" s="100">
        <v>3.3609288228965157</v>
      </c>
      <c r="AO73" s="100">
        <v>1879.4313977637314</v>
      </c>
      <c r="AP73" s="100">
        <v>3.8878112737039769</v>
      </c>
      <c r="AQ73" s="100">
        <v>2174.0640642552635</v>
      </c>
      <c r="AR73" s="100">
        <v>11.240280005129357</v>
      </c>
      <c r="AS73" s="100">
        <v>6285.564578868336</v>
      </c>
      <c r="AT73" s="100">
        <v>11.563261727039832</v>
      </c>
      <c r="AU73" s="100">
        <v>6466.1759577606726</v>
      </c>
      <c r="AV73" s="100">
        <v>9.2777945045226513</v>
      </c>
      <c r="AW73" s="100">
        <v>5188.1426869290663</v>
      </c>
      <c r="AX73" s="100">
        <v>9.3785694273117919</v>
      </c>
      <c r="AY73" s="100">
        <v>5244.496023752753</v>
      </c>
      <c r="AZ73" s="100">
        <v>6.0294468228104572</v>
      </c>
      <c r="BA73" s="100">
        <v>3371.6666633156074</v>
      </c>
      <c r="BB73" s="100">
        <v>3.6806407075619658</v>
      </c>
      <c r="BC73" s="100">
        <v>2058.2142836686512</v>
      </c>
      <c r="BD73" s="100">
        <v>5.4849256445794774</v>
      </c>
      <c r="BE73" s="100">
        <v>3067.1704204488433</v>
      </c>
      <c r="BF73" s="100">
        <v>5.2869718318117833</v>
      </c>
      <c r="BG73" s="100">
        <v>2956.474648349149</v>
      </c>
      <c r="BH73" s="100">
        <v>9.615948933760313</v>
      </c>
      <c r="BI73" s="100">
        <v>5377.2386437587666</v>
      </c>
      <c r="BJ73" s="100">
        <v>9.5632367729230108</v>
      </c>
      <c r="BK73" s="100">
        <v>5347.7620034185466</v>
      </c>
      <c r="BL73" s="100">
        <v>7.1240621197499072</v>
      </c>
      <c r="BM73" s="100">
        <v>3983.7755373641476</v>
      </c>
      <c r="BN73" s="100">
        <v>10.766869326447246</v>
      </c>
      <c r="BO73" s="100">
        <v>6020.833327349299</v>
      </c>
      <c r="BP73" s="100">
        <v>3.2799494089665742</v>
      </c>
      <c r="BQ73" s="100">
        <v>1834.1477094941081</v>
      </c>
      <c r="BR73" s="100">
        <v>2.668637801151331</v>
      </c>
      <c r="BS73" s="100">
        <v>1492.302258403824</v>
      </c>
      <c r="BT73" s="100">
        <v>2.2556778380320535</v>
      </c>
      <c r="BU73" s="100">
        <v>1261.375047027524</v>
      </c>
      <c r="BV73" s="100">
        <v>2.8933560853472979</v>
      </c>
      <c r="BW73" s="100">
        <v>1617.9647229262089</v>
      </c>
      <c r="BX73" s="100">
        <v>2.7406576467320263</v>
      </c>
      <c r="BY73" s="100">
        <v>1532.575756052549</v>
      </c>
      <c r="BZ73" s="100">
        <v>3.5522809748570472</v>
      </c>
      <c r="CA73" s="100">
        <v>1986.4355211400605</v>
      </c>
      <c r="CB73" s="100">
        <v>3.3228006387712195</v>
      </c>
      <c r="CC73" s="100">
        <v>1858.1101172008657</v>
      </c>
      <c r="CD73" s="100">
        <v>2.4275030587475963</v>
      </c>
      <c r="CE73" s="100">
        <v>1357.4597104516556</v>
      </c>
      <c r="CF73" s="100">
        <v>5.0075790114314858</v>
      </c>
      <c r="CG73" s="100">
        <v>2800.2381831924863</v>
      </c>
      <c r="CH73" s="100">
        <v>3.8967637384330418</v>
      </c>
      <c r="CI73" s="100">
        <v>2179.0702825317567</v>
      </c>
      <c r="CJ73" s="100">
        <v>3.1420103601138734</v>
      </c>
      <c r="CK73" s="100">
        <v>1757.0121933756777</v>
      </c>
      <c r="CL73" s="100">
        <v>0</v>
      </c>
      <c r="CM73" s="100">
        <v>0</v>
      </c>
      <c r="CN73" s="100">
        <v>8.0551033416068769</v>
      </c>
      <c r="CO73" s="100">
        <v>4504.4137886265653</v>
      </c>
      <c r="CP73" s="100">
        <v>5.5239783604473951</v>
      </c>
      <c r="CQ73" s="100">
        <v>3089.0086991621829</v>
      </c>
      <c r="CR73" s="100">
        <v>4.6858837068609471</v>
      </c>
      <c r="CS73" s="100">
        <v>2620.3461688766415</v>
      </c>
      <c r="CT73" s="100">
        <v>5.7086509507966623</v>
      </c>
      <c r="CU73" s="100">
        <v>3192.277611685493</v>
      </c>
    </row>
    <row r="74" spans="2:99">
      <c r="C74" s="99" t="s">
        <v>239</v>
      </c>
      <c r="D74" s="100">
        <v>0</v>
      </c>
      <c r="E74" s="100">
        <v>0</v>
      </c>
      <c r="F74" s="100">
        <v>0</v>
      </c>
      <c r="G74" s="100">
        <v>0</v>
      </c>
      <c r="H74" s="100">
        <v>4.6834500021372323</v>
      </c>
      <c r="I74" s="100">
        <v>1888.367040861732</v>
      </c>
      <c r="J74" s="100">
        <v>6.3280707370486917</v>
      </c>
      <c r="K74" s="100">
        <v>2551.4781211780323</v>
      </c>
      <c r="L74" s="100">
        <v>5.9865291826523528</v>
      </c>
      <c r="M74" s="100">
        <v>2413.7685664454284</v>
      </c>
      <c r="N74" s="100">
        <v>6.916850309278864</v>
      </c>
      <c r="O74" s="100">
        <v>2788.8740447012378</v>
      </c>
      <c r="P74" s="100">
        <v>4.9339054646171157</v>
      </c>
      <c r="Q74" s="100">
        <v>1989.350683333621</v>
      </c>
      <c r="R74" s="100">
        <v>5.0959423408944033</v>
      </c>
      <c r="S74" s="100">
        <v>2054.6839518486236</v>
      </c>
      <c r="T74" s="100">
        <v>3.1397580229381643</v>
      </c>
      <c r="U74" s="100">
        <v>1265.9504348486678</v>
      </c>
      <c r="V74" s="100">
        <v>3.2036429857029147</v>
      </c>
      <c r="W74" s="100">
        <v>1291.7088518354151</v>
      </c>
      <c r="X74" s="100">
        <v>3.9149829308294564</v>
      </c>
      <c r="Y74" s="100">
        <v>1578.5211177104368</v>
      </c>
      <c r="Z74" s="100">
        <v>3.1508460442081048</v>
      </c>
      <c r="AA74" s="100">
        <v>1270.4211250247079</v>
      </c>
      <c r="AB74" s="100">
        <v>5.5594133710196854</v>
      </c>
      <c r="AC74" s="100">
        <v>2241.5554711951372</v>
      </c>
      <c r="AD74" s="100">
        <v>5.5846515653900139</v>
      </c>
      <c r="AE74" s="100">
        <v>2251.7315111652538</v>
      </c>
      <c r="AF74" s="100">
        <v>7.4459361513978566</v>
      </c>
      <c r="AG74" s="100">
        <v>3002.2014562436157</v>
      </c>
      <c r="AH74" s="100">
        <v>6.2930494856303723</v>
      </c>
      <c r="AI74" s="100">
        <v>2537.3575526061659</v>
      </c>
      <c r="AJ74" s="100">
        <v>3.4872312436295698</v>
      </c>
      <c r="AK74" s="100">
        <v>1406.0516374314425</v>
      </c>
      <c r="AL74" s="100">
        <v>3.9546209849507079</v>
      </c>
      <c r="AM74" s="100">
        <v>1594.5031811321253</v>
      </c>
      <c r="AN74" s="100">
        <v>3.1368669013700816</v>
      </c>
      <c r="AO74" s="100">
        <v>1264.784734632417</v>
      </c>
      <c r="AP74" s="100">
        <v>3.8878112737039769</v>
      </c>
      <c r="AQ74" s="100">
        <v>1567.5655055574434</v>
      </c>
      <c r="AR74" s="100">
        <v>10.407666671416072</v>
      </c>
      <c r="AS74" s="100">
        <v>4196.3712019149598</v>
      </c>
      <c r="AT74" s="100">
        <v>11.688949354507654</v>
      </c>
      <c r="AU74" s="100">
        <v>4712.9843797374861</v>
      </c>
      <c r="AV74" s="100">
        <v>9.8400850805543296</v>
      </c>
      <c r="AW74" s="100">
        <v>3967.5223044795057</v>
      </c>
      <c r="AX74" s="100">
        <v>10.913244424508266</v>
      </c>
      <c r="AY74" s="100">
        <v>4400.2201519617329</v>
      </c>
      <c r="AZ74" s="100">
        <v>5.1680972766946773</v>
      </c>
      <c r="BA74" s="100">
        <v>2083.776821963294</v>
      </c>
      <c r="BB74" s="100">
        <v>3.6806407075619658</v>
      </c>
      <c r="BC74" s="100">
        <v>1484.0343332889845</v>
      </c>
      <c r="BD74" s="100">
        <v>4.9862960405267982</v>
      </c>
      <c r="BE74" s="100">
        <v>2010.4745635404049</v>
      </c>
      <c r="BF74" s="100">
        <v>5.2869718318117833</v>
      </c>
      <c r="BG74" s="100">
        <v>2131.7070425865109</v>
      </c>
      <c r="BH74" s="100">
        <v>9.615948933760313</v>
      </c>
      <c r="BI74" s="100">
        <v>3877.1506100921579</v>
      </c>
      <c r="BJ74" s="100">
        <v>11.71496504683069</v>
      </c>
      <c r="BK74" s="100">
        <v>4723.4739068821336</v>
      </c>
      <c r="BL74" s="100">
        <v>6.6788082372655371</v>
      </c>
      <c r="BM74" s="100">
        <v>2692.8954812654647</v>
      </c>
      <c r="BN74" s="100">
        <v>9.78806302404295</v>
      </c>
      <c r="BO74" s="100">
        <v>3946.5470112941175</v>
      </c>
      <c r="BP74" s="100">
        <v>2.869955732845753</v>
      </c>
      <c r="BQ74" s="100">
        <v>1157.1661514834075</v>
      </c>
      <c r="BR74" s="100">
        <v>3.1538446740879369</v>
      </c>
      <c r="BS74" s="100">
        <v>1271.630172592256</v>
      </c>
      <c r="BT74" s="100">
        <v>2.2556778380320535</v>
      </c>
      <c r="BU74" s="100">
        <v>909.48930429452389</v>
      </c>
      <c r="BV74" s="100">
        <v>3.4720273024167576</v>
      </c>
      <c r="BW74" s="100">
        <v>1399.9214083344366</v>
      </c>
      <c r="BX74" s="100">
        <v>2.7406576467320263</v>
      </c>
      <c r="BY74" s="100">
        <v>1105.033163162353</v>
      </c>
      <c r="BZ74" s="100">
        <v>3.5522809748570472</v>
      </c>
      <c r="CA74" s="100">
        <v>1432.2796890623613</v>
      </c>
      <c r="CB74" s="100">
        <v>3.3228006387712195</v>
      </c>
      <c r="CC74" s="100">
        <v>1339.7532175525557</v>
      </c>
      <c r="CD74" s="100">
        <v>2.8009650677856879</v>
      </c>
      <c r="CE74" s="100">
        <v>1129.3491153311893</v>
      </c>
      <c r="CF74" s="100">
        <v>4.6737404106693869</v>
      </c>
      <c r="CG74" s="100">
        <v>1884.4521335818968</v>
      </c>
      <c r="CH74" s="100">
        <v>4.3838592057371724</v>
      </c>
      <c r="CI74" s="100">
        <v>1767.5720317532277</v>
      </c>
      <c r="CJ74" s="100">
        <v>3.4911226223487479</v>
      </c>
      <c r="CK74" s="100">
        <v>1407.6206413310151</v>
      </c>
      <c r="CL74" s="100">
        <v>0</v>
      </c>
      <c r="CM74" s="100">
        <v>0</v>
      </c>
      <c r="CN74" s="100">
        <v>7.3838447298063041</v>
      </c>
      <c r="CO74" s="100">
        <v>2977.1661950579019</v>
      </c>
      <c r="CP74" s="100">
        <v>5.247779442425025</v>
      </c>
      <c r="CQ74" s="100">
        <v>2115.90467118577</v>
      </c>
      <c r="CR74" s="100">
        <v>4.6858837068609471</v>
      </c>
      <c r="CS74" s="100">
        <v>1889.3483106063338</v>
      </c>
      <c r="CT74" s="100">
        <v>5.7086509507966623</v>
      </c>
      <c r="CU74" s="100">
        <v>2301.728063361214</v>
      </c>
    </row>
    <row r="75" spans="2:99">
      <c r="C75" s="99" t="s">
        <v>240</v>
      </c>
      <c r="D75" s="100">
        <v>0</v>
      </c>
      <c r="E75" s="100">
        <v>0</v>
      </c>
      <c r="F75" s="100">
        <v>0</v>
      </c>
      <c r="G75" s="100">
        <v>0</v>
      </c>
      <c r="H75" s="100">
        <v>5.1517950023509549</v>
      </c>
      <c r="I75" s="100">
        <v>3313.6345455121336</v>
      </c>
      <c r="J75" s="100">
        <v>6.0936977467876297</v>
      </c>
      <c r="K75" s="100">
        <v>3919.4663907338031</v>
      </c>
      <c r="L75" s="100">
        <v>5.7144142198045182</v>
      </c>
      <c r="M75" s="100">
        <v>3675.5112261782656</v>
      </c>
      <c r="N75" s="100">
        <v>6.916850309278864</v>
      </c>
      <c r="O75" s="100">
        <v>4448.9181189281653</v>
      </c>
      <c r="P75" s="100">
        <v>4.9339054646171157</v>
      </c>
      <c r="Q75" s="100">
        <v>3173.4879948417283</v>
      </c>
      <c r="R75" s="100">
        <v>4.6712804791532028</v>
      </c>
      <c r="S75" s="100">
        <v>3004.5676041913398</v>
      </c>
      <c r="T75" s="100">
        <v>2.8781115210266508</v>
      </c>
      <c r="U75" s="100">
        <v>1851.2013303243416</v>
      </c>
      <c r="V75" s="100">
        <v>3.6405033928442214</v>
      </c>
      <c r="W75" s="100">
        <v>2341.5717822774031</v>
      </c>
      <c r="X75" s="100">
        <v>3.6138303976887287</v>
      </c>
      <c r="Y75" s="100">
        <v>2324.4157117933901</v>
      </c>
      <c r="Z75" s="100">
        <v>3.1508460442081048</v>
      </c>
      <c r="AA75" s="100">
        <v>2026.6241756346528</v>
      </c>
      <c r="AB75" s="100">
        <v>5.5594133710196854</v>
      </c>
      <c r="AC75" s="100">
        <v>3575.8146802398614</v>
      </c>
      <c r="AD75" s="100">
        <v>5.5846515653900139</v>
      </c>
      <c r="AE75" s="100">
        <v>3592.0478868588566</v>
      </c>
      <c r="AF75" s="100">
        <v>7.4459361513978566</v>
      </c>
      <c r="AG75" s="100">
        <v>4789.2261325791005</v>
      </c>
      <c r="AH75" s="100">
        <v>6.2930494856303723</v>
      </c>
      <c r="AI75" s="100">
        <v>4047.6894291574549</v>
      </c>
      <c r="AJ75" s="100">
        <v>2.8333753854490253</v>
      </c>
      <c r="AK75" s="100">
        <v>1822.4270479208128</v>
      </c>
      <c r="AL75" s="100">
        <v>3.9546209849507079</v>
      </c>
      <c r="AM75" s="100">
        <v>2543.612217520295</v>
      </c>
      <c r="AN75" s="100">
        <v>2.9128049798436471</v>
      </c>
      <c r="AO75" s="100">
        <v>1873.5161630354337</v>
      </c>
      <c r="AP75" s="100">
        <v>3.6591164928978608</v>
      </c>
      <c r="AQ75" s="100">
        <v>2353.543728231904</v>
      </c>
      <c r="AR75" s="100">
        <v>11.136203338415196</v>
      </c>
      <c r="AS75" s="100">
        <v>7162.8059872686536</v>
      </c>
      <c r="AT75" s="100">
        <v>10.557760707297238</v>
      </c>
      <c r="AU75" s="100">
        <v>6790.7516869335823</v>
      </c>
      <c r="AV75" s="100">
        <v>8.7155039284909765</v>
      </c>
      <c r="AW75" s="100">
        <v>5605.8121268053956</v>
      </c>
      <c r="AX75" s="100">
        <v>9.5490888714447326</v>
      </c>
      <c r="AY75" s="100">
        <v>6141.9739621132512</v>
      </c>
      <c r="AZ75" s="100">
        <v>5.5987720497525677</v>
      </c>
      <c r="BA75" s="100">
        <v>3601.130182400851</v>
      </c>
      <c r="BB75" s="100">
        <v>3.6806407075619658</v>
      </c>
      <c r="BC75" s="100">
        <v>2367.3881031038563</v>
      </c>
      <c r="BD75" s="100">
        <v>5.4849256445794774</v>
      </c>
      <c r="BE75" s="100">
        <v>3527.9041745935197</v>
      </c>
      <c r="BF75" s="100">
        <v>5.2869718318117833</v>
      </c>
      <c r="BG75" s="100">
        <v>3400.5802822213386</v>
      </c>
      <c r="BH75" s="100">
        <v>10.84351688275099</v>
      </c>
      <c r="BI75" s="100">
        <v>6974.5500589854355</v>
      </c>
      <c r="BJ75" s="100">
        <v>11.236803208184538</v>
      </c>
      <c r="BK75" s="100">
        <v>7227.5118235042946</v>
      </c>
      <c r="BL75" s="100">
        <v>6.9014351785077217</v>
      </c>
      <c r="BM75" s="100">
        <v>4439.0031068161661</v>
      </c>
      <c r="BN75" s="100">
        <v>9.0050179821195151</v>
      </c>
      <c r="BO75" s="100">
        <v>5792.0275660992711</v>
      </c>
      <c r="BP75" s="100">
        <v>2.869955732845753</v>
      </c>
      <c r="BQ75" s="100">
        <v>1845.9555273663882</v>
      </c>
      <c r="BR75" s="100">
        <v>2.668637801151331</v>
      </c>
      <c r="BS75" s="100">
        <v>1716.4678337005359</v>
      </c>
      <c r="BT75" s="100">
        <v>2.5376375677860601</v>
      </c>
      <c r="BU75" s="100">
        <v>1632.2084835999938</v>
      </c>
      <c r="BV75" s="100">
        <v>2.8933560853472979</v>
      </c>
      <c r="BW75" s="100">
        <v>1861.0066340953817</v>
      </c>
      <c r="BX75" s="100">
        <v>2.7406576467320263</v>
      </c>
      <c r="BY75" s="100">
        <v>1762.7909983780391</v>
      </c>
      <c r="BZ75" s="100">
        <v>3.7496299179046613</v>
      </c>
      <c r="CA75" s="100">
        <v>2411.761963196278</v>
      </c>
      <c r="CB75" s="100">
        <v>3.8340007370437146</v>
      </c>
      <c r="CC75" s="100">
        <v>2466.0292740665168</v>
      </c>
      <c r="CD75" s="100">
        <v>2.6142340632666419</v>
      </c>
      <c r="CE75" s="100">
        <v>1681.475349493104</v>
      </c>
      <c r="CF75" s="100">
        <v>5.3414176121935846</v>
      </c>
      <c r="CG75" s="100">
        <v>3435.5998081629132</v>
      </c>
      <c r="CH75" s="100">
        <v>4.3838592057371724</v>
      </c>
      <c r="CI75" s="100">
        <v>2819.6982411301487</v>
      </c>
      <c r="CJ75" s="100">
        <v>3.1420103601138734</v>
      </c>
      <c r="CK75" s="100">
        <v>2020.941063625243</v>
      </c>
      <c r="CL75" s="100">
        <v>0</v>
      </c>
      <c r="CM75" s="100">
        <v>0</v>
      </c>
      <c r="CN75" s="100">
        <v>7.3838447298063041</v>
      </c>
      <c r="CO75" s="100">
        <v>4749.2889302114145</v>
      </c>
      <c r="CP75" s="100">
        <v>4.4191826883579157</v>
      </c>
      <c r="CQ75" s="100">
        <v>2842.4183051518112</v>
      </c>
      <c r="CR75" s="100">
        <v>4.6858837068609471</v>
      </c>
      <c r="CS75" s="100">
        <v>3013.9604002529609</v>
      </c>
      <c r="CT75" s="100">
        <v>5.3518602663718715</v>
      </c>
      <c r="CU75" s="100">
        <v>3442.3165233303876</v>
      </c>
    </row>
    <row r="76" spans="2:99">
      <c r="C76" s="99" t="s">
        <v>241</v>
      </c>
      <c r="D76" s="100">
        <v>0</v>
      </c>
      <c r="E76" s="100">
        <v>0</v>
      </c>
      <c r="F76" s="100">
        <v>0</v>
      </c>
      <c r="G76" s="100">
        <v>0</v>
      </c>
      <c r="H76" s="100">
        <v>4.6834500021372323</v>
      </c>
      <c r="I76" s="100">
        <v>3647.4708616644762</v>
      </c>
      <c r="J76" s="100">
        <v>6.0936977467876297</v>
      </c>
      <c r="K76" s="100">
        <v>4745.7718051982056</v>
      </c>
      <c r="L76" s="100">
        <v>5.9865291826523528</v>
      </c>
      <c r="M76" s="100">
        <v>4662.3089274496524</v>
      </c>
      <c r="N76" s="100">
        <v>5.8527194924667318</v>
      </c>
      <c r="O76" s="100">
        <v>4558.0979407330906</v>
      </c>
      <c r="P76" s="100">
        <v>4.4853686041973777</v>
      </c>
      <c r="Q76" s="100">
        <v>3493.2050689489174</v>
      </c>
      <c r="R76" s="100">
        <v>4.2466186174120022</v>
      </c>
      <c r="S76" s="100">
        <v>3307.2665792404673</v>
      </c>
      <c r="T76" s="100">
        <v>2.8781115210266508</v>
      </c>
      <c r="U76" s="100">
        <v>2241.4732525755553</v>
      </c>
      <c r="V76" s="100">
        <v>3.058022849989146</v>
      </c>
      <c r="W76" s="100">
        <v>2381.5881955715467</v>
      </c>
      <c r="X76" s="100">
        <v>3.6138303976887287</v>
      </c>
      <c r="Y76" s="100">
        <v>2814.4511137199815</v>
      </c>
      <c r="Z76" s="100">
        <v>3.0076257694713728</v>
      </c>
      <c r="AA76" s="100">
        <v>2342.338949264305</v>
      </c>
      <c r="AB76" s="100">
        <v>5.5594133710196854</v>
      </c>
      <c r="AC76" s="100">
        <v>4329.6711333501307</v>
      </c>
      <c r="AD76" s="100">
        <v>5.9835552486321575</v>
      </c>
      <c r="AE76" s="100">
        <v>4659.9928276347237</v>
      </c>
      <c r="AF76" s="100">
        <v>6.5699436629981092</v>
      </c>
      <c r="AG76" s="100">
        <v>5116.6721247429268</v>
      </c>
      <c r="AH76" s="100">
        <v>6.7425530203182564</v>
      </c>
      <c r="AI76" s="100">
        <v>5251.1002922238577</v>
      </c>
      <c r="AJ76" s="100">
        <v>2.8333753854490253</v>
      </c>
      <c r="AK76" s="100">
        <v>2206.6327501877008</v>
      </c>
      <c r="AL76" s="100">
        <v>3.9546209849507079</v>
      </c>
      <c r="AM76" s="100">
        <v>3079.8588230796113</v>
      </c>
      <c r="AN76" s="100">
        <v>2.9128049798436471</v>
      </c>
      <c r="AO76" s="100">
        <v>2268.4925183022324</v>
      </c>
      <c r="AP76" s="100">
        <v>3.6591164928978608</v>
      </c>
      <c r="AQ76" s="100">
        <v>2849.7199246688538</v>
      </c>
      <c r="AR76" s="100">
        <v>10.199513337987749</v>
      </c>
      <c r="AS76" s="100">
        <v>7943.3809876248588</v>
      </c>
      <c r="AT76" s="100">
        <v>10.180697824893764</v>
      </c>
      <c r="AU76" s="100">
        <v>7928.7274660272633</v>
      </c>
      <c r="AV76" s="100">
        <v>8.4343586404751392</v>
      </c>
      <c r="AW76" s="100">
        <v>6568.6785092020382</v>
      </c>
      <c r="AX76" s="100">
        <v>10.742724980375325</v>
      </c>
      <c r="AY76" s="100">
        <v>8366.4342147163024</v>
      </c>
      <c r="AZ76" s="100">
        <v>5.5987720497525677</v>
      </c>
      <c r="BA76" s="100">
        <v>4360.3236723472992</v>
      </c>
      <c r="BB76" s="100">
        <v>3.6806407075619658</v>
      </c>
      <c r="BC76" s="100">
        <v>2866.482983049259</v>
      </c>
      <c r="BD76" s="100">
        <v>5.4849256445794774</v>
      </c>
      <c r="BE76" s="100">
        <v>4271.6600919984967</v>
      </c>
      <c r="BF76" s="100">
        <v>5.8744131464575364</v>
      </c>
      <c r="BG76" s="100">
        <v>4574.9929584611291</v>
      </c>
      <c r="BH76" s="100">
        <v>9.0021649592649737</v>
      </c>
      <c r="BI76" s="100">
        <v>7010.886070275561</v>
      </c>
      <c r="BJ76" s="100">
        <v>10.280479530892238</v>
      </c>
      <c r="BK76" s="100">
        <v>8006.4374586588747</v>
      </c>
      <c r="BL76" s="100">
        <v>6.2335543547811678</v>
      </c>
      <c r="BM76" s="100">
        <v>4854.6921315035734</v>
      </c>
      <c r="BN76" s="100">
        <v>9.5923017635620909</v>
      </c>
      <c r="BO76" s="100">
        <v>7470.4846134621557</v>
      </c>
      <c r="BP76" s="100">
        <v>3.0749525709061638</v>
      </c>
      <c r="BQ76" s="100">
        <v>2394.77306222172</v>
      </c>
      <c r="BR76" s="100">
        <v>2.668637801151331</v>
      </c>
      <c r="BS76" s="100">
        <v>2078.3351195366563</v>
      </c>
      <c r="BT76" s="100">
        <v>2.5376375677860601</v>
      </c>
      <c r="BU76" s="100">
        <v>1976.3121377917835</v>
      </c>
      <c r="BV76" s="100">
        <v>2.8933560853472979</v>
      </c>
      <c r="BW76" s="100">
        <v>2253.3457192684755</v>
      </c>
      <c r="BX76" s="100">
        <v>2.7406576467320263</v>
      </c>
      <c r="BY76" s="100">
        <v>2134.4241752749022</v>
      </c>
      <c r="BZ76" s="100">
        <v>3.5522809748570472</v>
      </c>
      <c r="CA76" s="100">
        <v>2766.516423218668</v>
      </c>
      <c r="CB76" s="100">
        <v>3.5784006879074668</v>
      </c>
      <c r="CC76" s="100">
        <v>2786.8584557423351</v>
      </c>
      <c r="CD76" s="100">
        <v>2.6142340632666419</v>
      </c>
      <c r="CE76" s="100">
        <v>2035.9654884720605</v>
      </c>
      <c r="CF76" s="100">
        <v>5.0075790114314858</v>
      </c>
      <c r="CG76" s="100">
        <v>3899.9025341028409</v>
      </c>
      <c r="CH76" s="100">
        <v>4.3838592057371724</v>
      </c>
      <c r="CI76" s="100">
        <v>3414.1495494281098</v>
      </c>
      <c r="CJ76" s="100">
        <v>3.4911226223487479</v>
      </c>
      <c r="CK76" s="100">
        <v>2718.8862982852047</v>
      </c>
      <c r="CL76" s="100">
        <v>0</v>
      </c>
      <c r="CM76" s="100">
        <v>0</v>
      </c>
      <c r="CN76" s="100">
        <v>6.7125861180057305</v>
      </c>
      <c r="CO76" s="100">
        <v>5227.762068702863</v>
      </c>
      <c r="CP76" s="100">
        <v>5.247779442425025</v>
      </c>
      <c r="CQ76" s="100">
        <v>4086.9706297606094</v>
      </c>
      <c r="CR76" s="100">
        <v>5.3552956649839398</v>
      </c>
      <c r="CS76" s="100">
        <v>4170.7042638894918</v>
      </c>
      <c r="CT76" s="100">
        <v>4.9950695819470798</v>
      </c>
      <c r="CU76" s="100">
        <v>3890.1601904203853</v>
      </c>
    </row>
    <row r="77" spans="2:99">
      <c r="C77" s="99" t="s">
        <v>242</v>
      </c>
      <c r="D77" s="100">
        <v>0</v>
      </c>
      <c r="E77" s="100">
        <v>0</v>
      </c>
      <c r="F77" s="100">
        <v>0</v>
      </c>
      <c r="G77" s="100">
        <v>0</v>
      </c>
      <c r="H77" s="100">
        <v>4.9176225022440931</v>
      </c>
      <c r="I77" s="100">
        <v>1369.0661046247553</v>
      </c>
      <c r="J77" s="100">
        <v>6.3280707370486917</v>
      </c>
      <c r="K77" s="100">
        <v>1761.7348931943557</v>
      </c>
      <c r="L77" s="100">
        <v>7.0749890340436892</v>
      </c>
      <c r="M77" s="100">
        <v>1969.6769470777629</v>
      </c>
      <c r="N77" s="100">
        <v>6.3847849008727984</v>
      </c>
      <c r="O77" s="100">
        <v>1777.5241164029869</v>
      </c>
      <c r="P77" s="100">
        <v>5.1581738948269846</v>
      </c>
      <c r="Q77" s="100">
        <v>1436.0356123198324</v>
      </c>
      <c r="R77" s="100">
        <v>4.6712804791532028</v>
      </c>
      <c r="S77" s="100">
        <v>1300.4844853962516</v>
      </c>
      <c r="T77" s="100">
        <v>3.4014045248496783</v>
      </c>
      <c r="U77" s="100">
        <v>946.95101971815041</v>
      </c>
      <c r="V77" s="100">
        <v>3.6405033928442214</v>
      </c>
      <c r="W77" s="100">
        <v>1013.5161445678311</v>
      </c>
      <c r="X77" s="100">
        <v>3.3126778645480015</v>
      </c>
      <c r="Y77" s="100">
        <v>922.2495174901635</v>
      </c>
      <c r="Z77" s="100">
        <v>3.580506868418301</v>
      </c>
      <c r="AA77" s="100">
        <v>996.81311216765494</v>
      </c>
      <c r="AB77" s="100">
        <v>6.4147077357919446</v>
      </c>
      <c r="AC77" s="100">
        <v>1785.8546336444772</v>
      </c>
      <c r="AD77" s="100">
        <v>5.5846515653900139</v>
      </c>
      <c r="AE77" s="100">
        <v>1554.7669958045797</v>
      </c>
      <c r="AF77" s="100">
        <v>7.4459361513978566</v>
      </c>
      <c r="AG77" s="100">
        <v>2072.948624549163</v>
      </c>
      <c r="AH77" s="100">
        <v>7.1920565550061397</v>
      </c>
      <c r="AI77" s="100">
        <v>2002.2685449137091</v>
      </c>
      <c r="AJ77" s="100">
        <v>3.269279290902722</v>
      </c>
      <c r="AK77" s="100">
        <v>910.16735458731773</v>
      </c>
      <c r="AL77" s="100">
        <v>3.7349198191201132</v>
      </c>
      <c r="AM77" s="100">
        <v>1039.8016776430395</v>
      </c>
      <c r="AN77" s="100">
        <v>2.9128049798436471</v>
      </c>
      <c r="AO77" s="100">
        <v>810.9249063884713</v>
      </c>
      <c r="AP77" s="100">
        <v>3.8878112737039769</v>
      </c>
      <c r="AQ77" s="100">
        <v>1082.3666585991871</v>
      </c>
      <c r="AR77" s="100">
        <v>11.136203338415196</v>
      </c>
      <c r="AS77" s="100">
        <v>3100.3190094147903</v>
      </c>
      <c r="AT77" s="100">
        <v>12.191699864378952</v>
      </c>
      <c r="AU77" s="100">
        <v>3394.1692422431001</v>
      </c>
      <c r="AV77" s="100">
        <v>9.4183671485305709</v>
      </c>
      <c r="AW77" s="100">
        <v>2622.0734141509106</v>
      </c>
      <c r="AX77" s="100">
        <v>10.572205536242384</v>
      </c>
      <c r="AY77" s="100">
        <v>2943.3020212898796</v>
      </c>
      <c r="AZ77" s="100">
        <v>6.4601215958683476</v>
      </c>
      <c r="BA77" s="100">
        <v>1798.4978522897479</v>
      </c>
      <c r="BB77" s="100">
        <v>3.6806407075619658</v>
      </c>
      <c r="BC77" s="100">
        <v>1024.6903729852511</v>
      </c>
      <c r="BD77" s="100">
        <v>5.9835552486321575</v>
      </c>
      <c r="BE77" s="100">
        <v>1665.8217812191924</v>
      </c>
      <c r="BF77" s="100">
        <v>5.2869718318117833</v>
      </c>
      <c r="BG77" s="100">
        <v>1471.8929579764003</v>
      </c>
      <c r="BH77" s="100">
        <v>9.615948933760313</v>
      </c>
      <c r="BI77" s="100">
        <v>2677.080183158871</v>
      </c>
      <c r="BJ77" s="100">
        <v>10.041398611569162</v>
      </c>
      <c r="BK77" s="100">
        <v>2795.5253734608546</v>
      </c>
      <c r="BL77" s="100">
        <v>7.346689060992091</v>
      </c>
      <c r="BM77" s="100">
        <v>2045.3182345801979</v>
      </c>
      <c r="BN77" s="100">
        <v>9.9838242845238092</v>
      </c>
      <c r="BO77" s="100">
        <v>2779.4966808114282</v>
      </c>
      <c r="BP77" s="100">
        <v>3.2799494089665742</v>
      </c>
      <c r="BQ77" s="100">
        <v>913.13791545629419</v>
      </c>
      <c r="BR77" s="100">
        <v>2.668637801151331</v>
      </c>
      <c r="BS77" s="100">
        <v>742.94876384053043</v>
      </c>
      <c r="BT77" s="100">
        <v>2.5376375677860601</v>
      </c>
      <c r="BU77" s="100">
        <v>706.47829887163903</v>
      </c>
      <c r="BV77" s="100">
        <v>3.1826916938820276</v>
      </c>
      <c r="BW77" s="100">
        <v>886.06136757675642</v>
      </c>
      <c r="BX77" s="100">
        <v>2.936418907212885</v>
      </c>
      <c r="BY77" s="100">
        <v>817.4990237680671</v>
      </c>
      <c r="BZ77" s="100">
        <v>3.5522809748570472</v>
      </c>
      <c r="CA77" s="100">
        <v>988.95502340020187</v>
      </c>
      <c r="CB77" s="100">
        <v>3.8340007370437146</v>
      </c>
      <c r="CC77" s="100">
        <v>1067.3858051929701</v>
      </c>
      <c r="CD77" s="100">
        <v>2.6142340632666419</v>
      </c>
      <c r="CE77" s="100">
        <v>727.80276321343308</v>
      </c>
      <c r="CF77" s="100">
        <v>4.6737404106693869</v>
      </c>
      <c r="CG77" s="100">
        <v>1301.1693303303573</v>
      </c>
      <c r="CH77" s="100">
        <v>4.8709546730413029</v>
      </c>
      <c r="CI77" s="100">
        <v>1356.0737809746986</v>
      </c>
      <c r="CJ77" s="100">
        <v>3.1420103601138734</v>
      </c>
      <c r="CK77" s="100">
        <v>874.73568425570227</v>
      </c>
      <c r="CL77" s="100">
        <v>0</v>
      </c>
      <c r="CM77" s="100">
        <v>0</v>
      </c>
      <c r="CN77" s="100">
        <v>8.0551033416068769</v>
      </c>
      <c r="CO77" s="100">
        <v>2242.5407703033543</v>
      </c>
      <c r="CP77" s="100">
        <v>4.6953816063802858</v>
      </c>
      <c r="CQ77" s="100">
        <v>1307.1942392162714</v>
      </c>
      <c r="CR77" s="100">
        <v>5.3552956649839398</v>
      </c>
      <c r="CS77" s="100">
        <v>1490.9143131315286</v>
      </c>
      <c r="CT77" s="100">
        <v>5.7086509507966623</v>
      </c>
      <c r="CU77" s="100">
        <v>1589.2884247017907</v>
      </c>
    </row>
    <row r="78" spans="2:99">
      <c r="C78" s="99" t="s">
        <v>243</v>
      </c>
      <c r="D78" s="100">
        <v>0</v>
      </c>
      <c r="E78" s="100">
        <v>0</v>
      </c>
      <c r="F78" s="100">
        <v>0</v>
      </c>
      <c r="G78" s="100">
        <v>0</v>
      </c>
      <c r="H78" s="100">
        <v>4.4492775020303705</v>
      </c>
      <c r="I78" s="100">
        <v>2456.0011811207646</v>
      </c>
      <c r="J78" s="100">
        <v>7.0311897078318806</v>
      </c>
      <c r="K78" s="100">
        <v>3881.216718723198</v>
      </c>
      <c r="L78" s="100">
        <v>6.530759108348021</v>
      </c>
      <c r="M78" s="100">
        <v>3604.9790278081077</v>
      </c>
      <c r="N78" s="100">
        <v>6.6508176050758312</v>
      </c>
      <c r="O78" s="100">
        <v>3671.2513180018586</v>
      </c>
      <c r="P78" s="100">
        <v>4.2611001739875087</v>
      </c>
      <c r="Q78" s="100">
        <v>2352.1272960411047</v>
      </c>
      <c r="R78" s="100">
        <v>4.6712804791532028</v>
      </c>
      <c r="S78" s="100">
        <v>2578.5468244925678</v>
      </c>
      <c r="T78" s="100">
        <v>3.0089347719824078</v>
      </c>
      <c r="U78" s="100">
        <v>1660.9319941342892</v>
      </c>
      <c r="V78" s="100">
        <v>3.058022849989146</v>
      </c>
      <c r="W78" s="100">
        <v>1688.0286131940086</v>
      </c>
      <c r="X78" s="100">
        <v>3.7644066642590928</v>
      </c>
      <c r="Y78" s="100">
        <v>2077.952478671019</v>
      </c>
      <c r="Z78" s="100">
        <v>3.0076257694713728</v>
      </c>
      <c r="AA78" s="100">
        <v>1660.2094247481978</v>
      </c>
      <c r="AB78" s="100">
        <v>5.1317661886335557</v>
      </c>
      <c r="AC78" s="100">
        <v>2832.7349361257229</v>
      </c>
      <c r="AD78" s="100">
        <v>5.9835552486321575</v>
      </c>
      <c r="AE78" s="100">
        <v>3302.922497244951</v>
      </c>
      <c r="AF78" s="100">
        <v>6.5699436629981092</v>
      </c>
      <c r="AG78" s="100">
        <v>3626.6089019749561</v>
      </c>
      <c r="AH78" s="100">
        <v>6.7425530203182564</v>
      </c>
      <c r="AI78" s="100">
        <v>3721.8892672156776</v>
      </c>
      <c r="AJ78" s="100">
        <v>3.0513273381758732</v>
      </c>
      <c r="AK78" s="100">
        <v>1684.332690673082</v>
      </c>
      <c r="AL78" s="100">
        <v>3.2955174874589233</v>
      </c>
      <c r="AM78" s="100">
        <v>1819.1256530773258</v>
      </c>
      <c r="AN78" s="100">
        <v>3.3609288228965157</v>
      </c>
      <c r="AO78" s="100">
        <v>1855.2327102388767</v>
      </c>
      <c r="AP78" s="100">
        <v>3.201726931285628</v>
      </c>
      <c r="AQ78" s="100">
        <v>1767.3532660696667</v>
      </c>
      <c r="AR78" s="100">
        <v>10.199513337987749</v>
      </c>
      <c r="AS78" s="100">
        <v>5630.1313625692374</v>
      </c>
      <c r="AT78" s="100">
        <v>12.443075119314601</v>
      </c>
      <c r="AU78" s="100">
        <v>6868.5774658616601</v>
      </c>
      <c r="AV78" s="100">
        <v>9.9806577245622474</v>
      </c>
      <c r="AW78" s="100">
        <v>5509.3230639583608</v>
      </c>
      <c r="AX78" s="100">
        <v>10.231166647976499</v>
      </c>
      <c r="AY78" s="100">
        <v>5647.6039896830271</v>
      </c>
      <c r="AZ78" s="100">
        <v>5.1680972766946773</v>
      </c>
      <c r="BA78" s="100">
        <v>2852.7896967354618</v>
      </c>
      <c r="BB78" s="100">
        <v>3.6806407075619658</v>
      </c>
      <c r="BC78" s="100">
        <v>2031.713670574205</v>
      </c>
      <c r="BD78" s="100">
        <v>5.4849256445794774</v>
      </c>
      <c r="BE78" s="100">
        <v>3027.6789558078717</v>
      </c>
      <c r="BF78" s="100">
        <v>5.2869718318117833</v>
      </c>
      <c r="BG78" s="100">
        <v>2918.4084511601045</v>
      </c>
      <c r="BH78" s="100">
        <v>11.048111540916102</v>
      </c>
      <c r="BI78" s="100">
        <v>6098.5575705856882</v>
      </c>
      <c r="BJ78" s="100">
        <v>10.758641369538388</v>
      </c>
      <c r="BK78" s="100">
        <v>5938.7700359851906</v>
      </c>
      <c r="BL78" s="100">
        <v>7.1240621197499072</v>
      </c>
      <c r="BM78" s="100">
        <v>3932.4822901019488</v>
      </c>
      <c r="BN78" s="100">
        <v>10.766869326447246</v>
      </c>
      <c r="BO78" s="100">
        <v>5943.3118681988799</v>
      </c>
      <c r="BP78" s="100">
        <v>2.869955732845753</v>
      </c>
      <c r="BQ78" s="100">
        <v>1584.2155645308558</v>
      </c>
      <c r="BR78" s="100">
        <v>3.1538446740879369</v>
      </c>
      <c r="BS78" s="100">
        <v>1740.9222600965411</v>
      </c>
      <c r="BT78" s="100">
        <v>2.2556778380320535</v>
      </c>
      <c r="BU78" s="100">
        <v>1245.1341665936934</v>
      </c>
      <c r="BV78" s="100">
        <v>2.8933560853472979</v>
      </c>
      <c r="BW78" s="100">
        <v>1597.1325591117084</v>
      </c>
      <c r="BX78" s="100">
        <v>2.936418907212885</v>
      </c>
      <c r="BY78" s="100">
        <v>1620.9032367815125</v>
      </c>
      <c r="BZ78" s="100">
        <v>3.1575830887618199</v>
      </c>
      <c r="CA78" s="100">
        <v>1742.9858649965247</v>
      </c>
      <c r="CB78" s="100">
        <v>3.8340007370437146</v>
      </c>
      <c r="CC78" s="100">
        <v>2116.3684068481302</v>
      </c>
      <c r="CD78" s="100">
        <v>2.8009650677856879</v>
      </c>
      <c r="CE78" s="100">
        <v>1546.1327174176997</v>
      </c>
      <c r="CF78" s="100">
        <v>4.6737404106693869</v>
      </c>
      <c r="CG78" s="100">
        <v>2579.9047066895014</v>
      </c>
      <c r="CH78" s="100">
        <v>3.8967637384330418</v>
      </c>
      <c r="CI78" s="100">
        <v>2151.0135836150389</v>
      </c>
      <c r="CJ78" s="100">
        <v>3.8402348845836229</v>
      </c>
      <c r="CK78" s="100">
        <v>2119.8096562901601</v>
      </c>
      <c r="CL78" s="100">
        <v>0</v>
      </c>
      <c r="CM78" s="100">
        <v>0</v>
      </c>
      <c r="CN78" s="100">
        <v>7.3838447298063041</v>
      </c>
      <c r="CO78" s="100">
        <v>4075.8822908530797</v>
      </c>
      <c r="CP78" s="100">
        <v>4.6953816063802858</v>
      </c>
      <c r="CQ78" s="100">
        <v>2591.8506467219177</v>
      </c>
      <c r="CR78" s="100">
        <v>5.0205896859224426</v>
      </c>
      <c r="CS78" s="100">
        <v>2771.3655066291885</v>
      </c>
      <c r="CT78" s="100">
        <v>4.9950695819470798</v>
      </c>
      <c r="CU78" s="100">
        <v>2757.2784092347879</v>
      </c>
    </row>
    <row r="79" spans="2:99">
      <c r="C79" s="99" t="s">
        <v>244</v>
      </c>
      <c r="D79" s="100">
        <v>0</v>
      </c>
      <c r="E79" s="100">
        <v>0</v>
      </c>
      <c r="F79" s="100">
        <v>0</v>
      </c>
      <c r="G79" s="100">
        <v>0</v>
      </c>
      <c r="H79" s="100">
        <v>4.6834500021372323</v>
      </c>
      <c r="I79" s="100">
        <v>3546.3083416183122</v>
      </c>
      <c r="J79" s="100">
        <v>6.7968167175708176</v>
      </c>
      <c r="K79" s="100">
        <v>5146.5496185446227</v>
      </c>
      <c r="L79" s="100">
        <v>6.2586441455001873</v>
      </c>
      <c r="M79" s="100">
        <v>4739.0453469727418</v>
      </c>
      <c r="N79" s="100">
        <v>5.5866867882636981</v>
      </c>
      <c r="O79" s="100">
        <v>4230.239236073272</v>
      </c>
      <c r="P79" s="100">
        <v>4.7096370344072467</v>
      </c>
      <c r="Q79" s="100">
        <v>3566.1371624531666</v>
      </c>
      <c r="R79" s="100">
        <v>4.8836114100238026</v>
      </c>
      <c r="S79" s="100">
        <v>3697.8705596700229</v>
      </c>
      <c r="T79" s="100">
        <v>2.8781115210266508</v>
      </c>
      <c r="U79" s="100">
        <v>2179.3060437213799</v>
      </c>
      <c r="V79" s="100">
        <v>3.058022849989146</v>
      </c>
      <c r="W79" s="100">
        <v>2315.534902011781</v>
      </c>
      <c r="X79" s="100">
        <v>3.7644066642590928</v>
      </c>
      <c r="Y79" s="100">
        <v>2850.4087261769846</v>
      </c>
      <c r="Z79" s="100">
        <v>3.4372865936815691</v>
      </c>
      <c r="AA79" s="100">
        <v>2602.713408735684</v>
      </c>
      <c r="AB79" s="100">
        <v>6.4147077357919446</v>
      </c>
      <c r="AC79" s="100">
        <v>4857.2166975416603</v>
      </c>
      <c r="AD79" s="100">
        <v>5.1857478821478695</v>
      </c>
      <c r="AE79" s="100">
        <v>3926.6482963623666</v>
      </c>
      <c r="AF79" s="100">
        <v>6.5699436629981092</v>
      </c>
      <c r="AG79" s="100">
        <v>4974.7613416221675</v>
      </c>
      <c r="AH79" s="100">
        <v>6.7425530203182564</v>
      </c>
      <c r="AI79" s="100">
        <v>5105.4611469849833</v>
      </c>
      <c r="AJ79" s="100">
        <v>2.8333753854490253</v>
      </c>
      <c r="AK79" s="100">
        <v>2145.4318418620019</v>
      </c>
      <c r="AL79" s="100">
        <v>3.2955174874589233</v>
      </c>
      <c r="AM79" s="100">
        <v>2495.3658415038963</v>
      </c>
      <c r="AN79" s="100">
        <v>2.9128049798436471</v>
      </c>
      <c r="AO79" s="100">
        <v>2205.5759307376093</v>
      </c>
      <c r="AP79" s="100">
        <v>3.4304217120917442</v>
      </c>
      <c r="AQ79" s="100">
        <v>2597.5153203958685</v>
      </c>
      <c r="AR79" s="100">
        <v>11.656586671986</v>
      </c>
      <c r="AS79" s="100">
        <v>8826.3674280277992</v>
      </c>
      <c r="AT79" s="100">
        <v>10.809135962232885</v>
      </c>
      <c r="AU79" s="100">
        <v>8184.6777506027393</v>
      </c>
      <c r="AV79" s="100">
        <v>8.2937859964672196</v>
      </c>
      <c r="AW79" s="100">
        <v>6280.0547565249781</v>
      </c>
      <c r="AX79" s="100">
        <v>9.2080499831788494</v>
      </c>
      <c r="AY79" s="100">
        <v>6972.3354472630244</v>
      </c>
      <c r="AZ79" s="100">
        <v>5.5987720497525677</v>
      </c>
      <c r="BA79" s="100">
        <v>4239.3901960726434</v>
      </c>
      <c r="BB79" s="100">
        <v>3.6806407075619658</v>
      </c>
      <c r="BC79" s="100">
        <v>2786.9811437659205</v>
      </c>
      <c r="BD79" s="100">
        <v>4.9862960405267982</v>
      </c>
      <c r="BE79" s="100">
        <v>3775.6233618868914</v>
      </c>
      <c r="BF79" s="100">
        <v>5.8744131464575364</v>
      </c>
      <c r="BG79" s="100">
        <v>4448.105634497646</v>
      </c>
      <c r="BH79" s="100">
        <v>10.638922224585876</v>
      </c>
      <c r="BI79" s="100">
        <v>8055.7919084564246</v>
      </c>
      <c r="BJ79" s="100">
        <v>9.5632367729230108</v>
      </c>
      <c r="BK79" s="100">
        <v>7241.2828844573032</v>
      </c>
      <c r="BL79" s="100">
        <v>7.1240621197499072</v>
      </c>
      <c r="BM79" s="100">
        <v>5394.339837074629</v>
      </c>
      <c r="BN79" s="100">
        <v>10.571108065966387</v>
      </c>
      <c r="BO79" s="100">
        <v>8004.4430275497471</v>
      </c>
      <c r="BP79" s="100">
        <v>3.0749525709061638</v>
      </c>
      <c r="BQ79" s="100">
        <v>2328.3540866901471</v>
      </c>
      <c r="BR79" s="100">
        <v>2.9112412376196342</v>
      </c>
      <c r="BS79" s="100">
        <v>2204.3918651255867</v>
      </c>
      <c r="BT79" s="100">
        <v>2.5376375677860601</v>
      </c>
      <c r="BU79" s="100">
        <v>1921.4991663276046</v>
      </c>
      <c r="BV79" s="100">
        <v>2.8933560853472979</v>
      </c>
      <c r="BW79" s="100">
        <v>2190.8492278249737</v>
      </c>
      <c r="BX79" s="100">
        <v>2.7406576467320263</v>
      </c>
      <c r="BY79" s="100">
        <v>2075.22597010549</v>
      </c>
      <c r="BZ79" s="100">
        <v>3.7496299179046613</v>
      </c>
      <c r="CA79" s="100">
        <v>2839.2197738374093</v>
      </c>
      <c r="CB79" s="100">
        <v>3.5784006879074668</v>
      </c>
      <c r="CC79" s="100">
        <v>2709.5650008835337</v>
      </c>
      <c r="CD79" s="100">
        <v>2.8009650677856879</v>
      </c>
      <c r="CE79" s="100">
        <v>2120.8907493273227</v>
      </c>
      <c r="CF79" s="100">
        <v>4.3399018099072872</v>
      </c>
      <c r="CG79" s="100">
        <v>3286.1736504617975</v>
      </c>
      <c r="CH79" s="100">
        <v>4.3838592057371724</v>
      </c>
      <c r="CI79" s="100">
        <v>3319.4581905841865</v>
      </c>
      <c r="CJ79" s="100">
        <v>3.1420103601138734</v>
      </c>
      <c r="CK79" s="100">
        <v>2379.1302446782247</v>
      </c>
      <c r="CL79" s="100">
        <v>0</v>
      </c>
      <c r="CM79" s="100">
        <v>0</v>
      </c>
      <c r="CN79" s="100">
        <v>8.0551033416068769</v>
      </c>
      <c r="CO79" s="100">
        <v>6099.3242502647263</v>
      </c>
      <c r="CP79" s="100">
        <v>4.6953816063802858</v>
      </c>
      <c r="CQ79" s="100">
        <v>3555.3429523511522</v>
      </c>
      <c r="CR79" s="100">
        <v>5.3552956649839398</v>
      </c>
      <c r="CS79" s="100">
        <v>4055.0298775258389</v>
      </c>
      <c r="CT79" s="100">
        <v>5.3518602663718715</v>
      </c>
      <c r="CU79" s="100">
        <v>4052.4285936967808</v>
      </c>
    </row>
    <row r="80" spans="2:99">
      <c r="C80" s="99" t="s">
        <v>245</v>
      </c>
      <c r="D80" s="100">
        <v>0</v>
      </c>
      <c r="E80" s="100">
        <v>0</v>
      </c>
      <c r="F80" s="100">
        <v>0</v>
      </c>
      <c r="G80" s="100">
        <v>0</v>
      </c>
      <c r="H80" s="100">
        <v>4.4492775020303705</v>
      </c>
      <c r="I80" s="100">
        <v>3582.558244634854</v>
      </c>
      <c r="J80" s="100">
        <v>6.5624437273097547</v>
      </c>
      <c r="K80" s="100">
        <v>5284.079689229814</v>
      </c>
      <c r="L80" s="100">
        <v>6.2586441455001873</v>
      </c>
      <c r="M80" s="100">
        <v>5039.4602659567508</v>
      </c>
      <c r="N80" s="100">
        <v>5.8527194924667318</v>
      </c>
      <c r="O80" s="100">
        <v>4712.609735334212</v>
      </c>
      <c r="P80" s="100">
        <v>4.4853686041973777</v>
      </c>
      <c r="Q80" s="100">
        <v>3611.6188000997281</v>
      </c>
      <c r="R80" s="100">
        <v>4.2466186174120022</v>
      </c>
      <c r="S80" s="100">
        <v>3419.3773107401439</v>
      </c>
      <c r="T80" s="100">
        <v>2.7472882700708938</v>
      </c>
      <c r="U80" s="100">
        <v>2212.1165150610836</v>
      </c>
      <c r="V80" s="100">
        <v>3.3492631214166835</v>
      </c>
      <c r="W80" s="100">
        <v>2696.8266653647133</v>
      </c>
      <c r="X80" s="100">
        <v>3.7644066642590928</v>
      </c>
      <c r="Y80" s="100">
        <v>3031.1002460614213</v>
      </c>
      <c r="Z80" s="100">
        <v>3.0076257694713728</v>
      </c>
      <c r="AA80" s="100">
        <v>2421.7402695783494</v>
      </c>
      <c r="AB80" s="100">
        <v>5.5594133710196854</v>
      </c>
      <c r="AC80" s="100">
        <v>4476.4396463450503</v>
      </c>
      <c r="AD80" s="100">
        <v>5.9835552486321575</v>
      </c>
      <c r="AE80" s="100">
        <v>4817.9586861986127</v>
      </c>
      <c r="AF80" s="100">
        <v>6.5699436629981092</v>
      </c>
      <c r="AG80" s="100">
        <v>5290.1186374460767</v>
      </c>
      <c r="AH80" s="100">
        <v>6.2930494856303723</v>
      </c>
      <c r="AI80" s="100">
        <v>5067.1634458295757</v>
      </c>
      <c r="AJ80" s="100">
        <v>3.0513273381758732</v>
      </c>
      <c r="AK80" s="100">
        <v>2456.9287726992129</v>
      </c>
      <c r="AL80" s="100">
        <v>3.9546209849507079</v>
      </c>
      <c r="AM80" s="100">
        <v>3184.2608170823096</v>
      </c>
      <c r="AN80" s="100">
        <v>2.6887430583172125</v>
      </c>
      <c r="AO80" s="100">
        <v>2164.9759105570192</v>
      </c>
      <c r="AP80" s="100">
        <v>3.4304217120917442</v>
      </c>
      <c r="AQ80" s="100">
        <v>2762.1755625762721</v>
      </c>
      <c r="AR80" s="100">
        <v>9.9913600045594286</v>
      </c>
      <c r="AS80" s="100">
        <v>8045.0430756712512</v>
      </c>
      <c r="AT80" s="100">
        <v>10.180697824893764</v>
      </c>
      <c r="AU80" s="100">
        <v>8197.4978886044591</v>
      </c>
      <c r="AV80" s="100">
        <v>8.2937859964672196</v>
      </c>
      <c r="AW80" s="100">
        <v>6678.1564843554042</v>
      </c>
      <c r="AX80" s="100">
        <v>10.572205536242384</v>
      </c>
      <c r="AY80" s="100">
        <v>8512.7398977823668</v>
      </c>
      <c r="AZ80" s="100">
        <v>5.5987720497525677</v>
      </c>
      <c r="BA80" s="100">
        <v>4508.1312544607672</v>
      </c>
      <c r="BB80" s="100">
        <v>3.6806407075619658</v>
      </c>
      <c r="BC80" s="100">
        <v>2963.6518977288947</v>
      </c>
      <c r="BD80" s="100">
        <v>4.9862960405267982</v>
      </c>
      <c r="BE80" s="100">
        <v>4014.9655718321774</v>
      </c>
      <c r="BF80" s="100">
        <v>5.2869718318117833</v>
      </c>
      <c r="BG80" s="100">
        <v>4257.069718974848</v>
      </c>
      <c r="BH80" s="100">
        <v>9.615948933760313</v>
      </c>
      <c r="BI80" s="100">
        <v>7742.762081463803</v>
      </c>
      <c r="BJ80" s="100">
        <v>9.3241558535999367</v>
      </c>
      <c r="BK80" s="100">
        <v>7507.8102933186683</v>
      </c>
      <c r="BL80" s="100">
        <v>6.6788082372655371</v>
      </c>
      <c r="BM80" s="100">
        <v>5377.7763926462103</v>
      </c>
      <c r="BN80" s="100">
        <v>10.375346805485526</v>
      </c>
      <c r="BO80" s="100">
        <v>8354.2292477769442</v>
      </c>
      <c r="BP80" s="100">
        <v>2.869955732845753</v>
      </c>
      <c r="BQ80" s="100">
        <v>2310.8883560874001</v>
      </c>
      <c r="BR80" s="100">
        <v>3.1538446740879369</v>
      </c>
      <c r="BS80" s="100">
        <v>2539.4757315756065</v>
      </c>
      <c r="BT80" s="100">
        <v>2.2556778380320535</v>
      </c>
      <c r="BU80" s="100">
        <v>1816.2717951834093</v>
      </c>
      <c r="BV80" s="100">
        <v>3.1826916938820276</v>
      </c>
      <c r="BW80" s="100">
        <v>2562.7033519138085</v>
      </c>
      <c r="BX80" s="100">
        <v>2.936418907212885</v>
      </c>
      <c r="BY80" s="100">
        <v>2364.404504087815</v>
      </c>
      <c r="BZ80" s="100">
        <v>3.3549320318094336</v>
      </c>
      <c r="CA80" s="100">
        <v>2701.3912720129556</v>
      </c>
      <c r="CB80" s="100">
        <v>3.3228006387712195</v>
      </c>
      <c r="CC80" s="100">
        <v>2675.5190743385856</v>
      </c>
      <c r="CD80" s="100">
        <v>2.8009650677856879</v>
      </c>
      <c r="CE80" s="100">
        <v>2255.3370725810355</v>
      </c>
      <c r="CF80" s="100">
        <v>5.0075790114314858</v>
      </c>
      <c r="CG80" s="100">
        <v>4032.1026200046322</v>
      </c>
      <c r="CH80" s="100">
        <v>3.8967637384330418</v>
      </c>
      <c r="CI80" s="100">
        <v>3137.6741621862848</v>
      </c>
      <c r="CJ80" s="100">
        <v>3.1420103601138734</v>
      </c>
      <c r="CK80" s="100">
        <v>2529.9467419636908</v>
      </c>
      <c r="CL80" s="100">
        <v>0</v>
      </c>
      <c r="CM80" s="100">
        <v>0</v>
      </c>
      <c r="CN80" s="100">
        <v>6.7125861180057305</v>
      </c>
      <c r="CO80" s="100">
        <v>5404.9743422182137</v>
      </c>
      <c r="CP80" s="100">
        <v>4.971580524402655</v>
      </c>
      <c r="CQ80" s="100">
        <v>4003.1166382490173</v>
      </c>
      <c r="CR80" s="100">
        <v>5.0205896859224426</v>
      </c>
      <c r="CS80" s="100">
        <v>4042.5788151047504</v>
      </c>
      <c r="CT80" s="100">
        <v>5.7086509507966623</v>
      </c>
      <c r="CU80" s="100">
        <v>4596.6057455814716</v>
      </c>
    </row>
    <row r="81" spans="2:99">
      <c r="C81" s="99" t="s">
        <v>246</v>
      </c>
      <c r="D81" s="100">
        <v>0</v>
      </c>
      <c r="E81" s="100">
        <v>0</v>
      </c>
      <c r="F81" s="100">
        <v>0</v>
      </c>
      <c r="G81" s="100">
        <v>0</v>
      </c>
      <c r="H81" s="100">
        <v>4.4492775020303705</v>
      </c>
      <c r="I81" s="100">
        <v>3352.9755255300875</v>
      </c>
      <c r="J81" s="100">
        <v>7.0311897078318806</v>
      </c>
      <c r="K81" s="100">
        <v>5298.7045638221052</v>
      </c>
      <c r="L81" s="100">
        <v>5.9865291826523528</v>
      </c>
      <c r="M81" s="100">
        <v>4511.4483920468128</v>
      </c>
      <c r="N81" s="100">
        <v>5.5866867882636981</v>
      </c>
      <c r="O81" s="100">
        <v>4210.1271636355232</v>
      </c>
      <c r="P81" s="100">
        <v>4.9339054646171157</v>
      </c>
      <c r="Q81" s="100">
        <v>3718.1911581354584</v>
      </c>
      <c r="R81" s="100">
        <v>4.8836114100238026</v>
      </c>
      <c r="S81" s="100">
        <v>3680.2895585939377</v>
      </c>
      <c r="T81" s="100">
        <v>3.2705812738939213</v>
      </c>
      <c r="U81" s="100">
        <v>2464.7100480064591</v>
      </c>
      <c r="V81" s="100">
        <v>3.4948832571304527</v>
      </c>
      <c r="W81" s="100">
        <v>2633.744022573509</v>
      </c>
      <c r="X81" s="100">
        <v>3.6138303976887287</v>
      </c>
      <c r="Y81" s="100">
        <v>2723.382587698226</v>
      </c>
      <c r="Z81" s="100">
        <v>3.2940663189448367</v>
      </c>
      <c r="AA81" s="100">
        <v>2482.4083779568291</v>
      </c>
      <c r="AB81" s="100">
        <v>5.9870605534058141</v>
      </c>
      <c r="AC81" s="100">
        <v>4511.8488330466216</v>
      </c>
      <c r="AD81" s="100">
        <v>5.1857478821478695</v>
      </c>
      <c r="AE81" s="100">
        <v>3907.9796039866346</v>
      </c>
      <c r="AF81" s="100">
        <v>6.5699436629981092</v>
      </c>
      <c r="AG81" s="100">
        <v>4951.109544435375</v>
      </c>
      <c r="AH81" s="100">
        <v>6.7425530203182564</v>
      </c>
      <c r="AI81" s="100">
        <v>5081.1879561118385</v>
      </c>
      <c r="AJ81" s="100">
        <v>3.0513273381758732</v>
      </c>
      <c r="AK81" s="100">
        <v>2299.4802820493383</v>
      </c>
      <c r="AL81" s="100">
        <v>3.515218653289518</v>
      </c>
      <c r="AM81" s="100">
        <v>2649.068777118981</v>
      </c>
      <c r="AN81" s="100">
        <v>2.6887430583172125</v>
      </c>
      <c r="AO81" s="100">
        <v>2026.2367687478513</v>
      </c>
      <c r="AP81" s="100">
        <v>3.4304217120917442</v>
      </c>
      <c r="AQ81" s="100">
        <v>2585.1658022323386</v>
      </c>
      <c r="AR81" s="100">
        <v>11.76066333870016</v>
      </c>
      <c r="AS81" s="100">
        <v>8862.8358920444407</v>
      </c>
      <c r="AT81" s="100">
        <v>10.05501019742594</v>
      </c>
      <c r="AU81" s="100">
        <v>7577.4556847801887</v>
      </c>
      <c r="AV81" s="100">
        <v>8.0126407084513822</v>
      </c>
      <c r="AW81" s="100">
        <v>6038.3260378889618</v>
      </c>
      <c r="AX81" s="100">
        <v>9.3785694273117919</v>
      </c>
      <c r="AY81" s="100">
        <v>7067.6899204221663</v>
      </c>
      <c r="AZ81" s="100">
        <v>6.0294468228104572</v>
      </c>
      <c r="BA81" s="100">
        <v>4543.7911256699608</v>
      </c>
      <c r="BB81" s="100">
        <v>3.6806407075619658</v>
      </c>
      <c r="BC81" s="100">
        <v>2773.7308372186976</v>
      </c>
      <c r="BD81" s="100">
        <v>4.9862960405267982</v>
      </c>
      <c r="BE81" s="100">
        <v>3757.6726961409954</v>
      </c>
      <c r="BF81" s="100">
        <v>5.2869718318117833</v>
      </c>
      <c r="BG81" s="100">
        <v>3984.2619724533602</v>
      </c>
      <c r="BH81" s="100">
        <v>9.4113542755951975</v>
      </c>
      <c r="BI81" s="100">
        <v>7092.3965820885414</v>
      </c>
      <c r="BJ81" s="100">
        <v>10.758641369538388</v>
      </c>
      <c r="BK81" s="100">
        <v>8107.7121360841293</v>
      </c>
      <c r="BL81" s="100">
        <v>6.9014351785077217</v>
      </c>
      <c r="BM81" s="100">
        <v>5200.9215505234197</v>
      </c>
      <c r="BN81" s="100">
        <v>9.9838242845238092</v>
      </c>
      <c r="BO81" s="100">
        <v>7523.8099808171428</v>
      </c>
      <c r="BP81" s="100">
        <v>2.869955732845753</v>
      </c>
      <c r="BQ81" s="100">
        <v>2162.7986402725596</v>
      </c>
      <c r="BR81" s="100">
        <v>2.9112412376196342</v>
      </c>
      <c r="BS81" s="100">
        <v>2193.9113966701566</v>
      </c>
      <c r="BT81" s="100">
        <v>2.5376375677860601</v>
      </c>
      <c r="BU81" s="100">
        <v>1912.3636710835749</v>
      </c>
      <c r="BV81" s="100">
        <v>3.4720273024167576</v>
      </c>
      <c r="BW81" s="100">
        <v>2616.5197751012688</v>
      </c>
      <c r="BX81" s="100">
        <v>2.7406576467320263</v>
      </c>
      <c r="BY81" s="100">
        <v>2065.3596025772549</v>
      </c>
      <c r="BZ81" s="100">
        <v>3.7496299179046613</v>
      </c>
      <c r="CA81" s="100">
        <v>2825.7211061329526</v>
      </c>
      <c r="CB81" s="100">
        <v>3.5784006879074668</v>
      </c>
      <c r="CC81" s="100">
        <v>2696.682758407067</v>
      </c>
      <c r="CD81" s="100">
        <v>2.6142340632666419</v>
      </c>
      <c r="CE81" s="100">
        <v>1970.0867900777414</v>
      </c>
      <c r="CF81" s="100">
        <v>4.6737404106693869</v>
      </c>
      <c r="CG81" s="100">
        <v>3522.13077348045</v>
      </c>
      <c r="CH81" s="100">
        <v>3.8967637384330418</v>
      </c>
      <c r="CI81" s="100">
        <v>2936.6011532831403</v>
      </c>
      <c r="CJ81" s="100">
        <v>3.1420103601138734</v>
      </c>
      <c r="CK81" s="100">
        <v>2367.819007381815</v>
      </c>
      <c r="CL81" s="100">
        <v>0</v>
      </c>
      <c r="CM81" s="100">
        <v>0</v>
      </c>
      <c r="CN81" s="100">
        <v>6.7125861180057305</v>
      </c>
      <c r="CO81" s="100">
        <v>5058.6048985291191</v>
      </c>
      <c r="CP81" s="100">
        <v>4.971580524402655</v>
      </c>
      <c r="CQ81" s="100">
        <v>3746.5830831898411</v>
      </c>
      <c r="CR81" s="100">
        <v>4.6858837068609471</v>
      </c>
      <c r="CS81" s="100">
        <v>3531.2819614904097</v>
      </c>
      <c r="CT81" s="100">
        <v>4.9950695819470798</v>
      </c>
      <c r="CU81" s="100">
        <v>3764.2844369553195</v>
      </c>
    </row>
    <row r="82" spans="2:99">
      <c r="C82" s="99" t="s">
        <v>247</v>
      </c>
      <c r="D82" s="100">
        <v>0</v>
      </c>
      <c r="E82" s="100">
        <v>0</v>
      </c>
      <c r="F82" s="100">
        <v>0</v>
      </c>
      <c r="G82" s="100">
        <v>0</v>
      </c>
      <c r="H82" s="100">
        <v>4.4492775020303705</v>
      </c>
      <c r="I82" s="100">
        <v>2263.7923930330521</v>
      </c>
      <c r="J82" s="100">
        <v>5.8593247565265667</v>
      </c>
      <c r="K82" s="100">
        <v>2981.2244361207167</v>
      </c>
      <c r="L82" s="100">
        <v>5.9865291826523528</v>
      </c>
      <c r="M82" s="100">
        <v>3045.9460481335163</v>
      </c>
      <c r="N82" s="100">
        <v>6.1187521966697656</v>
      </c>
      <c r="O82" s="100">
        <v>3113.221117665576</v>
      </c>
      <c r="P82" s="100">
        <v>4.7096370344072467</v>
      </c>
      <c r="Q82" s="100">
        <v>2396.2633231064065</v>
      </c>
      <c r="R82" s="100">
        <v>4.8836114100238026</v>
      </c>
      <c r="S82" s="100">
        <v>2484.7814854201101</v>
      </c>
      <c r="T82" s="100">
        <v>3.0089347719824078</v>
      </c>
      <c r="U82" s="100">
        <v>1530.9460119846487</v>
      </c>
      <c r="V82" s="100">
        <v>3.6405033928442214</v>
      </c>
      <c r="W82" s="100">
        <v>1852.2881262791395</v>
      </c>
      <c r="X82" s="100">
        <v>3.9149829308294564</v>
      </c>
      <c r="Y82" s="100">
        <v>1991.9433152060269</v>
      </c>
      <c r="Z82" s="100">
        <v>3.2940663189448367</v>
      </c>
      <c r="AA82" s="100">
        <v>1676.0209430791326</v>
      </c>
      <c r="AB82" s="100">
        <v>5.5594133710196854</v>
      </c>
      <c r="AC82" s="100">
        <v>2828.6295231748154</v>
      </c>
      <c r="AD82" s="100">
        <v>5.1857478821478695</v>
      </c>
      <c r="AE82" s="100">
        <v>2638.5085224368354</v>
      </c>
      <c r="AF82" s="100">
        <v>7.4459361513978566</v>
      </c>
      <c r="AG82" s="100">
        <v>3788.4923138312288</v>
      </c>
      <c r="AH82" s="100">
        <v>7.1920565550061397</v>
      </c>
      <c r="AI82" s="100">
        <v>3659.3183751871234</v>
      </c>
      <c r="AJ82" s="100">
        <v>3.4872312436295698</v>
      </c>
      <c r="AK82" s="100">
        <v>1774.3032567587247</v>
      </c>
      <c r="AL82" s="100">
        <v>3.515218653289518</v>
      </c>
      <c r="AM82" s="100">
        <v>1788.5432507937064</v>
      </c>
      <c r="AN82" s="100">
        <v>2.6887430583172125</v>
      </c>
      <c r="AO82" s="100">
        <v>1368.0324680717974</v>
      </c>
      <c r="AP82" s="100">
        <v>3.8878112737039769</v>
      </c>
      <c r="AQ82" s="100">
        <v>1978.1183760605832</v>
      </c>
      <c r="AR82" s="100">
        <v>12.176970005556804</v>
      </c>
      <c r="AS82" s="100">
        <v>6195.6423388273006</v>
      </c>
      <c r="AT82" s="100">
        <v>10.934823589700711</v>
      </c>
      <c r="AU82" s="100">
        <v>5563.6382424397207</v>
      </c>
      <c r="AV82" s="100">
        <v>9.8400850805543296</v>
      </c>
      <c r="AW82" s="100">
        <v>5006.6352889860418</v>
      </c>
      <c r="AX82" s="100">
        <v>10.742724980375325</v>
      </c>
      <c r="AY82" s="100">
        <v>5465.898470014964</v>
      </c>
      <c r="AZ82" s="100">
        <v>6.4601215958683476</v>
      </c>
      <c r="BA82" s="100">
        <v>3286.9098679778144</v>
      </c>
      <c r="BB82" s="100">
        <v>3.6806407075619658</v>
      </c>
      <c r="BC82" s="100">
        <v>1872.7099920075279</v>
      </c>
      <c r="BD82" s="100">
        <v>4.9862960405267982</v>
      </c>
      <c r="BE82" s="100">
        <v>2537.0274254200344</v>
      </c>
      <c r="BF82" s="100">
        <v>5.8744131464575364</v>
      </c>
      <c r="BG82" s="100">
        <v>2988.9014089175939</v>
      </c>
      <c r="BH82" s="100">
        <v>9.8205435919254249</v>
      </c>
      <c r="BI82" s="100">
        <v>4996.6925795716552</v>
      </c>
      <c r="BJ82" s="100">
        <v>10.997722288861464</v>
      </c>
      <c r="BK82" s="100">
        <v>5595.6411005727114</v>
      </c>
      <c r="BL82" s="100">
        <v>7.1240621197499072</v>
      </c>
      <c r="BM82" s="100">
        <v>3624.7228065287522</v>
      </c>
      <c r="BN82" s="100">
        <v>9.0050179821195151</v>
      </c>
      <c r="BO82" s="100">
        <v>4581.753149302408</v>
      </c>
      <c r="BP82" s="100">
        <v>2.869955732845753</v>
      </c>
      <c r="BQ82" s="100">
        <v>1460.2334768719188</v>
      </c>
      <c r="BR82" s="100">
        <v>2.9112412376196342</v>
      </c>
      <c r="BS82" s="100">
        <v>1481.2395417008695</v>
      </c>
      <c r="BT82" s="100">
        <v>2.2556778380320535</v>
      </c>
      <c r="BU82" s="100">
        <v>1147.6888839907085</v>
      </c>
      <c r="BV82" s="100">
        <v>3.4720273024167576</v>
      </c>
      <c r="BW82" s="100">
        <v>1766.567491469646</v>
      </c>
      <c r="BX82" s="100">
        <v>2.7406576467320263</v>
      </c>
      <c r="BY82" s="100">
        <v>1394.4466106572547</v>
      </c>
      <c r="BZ82" s="100">
        <v>3.5522809748570472</v>
      </c>
      <c r="CA82" s="100">
        <v>1807.4005600072653</v>
      </c>
      <c r="CB82" s="100">
        <v>3.3228006387712195</v>
      </c>
      <c r="CC82" s="100">
        <v>1690.640965006796</v>
      </c>
      <c r="CD82" s="100">
        <v>2.8009650677856879</v>
      </c>
      <c r="CE82" s="100">
        <v>1425.1310264893577</v>
      </c>
      <c r="CF82" s="100">
        <v>5.0075790114314858</v>
      </c>
      <c r="CG82" s="100">
        <v>2547.8562010163396</v>
      </c>
      <c r="CH82" s="100">
        <v>3.8967637384330418</v>
      </c>
      <c r="CI82" s="100">
        <v>1982.6733901147313</v>
      </c>
      <c r="CJ82" s="100">
        <v>3.8402348845836229</v>
      </c>
      <c r="CK82" s="100">
        <v>1953.9115092761469</v>
      </c>
      <c r="CL82" s="100">
        <v>0</v>
      </c>
      <c r="CM82" s="100">
        <v>0</v>
      </c>
      <c r="CN82" s="100">
        <v>8.0551033416068769</v>
      </c>
      <c r="CO82" s="100">
        <v>4098.4365802095781</v>
      </c>
      <c r="CP82" s="100">
        <v>4.6953816063802858</v>
      </c>
      <c r="CQ82" s="100">
        <v>2389.0101613262891</v>
      </c>
      <c r="CR82" s="100">
        <v>5.3552956649839398</v>
      </c>
      <c r="CS82" s="100">
        <v>2724.774434343828</v>
      </c>
      <c r="CT82" s="100">
        <v>5.7086509507966623</v>
      </c>
      <c r="CU82" s="100">
        <v>2904.5616037653413</v>
      </c>
    </row>
    <row r="83" spans="2:99">
      <c r="C83" s="99" t="s">
        <v>248</v>
      </c>
      <c r="D83" s="100">
        <v>0</v>
      </c>
      <c r="E83" s="100">
        <v>0</v>
      </c>
      <c r="F83" s="100">
        <v>0</v>
      </c>
      <c r="G83" s="100">
        <v>0</v>
      </c>
      <c r="H83" s="100">
        <v>4.9176225022440931</v>
      </c>
      <c r="I83" s="100">
        <v>4231.122400930818</v>
      </c>
      <c r="J83" s="100">
        <v>6.3280707370486917</v>
      </c>
      <c r="K83" s="100">
        <v>5444.6720621566947</v>
      </c>
      <c r="L83" s="100">
        <v>6.530759108348021</v>
      </c>
      <c r="M83" s="100">
        <v>5619.0651368226372</v>
      </c>
      <c r="N83" s="100">
        <v>6.6508176050758312</v>
      </c>
      <c r="O83" s="100">
        <v>5722.3634674072446</v>
      </c>
      <c r="P83" s="100">
        <v>4.7096370344072467</v>
      </c>
      <c r="Q83" s="100">
        <v>4052.1717044039951</v>
      </c>
      <c r="R83" s="100">
        <v>4.458949548282602</v>
      </c>
      <c r="S83" s="100">
        <v>3836.4801913423507</v>
      </c>
      <c r="T83" s="100">
        <v>3.0089347719824078</v>
      </c>
      <c r="U83" s="100">
        <v>2588.8874778136637</v>
      </c>
      <c r="V83" s="100">
        <v>2.9124027142753768</v>
      </c>
      <c r="W83" s="100">
        <v>2505.8312953625341</v>
      </c>
      <c r="X83" s="100">
        <v>3.4632541311183656</v>
      </c>
      <c r="Y83" s="100">
        <v>2979.7838544142414</v>
      </c>
      <c r="Z83" s="100">
        <v>3.2940663189448367</v>
      </c>
      <c r="AA83" s="100">
        <v>2834.2146608201374</v>
      </c>
      <c r="AB83" s="100">
        <v>5.5594133710196854</v>
      </c>
      <c r="AC83" s="100">
        <v>4783.3192644253368</v>
      </c>
      <c r="AD83" s="100">
        <v>5.9835552486321575</v>
      </c>
      <c r="AE83" s="100">
        <v>5148.250935923108</v>
      </c>
      <c r="AF83" s="100">
        <v>6.5699436629981092</v>
      </c>
      <c r="AG83" s="100">
        <v>5652.7795276435727</v>
      </c>
      <c r="AH83" s="100">
        <v>5.8435459509424899</v>
      </c>
      <c r="AI83" s="100">
        <v>5027.7869361909179</v>
      </c>
      <c r="AJ83" s="100">
        <v>3.0513273381758732</v>
      </c>
      <c r="AK83" s="100">
        <v>2625.3620417665211</v>
      </c>
      <c r="AL83" s="100">
        <v>3.9546209849507079</v>
      </c>
      <c r="AM83" s="100">
        <v>3402.5558954515891</v>
      </c>
      <c r="AN83" s="100">
        <v>2.9128049798436471</v>
      </c>
      <c r="AO83" s="100">
        <v>2506.1774046574737</v>
      </c>
      <c r="AP83" s="100">
        <v>3.4304217120917442</v>
      </c>
      <c r="AQ83" s="100">
        <v>2951.5348410837364</v>
      </c>
      <c r="AR83" s="100">
        <v>10.511743338130232</v>
      </c>
      <c r="AS83" s="100">
        <v>9044.3039681272512</v>
      </c>
      <c r="AT83" s="100">
        <v>11.814636981975479</v>
      </c>
      <c r="AU83" s="100">
        <v>10165.313659291702</v>
      </c>
      <c r="AV83" s="100">
        <v>8.2937859964672196</v>
      </c>
      <c r="AW83" s="100">
        <v>7135.9734713603957</v>
      </c>
      <c r="AX83" s="100">
        <v>9.2080499831788494</v>
      </c>
      <c r="AY83" s="100">
        <v>7922.6062055270822</v>
      </c>
      <c r="AZ83" s="100">
        <v>5.1680972766946773</v>
      </c>
      <c r="BA83" s="100">
        <v>4446.6308968681005</v>
      </c>
      <c r="BB83" s="100">
        <v>3.6806407075619658</v>
      </c>
      <c r="BC83" s="100">
        <v>3166.8232647863151</v>
      </c>
      <c r="BD83" s="100">
        <v>4.9862960405267982</v>
      </c>
      <c r="BE83" s="100">
        <v>4290.2091132692567</v>
      </c>
      <c r="BF83" s="100">
        <v>5.8744131464575364</v>
      </c>
      <c r="BG83" s="100">
        <v>5054.3450712120639</v>
      </c>
      <c r="BH83" s="100">
        <v>10.638922224585876</v>
      </c>
      <c r="BI83" s="100">
        <v>9153.7286820336867</v>
      </c>
      <c r="BJ83" s="100">
        <v>10.758641369538388</v>
      </c>
      <c r="BK83" s="100">
        <v>9256.7350343508297</v>
      </c>
      <c r="BL83" s="100">
        <v>6.6788082372655371</v>
      </c>
      <c r="BM83" s="100">
        <v>5746.4466073432677</v>
      </c>
      <c r="BN83" s="100">
        <v>9.3965405030812317</v>
      </c>
      <c r="BO83" s="100">
        <v>8084.7834488510916</v>
      </c>
      <c r="BP83" s="100">
        <v>3.2799494089665742</v>
      </c>
      <c r="BQ83" s="100">
        <v>2822.0684714748404</v>
      </c>
      <c r="BR83" s="100">
        <v>2.668637801151331</v>
      </c>
      <c r="BS83" s="100">
        <v>2296.0959641106051</v>
      </c>
      <c r="BT83" s="100">
        <v>2.5376375677860601</v>
      </c>
      <c r="BU83" s="100">
        <v>2183.3833633231261</v>
      </c>
      <c r="BV83" s="100">
        <v>3.1826916938820276</v>
      </c>
      <c r="BW83" s="100">
        <v>2738.3879334160965</v>
      </c>
      <c r="BX83" s="100">
        <v>2.936418907212885</v>
      </c>
      <c r="BY83" s="100">
        <v>2526.4948277659664</v>
      </c>
      <c r="BZ83" s="100">
        <v>3.5522809748570472</v>
      </c>
      <c r="CA83" s="100">
        <v>3056.3825507670035</v>
      </c>
      <c r="CB83" s="100">
        <v>3.3228006387712195</v>
      </c>
      <c r="CC83" s="100">
        <v>2858.9376695987571</v>
      </c>
      <c r="CD83" s="100">
        <v>2.6142340632666419</v>
      </c>
      <c r="CE83" s="100">
        <v>2249.2869880346184</v>
      </c>
      <c r="CF83" s="100">
        <v>4.6737404106693869</v>
      </c>
      <c r="CG83" s="100">
        <v>4021.2862493399402</v>
      </c>
      <c r="CH83" s="100">
        <v>3.8967637384330418</v>
      </c>
      <c r="CI83" s="100">
        <v>3352.7755205477893</v>
      </c>
      <c r="CJ83" s="100">
        <v>3.1420103601138734</v>
      </c>
      <c r="CK83" s="100">
        <v>2703.3857138419767</v>
      </c>
      <c r="CL83" s="100">
        <v>0</v>
      </c>
      <c r="CM83" s="100">
        <v>0</v>
      </c>
      <c r="CN83" s="100">
        <v>6.7125861180057305</v>
      </c>
      <c r="CO83" s="100">
        <v>5775.5090959321305</v>
      </c>
      <c r="CP83" s="100">
        <v>4.6953816063802858</v>
      </c>
      <c r="CQ83" s="100">
        <v>4039.9063341295978</v>
      </c>
      <c r="CR83" s="100">
        <v>5.3552956649839398</v>
      </c>
      <c r="CS83" s="100">
        <v>4607.6963901521813</v>
      </c>
      <c r="CT83" s="100">
        <v>5.7086509507966623</v>
      </c>
      <c r="CU83" s="100">
        <v>4911.7232780654485</v>
      </c>
    </row>
    <row r="84" spans="2:99">
      <c r="C84" s="99" t="s">
        <v>249</v>
      </c>
      <c r="D84" s="100">
        <v>0</v>
      </c>
      <c r="E84" s="100">
        <v>0</v>
      </c>
      <c r="F84" s="100">
        <v>0</v>
      </c>
      <c r="G84" s="100">
        <v>0</v>
      </c>
      <c r="H84" s="100">
        <v>4.6834500021372323</v>
      </c>
      <c r="I84" s="100">
        <v>3658.7111416696057</v>
      </c>
      <c r="J84" s="100">
        <v>6.3280707370486917</v>
      </c>
      <c r="K84" s="100">
        <v>4943.4888597824374</v>
      </c>
      <c r="L84" s="100">
        <v>6.8028740711958555</v>
      </c>
      <c r="M84" s="100">
        <v>5314.4052244182021</v>
      </c>
      <c r="N84" s="100">
        <v>6.1187521966697656</v>
      </c>
      <c r="O84" s="100">
        <v>4779.9692160384202</v>
      </c>
      <c r="P84" s="100">
        <v>4.4853686041973777</v>
      </c>
      <c r="Q84" s="100">
        <v>3503.9699535989912</v>
      </c>
      <c r="R84" s="100">
        <v>5.0959423408944033</v>
      </c>
      <c r="S84" s="100">
        <v>3980.9501567067077</v>
      </c>
      <c r="T84" s="100">
        <v>2.7472882700708938</v>
      </c>
      <c r="U84" s="100">
        <v>2146.1815965793821</v>
      </c>
      <c r="V84" s="100">
        <v>3.2036429857029147</v>
      </c>
      <c r="W84" s="100">
        <v>2502.6859004311168</v>
      </c>
      <c r="X84" s="100">
        <v>3.6138303976887287</v>
      </c>
      <c r="Y84" s="100">
        <v>2823.1243066744346</v>
      </c>
      <c r="Z84" s="100">
        <v>3.0076257694713728</v>
      </c>
      <c r="AA84" s="100">
        <v>2349.5572511110363</v>
      </c>
      <c r="AB84" s="100">
        <v>5.5594133710196854</v>
      </c>
      <c r="AC84" s="100">
        <v>4343.0137254405781</v>
      </c>
      <c r="AD84" s="100">
        <v>5.5846515653900139</v>
      </c>
      <c r="AE84" s="100">
        <v>4362.7298028826781</v>
      </c>
      <c r="AF84" s="100">
        <v>7.4459361513978566</v>
      </c>
      <c r="AG84" s="100">
        <v>5816.7653214720049</v>
      </c>
      <c r="AH84" s="100">
        <v>5.8435459509424899</v>
      </c>
      <c r="AI84" s="100">
        <v>4564.9780968762725</v>
      </c>
      <c r="AJ84" s="100">
        <v>3.269279290902722</v>
      </c>
      <c r="AK84" s="100">
        <v>2553.960982053206</v>
      </c>
      <c r="AL84" s="100">
        <v>3.2955174874589233</v>
      </c>
      <c r="AM84" s="100">
        <v>2574.4582612029108</v>
      </c>
      <c r="AN84" s="100">
        <v>3.3609288228965157</v>
      </c>
      <c r="AO84" s="100">
        <v>2625.557596446758</v>
      </c>
      <c r="AP84" s="100">
        <v>3.6591164928978608</v>
      </c>
      <c r="AQ84" s="100">
        <v>2858.5018042518086</v>
      </c>
      <c r="AR84" s="100">
        <v>9.7832066711311061</v>
      </c>
      <c r="AS84" s="100">
        <v>7642.6410514876197</v>
      </c>
      <c r="AT84" s="100">
        <v>10.180697824893764</v>
      </c>
      <c r="AU84" s="100">
        <v>7953.1611408070075</v>
      </c>
      <c r="AV84" s="100">
        <v>8.0126407084513822</v>
      </c>
      <c r="AW84" s="100">
        <v>6259.4749214422191</v>
      </c>
      <c r="AX84" s="100">
        <v>9.8901277597106176</v>
      </c>
      <c r="AY84" s="100">
        <v>7726.1678058859334</v>
      </c>
      <c r="AZ84" s="100">
        <v>5.1680972766946773</v>
      </c>
      <c r="BA84" s="100">
        <v>4037.3175925538817</v>
      </c>
      <c r="BB84" s="100">
        <v>3.6806407075619658</v>
      </c>
      <c r="BC84" s="100">
        <v>2875.3165207474076</v>
      </c>
      <c r="BD84" s="100">
        <v>5.4849256445794774</v>
      </c>
      <c r="BE84" s="100">
        <v>4284.8239135454878</v>
      </c>
      <c r="BF84" s="100">
        <v>6.4618544611032913</v>
      </c>
      <c r="BG84" s="100">
        <v>5048.0007050138911</v>
      </c>
      <c r="BH84" s="100">
        <v>10.025138250090537</v>
      </c>
      <c r="BI84" s="100">
        <v>7831.6380009707264</v>
      </c>
      <c r="BJ84" s="100">
        <v>10.280479530892238</v>
      </c>
      <c r="BK84" s="100">
        <v>8031.110609533016</v>
      </c>
      <c r="BL84" s="100">
        <v>6.4561812960233533</v>
      </c>
      <c r="BM84" s="100">
        <v>5043.5688284534435</v>
      </c>
      <c r="BN84" s="100">
        <v>9.2007792426003743</v>
      </c>
      <c r="BO84" s="100">
        <v>7187.6487443194119</v>
      </c>
      <c r="BP84" s="100">
        <v>3.0749525709061638</v>
      </c>
      <c r="BQ84" s="100">
        <v>2402.1529483918948</v>
      </c>
      <c r="BR84" s="100">
        <v>2.668637801151331</v>
      </c>
      <c r="BS84" s="100">
        <v>2084.7398502594197</v>
      </c>
      <c r="BT84" s="100">
        <v>2.5376375677860601</v>
      </c>
      <c r="BU84" s="100">
        <v>1982.40246795447</v>
      </c>
      <c r="BV84" s="100">
        <v>2.8933560853472979</v>
      </c>
      <c r="BW84" s="100">
        <v>2260.2897738733091</v>
      </c>
      <c r="BX84" s="100">
        <v>2.5448963862511671</v>
      </c>
      <c r="BY84" s="100">
        <v>1988.0730569394116</v>
      </c>
      <c r="BZ84" s="100">
        <v>3.3549320318094336</v>
      </c>
      <c r="CA84" s="100">
        <v>2620.8729032495294</v>
      </c>
      <c r="CB84" s="100">
        <v>3.0672005896349717</v>
      </c>
      <c r="CC84" s="100">
        <v>2396.0971006228397</v>
      </c>
      <c r="CD84" s="100">
        <v>2.6142340632666419</v>
      </c>
      <c r="CE84" s="100">
        <v>2042.2396502239005</v>
      </c>
      <c r="CF84" s="100">
        <v>5.0075790114314858</v>
      </c>
      <c r="CG84" s="100">
        <v>3911.9207237302762</v>
      </c>
      <c r="CH84" s="100">
        <v>4.3838592057371724</v>
      </c>
      <c r="CI84" s="100">
        <v>3424.6708115218789</v>
      </c>
      <c r="CJ84" s="100">
        <v>3.4911226223487479</v>
      </c>
      <c r="CK84" s="100">
        <v>2727.2649925788414</v>
      </c>
      <c r="CL84" s="100">
        <v>0</v>
      </c>
      <c r="CM84" s="100">
        <v>0</v>
      </c>
      <c r="CN84" s="100">
        <v>8.0551033416068769</v>
      </c>
      <c r="CO84" s="100">
        <v>6292.6467304632915</v>
      </c>
      <c r="CP84" s="100">
        <v>4.4191826883579157</v>
      </c>
      <c r="CQ84" s="100">
        <v>3452.2655161452035</v>
      </c>
      <c r="CR84" s="100">
        <v>5.0205896859224426</v>
      </c>
      <c r="CS84" s="100">
        <v>3922.0846626426119</v>
      </c>
      <c r="CT84" s="100">
        <v>5.7086509507966623</v>
      </c>
      <c r="CU84" s="100">
        <v>4459.5981227623524</v>
      </c>
    </row>
    <row r="85" spans="2:99">
      <c r="C85" s="99" t="s">
        <v>250</v>
      </c>
      <c r="D85" s="100">
        <v>0</v>
      </c>
      <c r="E85" s="100">
        <v>0</v>
      </c>
      <c r="F85" s="100">
        <v>0</v>
      </c>
      <c r="G85" s="100">
        <v>0</v>
      </c>
      <c r="H85" s="100">
        <v>4.9176225022440931</v>
      </c>
      <c r="I85" s="100">
        <v>737.64337533661399</v>
      </c>
      <c r="J85" s="100">
        <v>6.7968167175708176</v>
      </c>
      <c r="K85" s="100">
        <v>1019.5225076356227</v>
      </c>
      <c r="L85" s="100">
        <v>6.530759108348021</v>
      </c>
      <c r="M85" s="100">
        <v>979.61386625220314</v>
      </c>
      <c r="N85" s="100">
        <v>7.1828830134818977</v>
      </c>
      <c r="O85" s="100">
        <v>1077.4324520222847</v>
      </c>
      <c r="P85" s="100">
        <v>4.9339054646171157</v>
      </c>
      <c r="Q85" s="100">
        <v>740.08581969256738</v>
      </c>
      <c r="R85" s="100">
        <v>5.3082732717650032</v>
      </c>
      <c r="S85" s="100">
        <v>796.24099076475045</v>
      </c>
      <c r="T85" s="100">
        <v>3.1397580229381643</v>
      </c>
      <c r="U85" s="100">
        <v>470.96370344072466</v>
      </c>
      <c r="V85" s="100">
        <v>3.2036429857029147</v>
      </c>
      <c r="W85" s="100">
        <v>480.54644785543724</v>
      </c>
      <c r="X85" s="100">
        <v>3.4632541311183656</v>
      </c>
      <c r="Y85" s="100">
        <v>519.48811966775486</v>
      </c>
      <c r="Z85" s="100">
        <v>3.580506868418301</v>
      </c>
      <c r="AA85" s="100">
        <v>537.07603026274512</v>
      </c>
      <c r="AB85" s="100">
        <v>6.8423549181780734</v>
      </c>
      <c r="AC85" s="100">
        <v>1026.3532377267111</v>
      </c>
      <c r="AD85" s="100">
        <v>5.5846515653900139</v>
      </c>
      <c r="AE85" s="100">
        <v>837.6977348085021</v>
      </c>
      <c r="AF85" s="100">
        <v>7.0079399071979838</v>
      </c>
      <c r="AG85" s="100">
        <v>1051.1909860796975</v>
      </c>
      <c r="AH85" s="100">
        <v>6.7425530203182564</v>
      </c>
      <c r="AI85" s="100">
        <v>1011.3829530477385</v>
      </c>
      <c r="AJ85" s="100">
        <v>3.0513273381758732</v>
      </c>
      <c r="AK85" s="100">
        <v>457.699100726381</v>
      </c>
      <c r="AL85" s="100">
        <v>4.1743221507813022</v>
      </c>
      <c r="AM85" s="100">
        <v>626.14832261719528</v>
      </c>
      <c r="AN85" s="100">
        <v>3.1368669013700816</v>
      </c>
      <c r="AO85" s="100">
        <v>470.53003520551226</v>
      </c>
      <c r="AP85" s="100">
        <v>3.6591164928978608</v>
      </c>
      <c r="AQ85" s="100">
        <v>548.86747393467908</v>
      </c>
      <c r="AR85" s="100">
        <v>11.240280005129357</v>
      </c>
      <c r="AS85" s="100">
        <v>1686.0420007694036</v>
      </c>
      <c r="AT85" s="100">
        <v>11.437574099572007</v>
      </c>
      <c r="AU85" s="100">
        <v>1715.6361149358011</v>
      </c>
      <c r="AV85" s="100">
        <v>9.8400850805543296</v>
      </c>
      <c r="AW85" s="100">
        <v>1476.0127620831495</v>
      </c>
      <c r="AX85" s="100">
        <v>11.424802756907091</v>
      </c>
      <c r="AY85" s="100">
        <v>1713.7204135360637</v>
      </c>
      <c r="AZ85" s="100">
        <v>5.5987720497525677</v>
      </c>
      <c r="BA85" s="100">
        <v>839.81580746288512</v>
      </c>
      <c r="BB85" s="100">
        <v>4.0896007861799619</v>
      </c>
      <c r="BC85" s="100">
        <v>613.44011792699428</v>
      </c>
      <c r="BD85" s="100">
        <v>5.4849256445794774</v>
      </c>
      <c r="BE85" s="100">
        <v>822.73884668692165</v>
      </c>
      <c r="BF85" s="100">
        <v>5.8744131464575364</v>
      </c>
      <c r="BG85" s="100">
        <v>881.1619719686305</v>
      </c>
      <c r="BH85" s="100">
        <v>10.025138250090537</v>
      </c>
      <c r="BI85" s="100">
        <v>1503.7707375135806</v>
      </c>
      <c r="BJ85" s="100">
        <v>10.280479530892238</v>
      </c>
      <c r="BK85" s="100">
        <v>1542.0719296338357</v>
      </c>
      <c r="BL85" s="100">
        <v>7.7919429434764611</v>
      </c>
      <c r="BM85" s="100">
        <v>1168.7914415214691</v>
      </c>
      <c r="BN85" s="100">
        <v>10.962630586928105</v>
      </c>
      <c r="BO85" s="100">
        <v>1644.3945880392157</v>
      </c>
      <c r="BP85" s="100">
        <v>3.0749525709061638</v>
      </c>
      <c r="BQ85" s="100">
        <v>461.24288563592455</v>
      </c>
      <c r="BR85" s="100">
        <v>3.1538446740879369</v>
      </c>
      <c r="BS85" s="100">
        <v>473.07670111319055</v>
      </c>
      <c r="BT85" s="100">
        <v>2.2556778380320535</v>
      </c>
      <c r="BU85" s="100">
        <v>338.35167570480803</v>
      </c>
      <c r="BV85" s="100">
        <v>3.1826916938820276</v>
      </c>
      <c r="BW85" s="100">
        <v>477.40375408230415</v>
      </c>
      <c r="BX85" s="100">
        <v>2.7406576467320263</v>
      </c>
      <c r="BY85" s="100">
        <v>411.09864700980393</v>
      </c>
      <c r="BZ85" s="100">
        <v>3.7496299179046613</v>
      </c>
      <c r="CA85" s="100">
        <v>562.44448768569919</v>
      </c>
      <c r="CB85" s="100">
        <v>3.8340007370437146</v>
      </c>
      <c r="CC85" s="100">
        <v>575.10011055655718</v>
      </c>
      <c r="CD85" s="100">
        <v>2.6142340632666419</v>
      </c>
      <c r="CE85" s="100">
        <v>392.1351094899963</v>
      </c>
      <c r="CF85" s="100">
        <v>5.3414176121935846</v>
      </c>
      <c r="CG85" s="100">
        <v>801.21264182903769</v>
      </c>
      <c r="CH85" s="100">
        <v>4.8709546730413029</v>
      </c>
      <c r="CI85" s="100">
        <v>730.64320095619541</v>
      </c>
      <c r="CJ85" s="100">
        <v>3.4911226223487479</v>
      </c>
      <c r="CK85" s="100">
        <v>523.66839335231214</v>
      </c>
      <c r="CL85" s="100">
        <v>0</v>
      </c>
      <c r="CM85" s="100">
        <v>0</v>
      </c>
      <c r="CN85" s="100">
        <v>7.3838447298063041</v>
      </c>
      <c r="CO85" s="100">
        <v>1107.5767094709456</v>
      </c>
      <c r="CP85" s="100">
        <v>4.971580524402655</v>
      </c>
      <c r="CQ85" s="100">
        <v>745.7370786603982</v>
      </c>
      <c r="CR85" s="100">
        <v>5.0205896859224426</v>
      </c>
      <c r="CS85" s="100">
        <v>753.08845288836642</v>
      </c>
      <c r="CT85" s="100">
        <v>5.7086509507966623</v>
      </c>
      <c r="CU85" s="100">
        <v>856.29764261949936</v>
      </c>
    </row>
    <row r="86" spans="2:99">
      <c r="C86" s="99" t="s">
        <v>251</v>
      </c>
      <c r="D86" s="100">
        <v>0</v>
      </c>
      <c r="E86" s="100">
        <v>0</v>
      </c>
      <c r="F86" s="100">
        <v>0</v>
      </c>
      <c r="G86" s="100">
        <v>0</v>
      </c>
      <c r="H86" s="100">
        <v>4.9176225022440931</v>
      </c>
      <c r="I86" s="100">
        <v>2655.5161512118102</v>
      </c>
      <c r="J86" s="100">
        <v>6.5624437273097547</v>
      </c>
      <c r="K86" s="100">
        <v>3543.7196127472675</v>
      </c>
      <c r="L86" s="100">
        <v>6.8028740711958555</v>
      </c>
      <c r="M86" s="100">
        <v>3673.5519984457619</v>
      </c>
      <c r="N86" s="100">
        <v>5.8527194924667318</v>
      </c>
      <c r="O86" s="100">
        <v>3160.4685259320354</v>
      </c>
      <c r="P86" s="100">
        <v>4.4853686041973777</v>
      </c>
      <c r="Q86" s="100">
        <v>2422.0990462665841</v>
      </c>
      <c r="R86" s="100">
        <v>5.0959423408944033</v>
      </c>
      <c r="S86" s="100">
        <v>2751.8088640829778</v>
      </c>
      <c r="T86" s="100">
        <v>2.8781115210266508</v>
      </c>
      <c r="U86" s="100">
        <v>1554.1802213543915</v>
      </c>
      <c r="V86" s="100">
        <v>3.4948832571304527</v>
      </c>
      <c r="W86" s="100">
        <v>1887.2369588504444</v>
      </c>
      <c r="X86" s="100">
        <v>3.4632541311183656</v>
      </c>
      <c r="Y86" s="100">
        <v>1870.1572308039174</v>
      </c>
      <c r="Z86" s="100">
        <v>3.580506868418301</v>
      </c>
      <c r="AA86" s="100">
        <v>1933.4737089458824</v>
      </c>
      <c r="AB86" s="100">
        <v>5.9870605534058141</v>
      </c>
      <c r="AC86" s="100">
        <v>3233.0126988391398</v>
      </c>
      <c r="AD86" s="100">
        <v>5.5846515653900139</v>
      </c>
      <c r="AE86" s="100">
        <v>3015.7118453106077</v>
      </c>
      <c r="AF86" s="100">
        <v>6.5699436629981092</v>
      </c>
      <c r="AG86" s="100">
        <v>3547.7695780189788</v>
      </c>
      <c r="AH86" s="100">
        <v>6.7425530203182564</v>
      </c>
      <c r="AI86" s="100">
        <v>3640.9786309718584</v>
      </c>
      <c r="AJ86" s="100">
        <v>3.269279290902722</v>
      </c>
      <c r="AK86" s="100">
        <v>1765.4108170874699</v>
      </c>
      <c r="AL86" s="100">
        <v>3.2955174874589233</v>
      </c>
      <c r="AM86" s="100">
        <v>1779.5794432278185</v>
      </c>
      <c r="AN86" s="100">
        <v>3.1368669013700816</v>
      </c>
      <c r="AO86" s="100">
        <v>1693.908126739844</v>
      </c>
      <c r="AP86" s="100">
        <v>3.8878112737039769</v>
      </c>
      <c r="AQ86" s="100">
        <v>2099.4180878001475</v>
      </c>
      <c r="AR86" s="100">
        <v>11.448433338557679</v>
      </c>
      <c r="AS86" s="100">
        <v>6182.1540028211466</v>
      </c>
      <c r="AT86" s="100">
        <v>12.443075119314601</v>
      </c>
      <c r="AU86" s="100">
        <v>6719.2605644298847</v>
      </c>
      <c r="AV86" s="100">
        <v>8.4343586404751392</v>
      </c>
      <c r="AW86" s="100">
        <v>4554.5536658565752</v>
      </c>
      <c r="AX86" s="100">
        <v>9.5490888714447326</v>
      </c>
      <c r="AY86" s="100">
        <v>5156.5079905801558</v>
      </c>
      <c r="AZ86" s="100">
        <v>5.5987720497525677</v>
      </c>
      <c r="BA86" s="100">
        <v>3023.3369068663865</v>
      </c>
      <c r="BB86" s="100">
        <v>4.0896007861799619</v>
      </c>
      <c r="BC86" s="100">
        <v>2208.3844245371793</v>
      </c>
      <c r="BD86" s="100">
        <v>4.9862960405267982</v>
      </c>
      <c r="BE86" s="100">
        <v>2692.599861884471</v>
      </c>
      <c r="BF86" s="100">
        <v>6.4618544611032913</v>
      </c>
      <c r="BG86" s="100">
        <v>3489.4014089957773</v>
      </c>
      <c r="BH86" s="100">
        <v>10.434327566420764</v>
      </c>
      <c r="BI86" s="100">
        <v>5634.5368858672127</v>
      </c>
      <c r="BJ86" s="100">
        <v>10.041398611569162</v>
      </c>
      <c r="BK86" s="100">
        <v>5422.3552502473476</v>
      </c>
      <c r="BL86" s="100">
        <v>6.6788082372655371</v>
      </c>
      <c r="BM86" s="100">
        <v>3606.5564481233901</v>
      </c>
      <c r="BN86" s="100">
        <v>9.78806302404295</v>
      </c>
      <c r="BO86" s="100">
        <v>5285.5540329831929</v>
      </c>
      <c r="BP86" s="100">
        <v>3.2799494089665742</v>
      </c>
      <c r="BQ86" s="100">
        <v>1771.1726808419501</v>
      </c>
      <c r="BR86" s="100">
        <v>3.1538446740879369</v>
      </c>
      <c r="BS86" s="100">
        <v>1703.076124007486</v>
      </c>
      <c r="BT86" s="100">
        <v>2.5376375677860601</v>
      </c>
      <c r="BU86" s="100">
        <v>1370.3242866044725</v>
      </c>
      <c r="BV86" s="100">
        <v>2.8933560853472979</v>
      </c>
      <c r="BW86" s="100">
        <v>1562.4122860875409</v>
      </c>
      <c r="BX86" s="100">
        <v>2.5448963862511671</v>
      </c>
      <c r="BY86" s="100">
        <v>1374.2440485756301</v>
      </c>
      <c r="BZ86" s="100">
        <v>3.3549320318094336</v>
      </c>
      <c r="CA86" s="100">
        <v>1811.6632971770941</v>
      </c>
      <c r="CB86" s="100">
        <v>3.8340007370437146</v>
      </c>
      <c r="CC86" s="100">
        <v>2070.360398003606</v>
      </c>
      <c r="CD86" s="100">
        <v>2.8009650677856879</v>
      </c>
      <c r="CE86" s="100">
        <v>1512.5211366042715</v>
      </c>
      <c r="CF86" s="100">
        <v>5.3414176121935846</v>
      </c>
      <c r="CG86" s="100">
        <v>2884.3655105845355</v>
      </c>
      <c r="CH86" s="100">
        <v>3.8967637384330418</v>
      </c>
      <c r="CI86" s="100">
        <v>2104.2524187538424</v>
      </c>
      <c r="CJ86" s="100">
        <v>3.4911226223487479</v>
      </c>
      <c r="CK86" s="100">
        <v>1885.2062160683238</v>
      </c>
      <c r="CL86" s="100">
        <v>0</v>
      </c>
      <c r="CM86" s="100">
        <v>0</v>
      </c>
      <c r="CN86" s="100">
        <v>8.0551033416068769</v>
      </c>
      <c r="CO86" s="100">
        <v>4349.7558044677135</v>
      </c>
      <c r="CP86" s="100">
        <v>5.5239783604473951</v>
      </c>
      <c r="CQ86" s="100">
        <v>2982.9483146415932</v>
      </c>
      <c r="CR86" s="100">
        <v>5.0205896859224426</v>
      </c>
      <c r="CS86" s="100">
        <v>2711.118430398119</v>
      </c>
      <c r="CT86" s="100">
        <v>4.9950695819470798</v>
      </c>
      <c r="CU86" s="100">
        <v>2697.3375742514231</v>
      </c>
    </row>
    <row r="87" spans="2:99">
      <c r="B87" s="99" t="s">
        <v>131</v>
      </c>
      <c r="C87" s="99" t="s">
        <v>252</v>
      </c>
      <c r="D87" s="100">
        <v>0</v>
      </c>
      <c r="E87" s="100">
        <v>0</v>
      </c>
      <c r="F87" s="100">
        <v>0</v>
      </c>
      <c r="G87" s="100">
        <v>0</v>
      </c>
      <c r="H87" s="100">
        <v>3.0442425013892009</v>
      </c>
      <c r="I87" s="100">
        <v>5950.8852417156095</v>
      </c>
      <c r="J87" s="100">
        <v>3.2812218636548773</v>
      </c>
      <c r="K87" s="100">
        <v>6414.1324990725543</v>
      </c>
      <c r="L87" s="100">
        <v>6.530759108348021</v>
      </c>
      <c r="M87" s="100">
        <v>12766.32790499871</v>
      </c>
      <c r="N87" s="100">
        <v>8.5130465344970627</v>
      </c>
      <c r="O87" s="100">
        <v>16641.303365634856</v>
      </c>
      <c r="P87" s="100">
        <v>8.2979319177651494</v>
      </c>
      <c r="Q87" s="100">
        <v>16220.797312847313</v>
      </c>
      <c r="R87" s="100">
        <v>10.828877474400606</v>
      </c>
      <c r="S87" s="100">
        <v>21168.289686958306</v>
      </c>
      <c r="T87" s="100">
        <v>8.1110415592569254</v>
      </c>
      <c r="U87" s="100">
        <v>15855.464040035436</v>
      </c>
      <c r="V87" s="100">
        <v>10.630269907105125</v>
      </c>
      <c r="W87" s="100">
        <v>20780.051614409098</v>
      </c>
      <c r="X87" s="100">
        <v>10.389762393355097</v>
      </c>
      <c r="Y87" s="100">
        <v>20309.907526530544</v>
      </c>
      <c r="Z87" s="100">
        <v>9.4525381326243156</v>
      </c>
      <c r="AA87" s="100">
        <v>18477.821541654012</v>
      </c>
      <c r="AB87" s="100">
        <v>12.829415471583889</v>
      </c>
      <c r="AC87" s="100">
        <v>25078.941363852187</v>
      </c>
      <c r="AD87" s="100">
        <v>10.770399447537883</v>
      </c>
      <c r="AE87" s="100">
        <v>21053.976840047053</v>
      </c>
      <c r="AF87" s="100">
        <v>10.949906104996849</v>
      </c>
      <c r="AG87" s="100">
        <v>21404.876454047841</v>
      </c>
      <c r="AH87" s="100">
        <v>11.68709190188498</v>
      </c>
      <c r="AI87" s="100">
        <v>22845.927249804758</v>
      </c>
      <c r="AJ87" s="100">
        <v>15.692540596333064</v>
      </c>
      <c r="AK87" s="100">
        <v>30675.778357711872</v>
      </c>
      <c r="AL87" s="100">
        <v>18.015495598108778</v>
      </c>
      <c r="AM87" s="100">
        <v>35216.690795183036</v>
      </c>
      <c r="AN87" s="100">
        <v>12.099343762427457</v>
      </c>
      <c r="AO87" s="100">
        <v>23651.797186793192</v>
      </c>
      <c r="AP87" s="100">
        <v>10.977349478693583</v>
      </c>
      <c r="AQ87" s="100">
        <v>21458.522760950214</v>
      </c>
      <c r="AR87" s="100">
        <v>1.7693033341407323</v>
      </c>
      <c r="AS87" s="100">
        <v>3458.6341575783035</v>
      </c>
      <c r="AT87" s="100">
        <v>1.7596267845495395</v>
      </c>
      <c r="AU87" s="100">
        <v>3439.7184384374395</v>
      </c>
      <c r="AV87" s="100">
        <v>1.4057264400791898</v>
      </c>
      <c r="AW87" s="100">
        <v>2747.9140450668001</v>
      </c>
      <c r="AX87" s="100">
        <v>1.534674997196475</v>
      </c>
      <c r="AY87" s="100">
        <v>2999.9826845196694</v>
      </c>
      <c r="AZ87" s="100">
        <v>8.6134954611577967</v>
      </c>
      <c r="BA87" s="100">
        <v>16837.660927471261</v>
      </c>
      <c r="BB87" s="100">
        <v>9.4060818082139139</v>
      </c>
      <c r="BC87" s="100">
        <v>18387.008718696557</v>
      </c>
      <c r="BD87" s="100">
        <v>10.471221685106276</v>
      </c>
      <c r="BE87" s="100">
        <v>20469.144150045748</v>
      </c>
      <c r="BF87" s="100">
        <v>11.16138497826932</v>
      </c>
      <c r="BG87" s="100">
        <v>21818.275355520866</v>
      </c>
      <c r="BH87" s="100">
        <v>3.6827038469720343</v>
      </c>
      <c r="BI87" s="100">
        <v>7198.9494800609327</v>
      </c>
      <c r="BJ87" s="100">
        <v>5.0206993057845812</v>
      </c>
      <c r="BK87" s="100">
        <v>9814.4630029476994</v>
      </c>
      <c r="BL87" s="100">
        <v>6.2335543547811678</v>
      </c>
      <c r="BM87" s="100">
        <v>12185.352052726226</v>
      </c>
      <c r="BN87" s="100">
        <v>3.9152252096171805</v>
      </c>
      <c r="BO87" s="100">
        <v>7653.4822397596645</v>
      </c>
      <c r="BP87" s="100">
        <v>12.709803959745475</v>
      </c>
      <c r="BQ87" s="100">
        <v>24845.124780510454</v>
      </c>
      <c r="BR87" s="100">
        <v>11.15975807754193</v>
      </c>
      <c r="BS87" s="100">
        <v>21815.095089978964</v>
      </c>
      <c r="BT87" s="100">
        <v>11.842308649668279</v>
      </c>
      <c r="BU87" s="100">
        <v>23149.344948371552</v>
      </c>
      <c r="BV87" s="100">
        <v>11.28408873285446</v>
      </c>
      <c r="BW87" s="100">
        <v>22058.1366549839</v>
      </c>
      <c r="BX87" s="100">
        <v>2.7406576467320263</v>
      </c>
      <c r="BY87" s="100">
        <v>5357.4375678317647</v>
      </c>
      <c r="BZ87" s="100">
        <v>3.1575830887618199</v>
      </c>
      <c r="CA87" s="100">
        <v>6172.4434219116056</v>
      </c>
      <c r="CB87" s="100">
        <v>3.3228006387712195</v>
      </c>
      <c r="CC87" s="100">
        <v>6495.4106886699792</v>
      </c>
      <c r="CD87" s="100">
        <v>4.294813103938055</v>
      </c>
      <c r="CE87" s="100">
        <v>8395.5006555781092</v>
      </c>
      <c r="CF87" s="100">
        <v>14.021221232008159</v>
      </c>
      <c r="CG87" s="100">
        <v>27408.683264329549</v>
      </c>
      <c r="CH87" s="100">
        <v>14.612864019123908</v>
      </c>
      <c r="CI87" s="100">
        <v>28565.226584583415</v>
      </c>
      <c r="CJ87" s="100">
        <v>12.568041440455493</v>
      </c>
      <c r="CK87" s="100">
        <v>24568.007407802397</v>
      </c>
      <c r="CL87" s="100">
        <v>0</v>
      </c>
      <c r="CM87" s="100">
        <v>0</v>
      </c>
      <c r="CN87" s="100">
        <v>4.6988102826040121</v>
      </c>
      <c r="CO87" s="100">
        <v>9185.2343404343228</v>
      </c>
      <c r="CP87" s="100">
        <v>2.2095913441789579</v>
      </c>
      <c r="CQ87" s="100">
        <v>4319.3091596010263</v>
      </c>
      <c r="CR87" s="100">
        <v>3.6817657696764585</v>
      </c>
      <c r="CS87" s="100">
        <v>7197.1157265635411</v>
      </c>
      <c r="CT87" s="100">
        <v>2.8543254753983311</v>
      </c>
      <c r="CU87" s="100">
        <v>5579.6354393086576</v>
      </c>
    </row>
    <row r="88" spans="2:99">
      <c r="C88" s="99" t="s">
        <v>253</v>
      </c>
      <c r="D88" s="100">
        <v>0</v>
      </c>
      <c r="E88" s="100">
        <v>0</v>
      </c>
      <c r="F88" s="100">
        <v>0</v>
      </c>
      <c r="G88" s="100">
        <v>0</v>
      </c>
      <c r="H88" s="100">
        <v>3.2784150014960627</v>
      </c>
      <c r="I88" s="100">
        <v>6204.0725488311482</v>
      </c>
      <c r="J88" s="100">
        <v>3.7499678441770028</v>
      </c>
      <c r="K88" s="100">
        <v>7096.43914832056</v>
      </c>
      <c r="L88" s="100">
        <v>6.8028740711958555</v>
      </c>
      <c r="M88" s="100">
        <v>12873.758892331036</v>
      </c>
      <c r="N88" s="100">
        <v>9.0451119429031301</v>
      </c>
      <c r="O88" s="100">
        <v>17116.969840749884</v>
      </c>
      <c r="P88" s="100">
        <v>7.8493950573454105</v>
      </c>
      <c r="Q88" s="100">
        <v>14854.195206520453</v>
      </c>
      <c r="R88" s="100">
        <v>10.191884681788807</v>
      </c>
      <c r="S88" s="100">
        <v>19287.122571817137</v>
      </c>
      <c r="T88" s="100">
        <v>9.6809205707260073</v>
      </c>
      <c r="U88" s="100">
        <v>18320.174088041895</v>
      </c>
      <c r="V88" s="100">
        <v>9.4653088213949754</v>
      </c>
      <c r="W88" s="100">
        <v>17912.150413607851</v>
      </c>
      <c r="X88" s="100">
        <v>11.142643726206915</v>
      </c>
      <c r="Y88" s="100">
        <v>21086.338987473962</v>
      </c>
      <c r="Z88" s="100">
        <v>11.171181429465101</v>
      </c>
      <c r="AA88" s="100">
        <v>21140.343737119754</v>
      </c>
      <c r="AB88" s="100">
        <v>13.684709836356147</v>
      </c>
      <c r="AC88" s="100">
        <v>25896.944894320372</v>
      </c>
      <c r="AD88" s="100">
        <v>11.169303130780028</v>
      </c>
      <c r="AE88" s="100">
        <v>21136.789244688123</v>
      </c>
      <c r="AF88" s="100">
        <v>10.511909860796974</v>
      </c>
      <c r="AG88" s="100">
        <v>19892.738220572191</v>
      </c>
      <c r="AH88" s="100">
        <v>10.788084832509211</v>
      </c>
      <c r="AI88" s="100">
        <v>20415.37173704043</v>
      </c>
      <c r="AJ88" s="100">
        <v>16.346396454513609</v>
      </c>
      <c r="AK88" s="100">
        <v>30933.920650521552</v>
      </c>
      <c r="AL88" s="100">
        <v>16.038185105633428</v>
      </c>
      <c r="AM88" s="100">
        <v>30350.661493900698</v>
      </c>
      <c r="AN88" s="100">
        <v>12.771529527006759</v>
      </c>
      <c r="AO88" s="100">
        <v>24168.84247690759</v>
      </c>
      <c r="AP88" s="100">
        <v>11.206044259499699</v>
      </c>
      <c r="AQ88" s="100">
        <v>21206.318156677229</v>
      </c>
      <c r="AR88" s="100">
        <v>1.6652266674265714</v>
      </c>
      <c r="AS88" s="100">
        <v>3151.2749454380437</v>
      </c>
      <c r="AT88" s="100">
        <v>1.7596267845495395</v>
      </c>
      <c r="AU88" s="100">
        <v>3329.917727081548</v>
      </c>
      <c r="AV88" s="100">
        <v>1.4057264400791898</v>
      </c>
      <c r="AW88" s="100">
        <v>2660.1967152058587</v>
      </c>
      <c r="AX88" s="100">
        <v>1.8757138854623583</v>
      </c>
      <c r="AY88" s="100">
        <v>3549.6009568489667</v>
      </c>
      <c r="AZ88" s="100">
        <v>9.0441702342156862</v>
      </c>
      <c r="BA88" s="100">
        <v>17115.187751229765</v>
      </c>
      <c r="BB88" s="100">
        <v>10.224001965449906</v>
      </c>
      <c r="BC88" s="100">
        <v>19347.9013194174</v>
      </c>
      <c r="BD88" s="100">
        <v>9.9725920810535964</v>
      </c>
      <c r="BE88" s="100">
        <v>18872.133254185825</v>
      </c>
      <c r="BF88" s="100">
        <v>11.16138497826932</v>
      </c>
      <c r="BG88" s="100">
        <v>21121.804932876857</v>
      </c>
      <c r="BH88" s="100">
        <v>3.6827038469720343</v>
      </c>
      <c r="BI88" s="100">
        <v>6969.1487600098772</v>
      </c>
      <c r="BJ88" s="100">
        <v>4.7816183864615054</v>
      </c>
      <c r="BK88" s="100">
        <v>9048.7346345397527</v>
      </c>
      <c r="BL88" s="100">
        <v>6.4561812960233533</v>
      </c>
      <c r="BM88" s="100">
        <v>12217.677484594593</v>
      </c>
      <c r="BN88" s="100">
        <v>3.9152252096171805</v>
      </c>
      <c r="BO88" s="100">
        <v>7409.1721866795515</v>
      </c>
      <c r="BP88" s="100">
        <v>10.659835579141367</v>
      </c>
      <c r="BQ88" s="100">
        <v>20172.672849967123</v>
      </c>
      <c r="BR88" s="100">
        <v>10.917154641073628</v>
      </c>
      <c r="BS88" s="100">
        <v>20659.623442767734</v>
      </c>
      <c r="BT88" s="100">
        <v>12.970147568684308</v>
      </c>
      <c r="BU88" s="100">
        <v>24544.707258978182</v>
      </c>
      <c r="BV88" s="100">
        <v>12.152095558458651</v>
      </c>
      <c r="BW88" s="100">
        <v>22996.625634827149</v>
      </c>
      <c r="BX88" s="100">
        <v>2.936418907212885</v>
      </c>
      <c r="BY88" s="100">
        <v>5556.8791400096634</v>
      </c>
      <c r="BZ88" s="100">
        <v>2.9602341457142063</v>
      </c>
      <c r="CA88" s="100">
        <v>5601.9470973495636</v>
      </c>
      <c r="CB88" s="100">
        <v>3.5784006879074668</v>
      </c>
      <c r="CC88" s="100">
        <v>6771.7654617960898</v>
      </c>
      <c r="CD88" s="100">
        <v>4.4815441084571006</v>
      </c>
      <c r="CE88" s="100">
        <v>8480.8740708442165</v>
      </c>
      <c r="CF88" s="100">
        <v>14.688898433532358</v>
      </c>
      <c r="CG88" s="100">
        <v>27797.271395616634</v>
      </c>
      <c r="CH88" s="100">
        <v>16.0741504210363</v>
      </c>
      <c r="CI88" s="100">
        <v>30418.722256769091</v>
      </c>
      <c r="CJ88" s="100">
        <v>12.917153702690369</v>
      </c>
      <c r="CK88" s="100">
        <v>24444.421666971251</v>
      </c>
      <c r="CL88" s="100">
        <v>0</v>
      </c>
      <c r="CM88" s="100">
        <v>0</v>
      </c>
      <c r="CN88" s="100">
        <v>5.370068894404584</v>
      </c>
      <c r="CO88" s="100">
        <v>10162.318375771234</v>
      </c>
      <c r="CP88" s="100">
        <v>2.2095913441789579</v>
      </c>
      <c r="CQ88" s="100">
        <v>4181.4306597242594</v>
      </c>
      <c r="CR88" s="100">
        <v>3.6817657696764585</v>
      </c>
      <c r="CS88" s="100">
        <v>6967.3735425357299</v>
      </c>
      <c r="CT88" s="100">
        <v>2.8543254753983311</v>
      </c>
      <c r="CU88" s="100">
        <v>5401.5255296438017</v>
      </c>
    </row>
    <row r="89" spans="2:99">
      <c r="C89" s="99" t="s">
        <v>254</v>
      </c>
      <c r="D89" s="100">
        <v>0</v>
      </c>
      <c r="E89" s="100">
        <v>0</v>
      </c>
      <c r="F89" s="100">
        <v>0</v>
      </c>
      <c r="G89" s="100">
        <v>0</v>
      </c>
      <c r="H89" s="100">
        <v>2.8100700012823392</v>
      </c>
      <c r="I89" s="100">
        <v>6737.4238350745363</v>
      </c>
      <c r="J89" s="100">
        <v>3.2812218636548773</v>
      </c>
      <c r="K89" s="100">
        <v>7867.0575402989334</v>
      </c>
      <c r="L89" s="100">
        <v>6.8028740711958555</v>
      </c>
      <c r="M89" s="100">
        <v>16310.570873099183</v>
      </c>
      <c r="N89" s="100">
        <v>8.7790792387000973</v>
      </c>
      <c r="O89" s="100">
        <v>21048.720382707354</v>
      </c>
      <c r="P89" s="100">
        <v>7.4008581969256735</v>
      </c>
      <c r="Q89" s="100">
        <v>17744.297612948994</v>
      </c>
      <c r="R89" s="100">
        <v>11.041208405271206</v>
      </c>
      <c r="S89" s="100">
        <v>26472.401272478244</v>
      </c>
      <c r="T89" s="100">
        <v>7.7185718063896553</v>
      </c>
      <c r="U89" s="100">
        <v>18506.047762999839</v>
      </c>
      <c r="V89" s="100">
        <v>10.484649771391357</v>
      </c>
      <c r="W89" s="100">
        <v>25137.996291887917</v>
      </c>
      <c r="X89" s="100">
        <v>11.142643726206915</v>
      </c>
      <c r="Y89" s="100">
        <v>26715.602597953697</v>
      </c>
      <c r="Z89" s="100">
        <v>9.1660975831508509</v>
      </c>
      <c r="AA89" s="100">
        <v>21976.635565362478</v>
      </c>
      <c r="AB89" s="100">
        <v>10.691179559653241</v>
      </c>
      <c r="AC89" s="100">
        <v>25633.172112224609</v>
      </c>
      <c r="AD89" s="100">
        <v>11.967110497264315</v>
      </c>
      <c r="AE89" s="100">
        <v>28692.344128240922</v>
      </c>
      <c r="AF89" s="100">
        <v>11.387902349196722</v>
      </c>
      <c r="AG89" s="100">
        <v>27303.634672434058</v>
      </c>
      <c r="AH89" s="100">
        <v>11.68709190188498</v>
      </c>
      <c r="AI89" s="100">
        <v>28020.971543959426</v>
      </c>
      <c r="AJ89" s="100">
        <v>14.820732785425671</v>
      </c>
      <c r="AK89" s="100">
        <v>35534.188926336588</v>
      </c>
      <c r="AL89" s="100">
        <v>15.598782773972236</v>
      </c>
      <c r="AM89" s="100">
        <v>37399.641578875831</v>
      </c>
      <c r="AN89" s="100">
        <v>10.75497223326885</v>
      </c>
      <c r="AO89" s="100">
        <v>25786.121426485395</v>
      </c>
      <c r="AP89" s="100">
        <v>9.6051807938568849</v>
      </c>
      <c r="AQ89" s="100">
        <v>23029.381471351266</v>
      </c>
      <c r="AR89" s="100">
        <v>1.5611500007124106</v>
      </c>
      <c r="AS89" s="100">
        <v>3743.0132417080754</v>
      </c>
      <c r="AT89" s="100">
        <v>1.6339391570817152</v>
      </c>
      <c r="AU89" s="100">
        <v>3917.5325230191202</v>
      </c>
      <c r="AV89" s="100">
        <v>1.1245811520633517</v>
      </c>
      <c r="AW89" s="100">
        <v>2696.2957701870919</v>
      </c>
      <c r="AX89" s="100">
        <v>1.534674997196475</v>
      </c>
      <c r="AY89" s="100">
        <v>3679.5367732782684</v>
      </c>
      <c r="AZ89" s="100">
        <v>7.7521459150420169</v>
      </c>
      <c r="BA89" s="100">
        <v>18586.545045904739</v>
      </c>
      <c r="BB89" s="100">
        <v>8.5881616509779199</v>
      </c>
      <c r="BC89" s="100">
        <v>20590.97637438466</v>
      </c>
      <c r="BD89" s="100">
        <v>9.9725920810535964</v>
      </c>
      <c r="BE89" s="100">
        <v>23910.286773534102</v>
      </c>
      <c r="BF89" s="100">
        <v>9.3990610343320586</v>
      </c>
      <c r="BG89" s="100">
        <v>22535.188735914544</v>
      </c>
      <c r="BH89" s="100">
        <v>3.2735145306418083</v>
      </c>
      <c r="BI89" s="100">
        <v>7848.5784386667992</v>
      </c>
      <c r="BJ89" s="100">
        <v>4.3034565478153555</v>
      </c>
      <c r="BK89" s="100">
        <v>10317.967419042096</v>
      </c>
      <c r="BL89" s="100">
        <v>6.2335543547811678</v>
      </c>
      <c r="BM89" s="100">
        <v>14945.569921023327</v>
      </c>
      <c r="BN89" s="100">
        <v>3.5237026886554621</v>
      </c>
      <c r="BO89" s="100">
        <v>8448.4295663203357</v>
      </c>
      <c r="BP89" s="100">
        <v>11.069829255262189</v>
      </c>
      <c r="BQ89" s="100">
        <v>26541.022622416622</v>
      </c>
      <c r="BR89" s="100">
        <v>10.189344331668719</v>
      </c>
      <c r="BS89" s="100">
        <v>24429.97196960892</v>
      </c>
      <c r="BT89" s="100">
        <v>11.278389190160267</v>
      </c>
      <c r="BU89" s="100">
        <v>27041.065922328256</v>
      </c>
      <c r="BV89" s="100">
        <v>11.28408873285446</v>
      </c>
      <c r="BW89" s="100">
        <v>27054.731145891852</v>
      </c>
      <c r="BX89" s="100">
        <v>2.936418907212885</v>
      </c>
      <c r="BY89" s="100">
        <v>7040.357971933613</v>
      </c>
      <c r="BZ89" s="100">
        <v>2.9602341457142063</v>
      </c>
      <c r="CA89" s="100">
        <v>7097.4573877643807</v>
      </c>
      <c r="CB89" s="100">
        <v>3.3228006387712195</v>
      </c>
      <c r="CC89" s="100">
        <v>7966.7468115178754</v>
      </c>
      <c r="CD89" s="100">
        <v>4.4815441084571006</v>
      </c>
      <c r="CE89" s="100">
        <v>10744.950154436743</v>
      </c>
      <c r="CF89" s="100">
        <v>14.355059832770259</v>
      </c>
      <c r="CG89" s="100">
        <v>34417.691455049971</v>
      </c>
      <c r="CH89" s="100">
        <v>13.638673084515647</v>
      </c>
      <c r="CI89" s="100">
        <v>32700.082587434714</v>
      </c>
      <c r="CJ89" s="100">
        <v>11.869816915985744</v>
      </c>
      <c r="CK89" s="100">
        <v>28459.073037767419</v>
      </c>
      <c r="CL89" s="100">
        <v>0</v>
      </c>
      <c r="CM89" s="100">
        <v>0</v>
      </c>
      <c r="CN89" s="100">
        <v>5.370068894404584</v>
      </c>
      <c r="CO89" s="100">
        <v>12875.27718122443</v>
      </c>
      <c r="CP89" s="100">
        <v>1.9333924261565882</v>
      </c>
      <c r="CQ89" s="100">
        <v>4635.5016809530362</v>
      </c>
      <c r="CR89" s="100">
        <v>4.0164717487379544</v>
      </c>
      <c r="CS89" s="100">
        <v>9629.8926647741191</v>
      </c>
      <c r="CT89" s="100">
        <v>3.2111161598231228</v>
      </c>
      <c r="CU89" s="100">
        <v>7698.9721047919193</v>
      </c>
    </row>
    <row r="90" spans="2:99">
      <c r="C90" s="99" t="s">
        <v>255</v>
      </c>
      <c r="D90" s="100">
        <v>0</v>
      </c>
      <c r="E90" s="100">
        <v>0</v>
      </c>
      <c r="F90" s="100">
        <v>0</v>
      </c>
      <c r="G90" s="100">
        <v>0</v>
      </c>
      <c r="H90" s="100">
        <v>3.2784150014960627</v>
      </c>
      <c r="I90" s="100">
        <v>7203.3334412871482</v>
      </c>
      <c r="J90" s="100">
        <v>3.2812218636548773</v>
      </c>
      <c r="K90" s="100">
        <v>7209.5006788224955</v>
      </c>
      <c r="L90" s="100">
        <v>7.3471039968915237</v>
      </c>
      <c r="M90" s="100">
        <v>16143.056901970054</v>
      </c>
      <c r="N90" s="100">
        <v>9.0451119429031301</v>
      </c>
      <c r="O90" s="100">
        <v>19873.919960946754</v>
      </c>
      <c r="P90" s="100">
        <v>6.9523213365059355</v>
      </c>
      <c r="Q90" s="100">
        <v>15275.64044057084</v>
      </c>
      <c r="R90" s="100">
        <v>11.465870267012408</v>
      </c>
      <c r="S90" s="100">
        <v>25192.810150679659</v>
      </c>
      <c r="T90" s="100">
        <v>8.1110415592569254</v>
      </c>
      <c r="U90" s="100">
        <v>17821.580513999314</v>
      </c>
      <c r="V90" s="100">
        <v>10.921510178532664</v>
      </c>
      <c r="W90" s="100">
        <v>23996.742164271967</v>
      </c>
      <c r="X90" s="100">
        <v>10.389762393355097</v>
      </c>
      <c r="Y90" s="100">
        <v>22828.385930679819</v>
      </c>
      <c r="Z90" s="100">
        <v>9.595758407361048</v>
      </c>
      <c r="AA90" s="100">
        <v>21083.800372653692</v>
      </c>
      <c r="AB90" s="100">
        <v>13.257062653970019</v>
      </c>
      <c r="AC90" s="100">
        <v>29128.418063302925</v>
      </c>
      <c r="AD90" s="100">
        <v>12.366014180506459</v>
      </c>
      <c r="AE90" s="100">
        <v>27170.606357408789</v>
      </c>
      <c r="AF90" s="100">
        <v>10.511909860796974</v>
      </c>
      <c r="AG90" s="100">
        <v>23096.768346143112</v>
      </c>
      <c r="AH90" s="100">
        <v>10.788084832509211</v>
      </c>
      <c r="AI90" s="100">
        <v>23703.579993989239</v>
      </c>
      <c r="AJ90" s="100">
        <v>14.602780832698823</v>
      </c>
      <c r="AK90" s="100">
        <v>32085.230045605851</v>
      </c>
      <c r="AL90" s="100">
        <v>17.356392100616997</v>
      </c>
      <c r="AM90" s="100">
        <v>38135.464723475663</v>
      </c>
      <c r="AN90" s="100">
        <v>12.323405683953892</v>
      </c>
      <c r="AO90" s="100">
        <v>27076.986968783491</v>
      </c>
      <c r="AP90" s="100">
        <v>10.977349478693583</v>
      </c>
      <c r="AQ90" s="100">
        <v>24119.432274585539</v>
      </c>
      <c r="AR90" s="100">
        <v>1.6652266674265714</v>
      </c>
      <c r="AS90" s="100">
        <v>3658.8360336696624</v>
      </c>
      <c r="AT90" s="100">
        <v>1.8853144120173637</v>
      </c>
      <c r="AU90" s="100">
        <v>4142.4128260845509</v>
      </c>
      <c r="AV90" s="100">
        <v>1.2651537960712709</v>
      </c>
      <c r="AW90" s="100">
        <v>2779.7959207277963</v>
      </c>
      <c r="AX90" s="100">
        <v>1.7051944413294164</v>
      </c>
      <c r="AY90" s="100">
        <v>3746.6532264889934</v>
      </c>
      <c r="AZ90" s="100">
        <v>7.7521459150420169</v>
      </c>
      <c r="BA90" s="100">
        <v>17033.01500453032</v>
      </c>
      <c r="BB90" s="100">
        <v>9.4060818082139139</v>
      </c>
      <c r="BC90" s="100">
        <v>20667.042949007609</v>
      </c>
      <c r="BD90" s="100">
        <v>9.9725920810535964</v>
      </c>
      <c r="BE90" s="100">
        <v>21911.779320490961</v>
      </c>
      <c r="BF90" s="100">
        <v>10.573943663623567</v>
      </c>
      <c r="BG90" s="100">
        <v>23233.0690177137</v>
      </c>
      <c r="BH90" s="100">
        <v>3.4781091888069211</v>
      </c>
      <c r="BI90" s="100">
        <v>7642.1015096465662</v>
      </c>
      <c r="BJ90" s="100">
        <v>4.5425374671384304</v>
      </c>
      <c r="BK90" s="100">
        <v>9980.8633227965584</v>
      </c>
      <c r="BL90" s="100">
        <v>6.0109274135389841</v>
      </c>
      <c r="BM90" s="100">
        <v>13207.209713027854</v>
      </c>
      <c r="BN90" s="100">
        <v>3.7194639491363208</v>
      </c>
      <c r="BO90" s="100">
        <v>8172.4061890423236</v>
      </c>
      <c r="BP90" s="100">
        <v>11.889816607503834</v>
      </c>
      <c r="BQ90" s="100">
        <v>26124.305050007421</v>
      </c>
      <c r="BR90" s="100">
        <v>11.15975807754193</v>
      </c>
      <c r="BS90" s="100">
        <v>24520.220447975127</v>
      </c>
      <c r="BT90" s="100">
        <v>11.560348919914274</v>
      </c>
      <c r="BU90" s="100">
        <v>25400.398646835642</v>
      </c>
      <c r="BV90" s="100">
        <v>10.416081907250271</v>
      </c>
      <c r="BW90" s="100">
        <v>22886.215166610295</v>
      </c>
      <c r="BX90" s="100">
        <v>2.936418907212885</v>
      </c>
      <c r="BY90" s="100">
        <v>6451.8996229281502</v>
      </c>
      <c r="BZ90" s="100">
        <v>2.9602341457142063</v>
      </c>
      <c r="CA90" s="100">
        <v>6504.2264649632534</v>
      </c>
      <c r="CB90" s="100">
        <v>3.5784006879074668</v>
      </c>
      <c r="CC90" s="100">
        <v>7862.4619914702853</v>
      </c>
      <c r="CD90" s="100">
        <v>4.1080820994190086</v>
      </c>
      <c r="CE90" s="100">
        <v>9026.2779888434452</v>
      </c>
      <c r="CF90" s="100">
        <v>15.356575635056556</v>
      </c>
      <c r="CG90" s="100">
        <v>33741.467985346266</v>
      </c>
      <c r="CH90" s="100">
        <v>15.587054953732167</v>
      </c>
      <c r="CI90" s="100">
        <v>34247.877144340317</v>
      </c>
      <c r="CJ90" s="100">
        <v>12.568041440455493</v>
      </c>
      <c r="CK90" s="100">
        <v>27614.500652968807</v>
      </c>
      <c r="CL90" s="100">
        <v>0</v>
      </c>
      <c r="CM90" s="100">
        <v>0</v>
      </c>
      <c r="CN90" s="100">
        <v>4.6988102826040121</v>
      </c>
      <c r="CO90" s="100">
        <v>10324.225952937535</v>
      </c>
      <c r="CP90" s="100">
        <v>1.9333924261565882</v>
      </c>
      <c r="CQ90" s="100">
        <v>4248.0498387512553</v>
      </c>
      <c r="CR90" s="100">
        <v>4.0164717487379544</v>
      </c>
      <c r="CS90" s="100">
        <v>8824.9917263270327</v>
      </c>
      <c r="CT90" s="100">
        <v>2.8543254753983311</v>
      </c>
      <c r="CU90" s="100">
        <v>6271.5239345452128</v>
      </c>
    </row>
    <row r="91" spans="2:99">
      <c r="C91" s="99" t="s">
        <v>256</v>
      </c>
      <c r="D91" s="100">
        <v>0</v>
      </c>
      <c r="E91" s="100">
        <v>0</v>
      </c>
      <c r="F91" s="100">
        <v>0</v>
      </c>
      <c r="G91" s="100">
        <v>0</v>
      </c>
      <c r="H91" s="100">
        <v>2.8100700012823392</v>
      </c>
      <c r="I91" s="100">
        <v>6454.1687789452762</v>
      </c>
      <c r="J91" s="100">
        <v>3.5155948539159403</v>
      </c>
      <c r="K91" s="100">
        <v>8074.6182604741307</v>
      </c>
      <c r="L91" s="100">
        <v>6.2586441455001873</v>
      </c>
      <c r="M91" s="100">
        <v>14374.853873384829</v>
      </c>
      <c r="N91" s="100">
        <v>8.7790792387000973</v>
      </c>
      <c r="O91" s="100">
        <v>20163.789195446381</v>
      </c>
      <c r="P91" s="100">
        <v>7.6251266271355425</v>
      </c>
      <c r="Q91" s="100">
        <v>17513.390837204912</v>
      </c>
      <c r="R91" s="100">
        <v>11.041208405271206</v>
      </c>
      <c r="S91" s="100">
        <v>25359.447465226902</v>
      </c>
      <c r="T91" s="100">
        <v>8.7651578140357085</v>
      </c>
      <c r="U91" s="100">
        <v>20131.814467277214</v>
      </c>
      <c r="V91" s="100">
        <v>10.630269907105125</v>
      </c>
      <c r="W91" s="100">
        <v>24415.603922639049</v>
      </c>
      <c r="X91" s="100">
        <v>9.7874573270736409</v>
      </c>
      <c r="Y91" s="100">
        <v>22479.831988822734</v>
      </c>
      <c r="Z91" s="100">
        <v>8.8796570336773879</v>
      </c>
      <c r="AA91" s="100">
        <v>20394.796274950222</v>
      </c>
      <c r="AB91" s="100">
        <v>11.118826742039371</v>
      </c>
      <c r="AC91" s="100">
        <v>25537.721261116025</v>
      </c>
      <c r="AD91" s="100">
        <v>11.568206814022171</v>
      </c>
      <c r="AE91" s="100">
        <v>26569.857410446119</v>
      </c>
      <c r="AF91" s="100">
        <v>11.825898593396596</v>
      </c>
      <c r="AG91" s="100">
        <v>27161.7238893133</v>
      </c>
      <c r="AH91" s="100">
        <v>11.68709190188498</v>
      </c>
      <c r="AI91" s="100">
        <v>26842.912680249417</v>
      </c>
      <c r="AJ91" s="100">
        <v>17.000252312694151</v>
      </c>
      <c r="AK91" s="100">
        <v>39046.179511795919</v>
      </c>
      <c r="AL91" s="100">
        <v>16.477587437294616</v>
      </c>
      <c r="AM91" s="100">
        <v>37845.722825978271</v>
      </c>
      <c r="AN91" s="100">
        <v>10.306848390215983</v>
      </c>
      <c r="AO91" s="100">
        <v>23672.769382648064</v>
      </c>
      <c r="AP91" s="100">
        <v>9.8338755746630007</v>
      </c>
      <c r="AQ91" s="100">
        <v>22586.445419885978</v>
      </c>
      <c r="AR91" s="100">
        <v>1.7693033341407323</v>
      </c>
      <c r="AS91" s="100">
        <v>4063.7358978544335</v>
      </c>
      <c r="AT91" s="100">
        <v>1.8853144120173637</v>
      </c>
      <c r="AU91" s="100">
        <v>4330.1901415214807</v>
      </c>
      <c r="AV91" s="100">
        <v>1.4057264400791898</v>
      </c>
      <c r="AW91" s="100">
        <v>3228.6724875738828</v>
      </c>
      <c r="AX91" s="100">
        <v>1.7051944413294164</v>
      </c>
      <c r="AY91" s="100">
        <v>3916.4905928454032</v>
      </c>
      <c r="AZ91" s="100">
        <v>8.1828206880999073</v>
      </c>
      <c r="BA91" s="100">
        <v>18794.302556427865</v>
      </c>
      <c r="BB91" s="100">
        <v>10.224001965449906</v>
      </c>
      <c r="BC91" s="100">
        <v>23482.487714245341</v>
      </c>
      <c r="BD91" s="100">
        <v>9.9725920810535964</v>
      </c>
      <c r="BE91" s="100">
        <v>22905.049491763897</v>
      </c>
      <c r="BF91" s="100">
        <v>9.9865023489778135</v>
      </c>
      <c r="BG91" s="100">
        <v>22936.998595132238</v>
      </c>
      <c r="BH91" s="100">
        <v>3.0689198724766951</v>
      </c>
      <c r="BI91" s="100">
        <v>7048.6951631044722</v>
      </c>
      <c r="BJ91" s="100">
        <v>4.0643756284922796</v>
      </c>
      <c r="BK91" s="100">
        <v>9335.0579435210675</v>
      </c>
      <c r="BL91" s="100">
        <v>6.2335543547811678</v>
      </c>
      <c r="BM91" s="100">
        <v>14317.227642061385</v>
      </c>
      <c r="BN91" s="100">
        <v>3.9152252096171805</v>
      </c>
      <c r="BO91" s="100">
        <v>8992.4892614487399</v>
      </c>
      <c r="BP91" s="100">
        <v>11.069829255262189</v>
      </c>
      <c r="BQ91" s="100">
        <v>25425.183833486193</v>
      </c>
      <c r="BR91" s="100">
        <v>11.402361514010233</v>
      </c>
      <c r="BS91" s="100">
        <v>26188.943925378699</v>
      </c>
      <c r="BT91" s="100">
        <v>10.99642946040626</v>
      </c>
      <c r="BU91" s="100">
        <v>25256.599184661096</v>
      </c>
      <c r="BV91" s="100">
        <v>9.5480750816460827</v>
      </c>
      <c r="BW91" s="100">
        <v>21930.01884752472</v>
      </c>
      <c r="BX91" s="100">
        <v>3.1321801676937437</v>
      </c>
      <c r="BY91" s="100">
        <v>7193.9914091589899</v>
      </c>
      <c r="BZ91" s="100">
        <v>3.3549320318094336</v>
      </c>
      <c r="CA91" s="100">
        <v>7705.6078906599059</v>
      </c>
      <c r="CB91" s="100">
        <v>3.5784006879074668</v>
      </c>
      <c r="CC91" s="100">
        <v>8218.8706999858696</v>
      </c>
      <c r="CD91" s="100">
        <v>3.9213510948999626</v>
      </c>
      <c r="CE91" s="100">
        <v>9006.5591947662324</v>
      </c>
      <c r="CF91" s="100">
        <v>15.356575635056556</v>
      </c>
      <c r="CG91" s="100">
        <v>35270.982918597896</v>
      </c>
      <c r="CH91" s="100">
        <v>16.0741504210363</v>
      </c>
      <c r="CI91" s="100">
        <v>36919.108687036169</v>
      </c>
      <c r="CJ91" s="100">
        <v>13.615378227160118</v>
      </c>
      <c r="CK91" s="100">
        <v>31271.800712141354</v>
      </c>
      <c r="CL91" s="100">
        <v>0</v>
      </c>
      <c r="CM91" s="100">
        <v>0</v>
      </c>
      <c r="CN91" s="100">
        <v>4.6988102826040121</v>
      </c>
      <c r="CO91" s="100">
        <v>10792.227457084893</v>
      </c>
      <c r="CP91" s="100">
        <v>2.2095913441789579</v>
      </c>
      <c r="CQ91" s="100">
        <v>5074.9893993102296</v>
      </c>
      <c r="CR91" s="100">
        <v>4.0164717487379544</v>
      </c>
      <c r="CS91" s="100">
        <v>9225.0323125013329</v>
      </c>
      <c r="CT91" s="100">
        <v>2.8543254753983311</v>
      </c>
      <c r="CU91" s="100">
        <v>6555.8147518948863</v>
      </c>
    </row>
    <row r="92" spans="2:99">
      <c r="C92" s="99" t="s">
        <v>257</v>
      </c>
      <c r="D92" s="100">
        <v>0</v>
      </c>
      <c r="E92" s="100">
        <v>0</v>
      </c>
      <c r="F92" s="100">
        <v>0</v>
      </c>
      <c r="G92" s="100">
        <v>0</v>
      </c>
      <c r="H92" s="100">
        <v>3.2784150014960627</v>
      </c>
      <c r="I92" s="100">
        <v>4657.9720341256061</v>
      </c>
      <c r="J92" s="100">
        <v>3.9843408344380653</v>
      </c>
      <c r="K92" s="100">
        <v>5660.951457569603</v>
      </c>
      <c r="L92" s="100">
        <v>8.1634488854350256</v>
      </c>
      <c r="M92" s="100">
        <v>11598.628176426084</v>
      </c>
      <c r="N92" s="100">
        <v>9.5771773513091976</v>
      </c>
      <c r="O92" s="100">
        <v>13607.253580740107</v>
      </c>
      <c r="P92" s="100">
        <v>8.0736634875552813</v>
      </c>
      <c r="Q92" s="100">
        <v>11471.061083118544</v>
      </c>
      <c r="R92" s="100">
        <v>12.315193990494809</v>
      </c>
      <c r="S92" s="100">
        <v>17497.427621695024</v>
      </c>
      <c r="T92" s="100">
        <v>9.5500973197702503</v>
      </c>
      <c r="U92" s="100">
        <v>13568.778271929572</v>
      </c>
      <c r="V92" s="100">
        <v>10.921510178532664</v>
      </c>
      <c r="W92" s="100">
        <v>15517.281661659208</v>
      </c>
      <c r="X92" s="100">
        <v>11.594372525918006</v>
      </c>
      <c r="Y92" s="100">
        <v>16473.284484824304</v>
      </c>
      <c r="Z92" s="100">
        <v>10.884740879991634</v>
      </c>
      <c r="AA92" s="100">
        <v>15465.039842292113</v>
      </c>
      <c r="AB92" s="100">
        <v>13.257062653970019</v>
      </c>
      <c r="AC92" s="100">
        <v>18835.634618760603</v>
      </c>
      <c r="AD92" s="100">
        <v>13.163821546990746</v>
      </c>
      <c r="AE92" s="100">
        <v>18703.157653964452</v>
      </c>
      <c r="AF92" s="100">
        <v>11.825898593396596</v>
      </c>
      <c r="AG92" s="100">
        <v>16802.236721497884</v>
      </c>
      <c r="AH92" s="100">
        <v>11.68709190188498</v>
      </c>
      <c r="AI92" s="100">
        <v>16605.02017419818</v>
      </c>
      <c r="AJ92" s="100">
        <v>17.000252312694151</v>
      </c>
      <c r="AK92" s="100">
        <v>24153.95848587585</v>
      </c>
      <c r="AL92" s="100">
        <v>18.235196763939374</v>
      </c>
      <c r="AM92" s="100">
        <v>25908.567562205062</v>
      </c>
      <c r="AN92" s="100">
        <v>11.651219919374588</v>
      </c>
      <c r="AO92" s="100">
        <v>16554.053261447414</v>
      </c>
      <c r="AP92" s="100">
        <v>12.120823382724163</v>
      </c>
      <c r="AQ92" s="100">
        <v>17221.265862174492</v>
      </c>
      <c r="AR92" s="100">
        <v>1.7693033341407323</v>
      </c>
      <c r="AS92" s="100">
        <v>2513.8261771471525</v>
      </c>
      <c r="AT92" s="100">
        <v>2.1366896669530124</v>
      </c>
      <c r="AU92" s="100">
        <v>3035.8086788068399</v>
      </c>
      <c r="AV92" s="100">
        <v>1.4057264400791898</v>
      </c>
      <c r="AW92" s="100">
        <v>1997.2561260645127</v>
      </c>
      <c r="AX92" s="100">
        <v>1.8757138854623583</v>
      </c>
      <c r="AY92" s="100">
        <v>2665.0142884649185</v>
      </c>
      <c r="AZ92" s="100">
        <v>9.9055197803314652</v>
      </c>
      <c r="BA92" s="100">
        <v>14073.762503894945</v>
      </c>
      <c r="BB92" s="100">
        <v>10.6329620440679</v>
      </c>
      <c r="BC92" s="100">
        <v>15107.312472211672</v>
      </c>
      <c r="BD92" s="100">
        <v>11.468480893211636</v>
      </c>
      <c r="BE92" s="100">
        <v>16294.417653075092</v>
      </c>
      <c r="BF92" s="100">
        <v>9.9865023489778135</v>
      </c>
      <c r="BG92" s="100">
        <v>14188.822537427677</v>
      </c>
      <c r="BH92" s="100">
        <v>3.4781091888069211</v>
      </c>
      <c r="BI92" s="100">
        <v>4941.6975354568731</v>
      </c>
      <c r="BJ92" s="100">
        <v>4.7816183864615054</v>
      </c>
      <c r="BK92" s="100">
        <v>6793.7234034845069</v>
      </c>
      <c r="BL92" s="100">
        <v>5.7883004722967994</v>
      </c>
      <c r="BM92" s="100">
        <v>8224.0173110392916</v>
      </c>
      <c r="BN92" s="100">
        <v>3.9152252096171805</v>
      </c>
      <c r="BO92" s="100">
        <v>5562.7519778240894</v>
      </c>
      <c r="BP92" s="100">
        <v>11.889816607503834</v>
      </c>
      <c r="BQ92" s="100">
        <v>16893.051435941445</v>
      </c>
      <c r="BR92" s="100">
        <v>12.615378696351748</v>
      </c>
      <c r="BS92" s="100">
        <v>17923.930051776562</v>
      </c>
      <c r="BT92" s="100">
        <v>12.970147568684308</v>
      </c>
      <c r="BU92" s="100">
        <v>18427.985665586664</v>
      </c>
      <c r="BV92" s="100">
        <v>11.862759949923921</v>
      </c>
      <c r="BW92" s="100">
        <v>16854.609336851907</v>
      </c>
      <c r="BX92" s="100">
        <v>2.7406576467320263</v>
      </c>
      <c r="BY92" s="100">
        <v>3893.9263844768629</v>
      </c>
      <c r="BZ92" s="100">
        <v>3.3549320318094336</v>
      </c>
      <c r="CA92" s="100">
        <v>4766.6874307948428</v>
      </c>
      <c r="CB92" s="100">
        <v>3.3228006387712195</v>
      </c>
      <c r="CC92" s="100">
        <v>4721.0351475661482</v>
      </c>
      <c r="CD92" s="100">
        <v>4.4815441084571006</v>
      </c>
      <c r="CE92" s="100">
        <v>6367.3778692958485</v>
      </c>
      <c r="CF92" s="100">
        <v>14.688898433532358</v>
      </c>
      <c r="CG92" s="100">
        <v>20869.986894362773</v>
      </c>
      <c r="CH92" s="100">
        <v>17.04834135564456</v>
      </c>
      <c r="CI92" s="100">
        <v>24222.283398099789</v>
      </c>
      <c r="CJ92" s="100">
        <v>13.964490489394992</v>
      </c>
      <c r="CK92" s="100">
        <v>19840.748087332402</v>
      </c>
      <c r="CL92" s="100">
        <v>0</v>
      </c>
      <c r="CM92" s="100">
        <v>0</v>
      </c>
      <c r="CN92" s="100">
        <v>4.6988102826040121</v>
      </c>
      <c r="CO92" s="100">
        <v>6676.0696495237798</v>
      </c>
      <c r="CP92" s="100">
        <v>2.2095913441789579</v>
      </c>
      <c r="CQ92" s="100">
        <v>3139.387381809463</v>
      </c>
      <c r="CR92" s="100">
        <v>4.0164717487379544</v>
      </c>
      <c r="CS92" s="100">
        <v>5706.6030606068853</v>
      </c>
      <c r="CT92" s="100">
        <v>3.2111161598231228</v>
      </c>
      <c r="CU92" s="100">
        <v>4562.3538398766932</v>
      </c>
    </row>
    <row r="93" spans="2:99">
      <c r="C93" s="99" t="s">
        <v>258</v>
      </c>
      <c r="D93" s="100">
        <v>0</v>
      </c>
      <c r="E93" s="100">
        <v>0</v>
      </c>
      <c r="F93" s="100">
        <v>0</v>
      </c>
      <c r="G93" s="100">
        <v>0</v>
      </c>
      <c r="H93" s="100">
        <v>2.8100700012823392</v>
      </c>
      <c r="I93" s="100">
        <v>4980.5680702728177</v>
      </c>
      <c r="J93" s="100">
        <v>3.2812218636548773</v>
      </c>
      <c r="K93" s="100">
        <v>5815.6376311419044</v>
      </c>
      <c r="L93" s="100">
        <v>7.3471039968915237</v>
      </c>
      <c r="M93" s="100">
        <v>13022.007124090536</v>
      </c>
      <c r="N93" s="100">
        <v>8.2470138302940317</v>
      </c>
      <c r="O93" s="100">
        <v>14617.007312813141</v>
      </c>
      <c r="P93" s="100">
        <v>8.2979319177651494</v>
      </c>
      <c r="Q93" s="100">
        <v>14707.25453104695</v>
      </c>
      <c r="R93" s="100">
        <v>12.315193990494809</v>
      </c>
      <c r="S93" s="100">
        <v>21827.449828752997</v>
      </c>
      <c r="T93" s="100">
        <v>8.2418648102126824</v>
      </c>
      <c r="U93" s="100">
        <v>14607.881189620957</v>
      </c>
      <c r="V93" s="100">
        <v>11.649610857101507</v>
      </c>
      <c r="W93" s="100">
        <v>20647.770283126709</v>
      </c>
      <c r="X93" s="100">
        <v>11.142643726206915</v>
      </c>
      <c r="Y93" s="100">
        <v>19749.221740329132</v>
      </c>
      <c r="Z93" s="100">
        <v>10.025419231571243</v>
      </c>
      <c r="AA93" s="100">
        <v>17769.053046036872</v>
      </c>
      <c r="AB93" s="100">
        <v>13.684709836356147</v>
      </c>
      <c r="AC93" s="100">
        <v>24254.779713957632</v>
      </c>
      <c r="AD93" s="100">
        <v>11.568206814022171</v>
      </c>
      <c r="AE93" s="100">
        <v>20503.489757172894</v>
      </c>
      <c r="AF93" s="100">
        <v>11.825898593396596</v>
      </c>
      <c r="AG93" s="100">
        <v>20960.222666936126</v>
      </c>
      <c r="AH93" s="100">
        <v>11.68709190188498</v>
      </c>
      <c r="AI93" s="100">
        <v>20714.201686900935</v>
      </c>
      <c r="AJ93" s="100">
        <v>15.474588643606216</v>
      </c>
      <c r="AK93" s="100">
        <v>27427.160911927655</v>
      </c>
      <c r="AL93" s="100">
        <v>18.674599095600566</v>
      </c>
      <c r="AM93" s="100">
        <v>33098.85943704244</v>
      </c>
      <c r="AN93" s="100">
        <v>12.771529527006759</v>
      </c>
      <c r="AO93" s="100">
        <v>22636.258933666777</v>
      </c>
      <c r="AP93" s="100">
        <v>11.892128601918047</v>
      </c>
      <c r="AQ93" s="100">
        <v>21077.608734039546</v>
      </c>
      <c r="AR93" s="100">
        <v>1.7693033341407323</v>
      </c>
      <c r="AS93" s="100">
        <v>3135.9132294310334</v>
      </c>
      <c r="AT93" s="100">
        <v>1.8853144120173637</v>
      </c>
      <c r="AU93" s="100">
        <v>3341.5312638595751</v>
      </c>
      <c r="AV93" s="100">
        <v>1.4057264400791898</v>
      </c>
      <c r="AW93" s="100">
        <v>2491.5095423963558</v>
      </c>
      <c r="AX93" s="100">
        <v>1.8757138854623583</v>
      </c>
      <c r="AY93" s="100">
        <v>3324.5152905934838</v>
      </c>
      <c r="AZ93" s="100">
        <v>8.1828206880999073</v>
      </c>
      <c r="BA93" s="100">
        <v>14503.231387588274</v>
      </c>
      <c r="BB93" s="100">
        <v>8.9971217295959161</v>
      </c>
      <c r="BC93" s="100">
        <v>15946.498553535801</v>
      </c>
      <c r="BD93" s="100">
        <v>11.967110497264315</v>
      </c>
      <c r="BE93" s="100">
        <v>21210.50664535127</v>
      </c>
      <c r="BF93" s="100">
        <v>11.748826292915073</v>
      </c>
      <c r="BG93" s="100">
        <v>20823.619721562674</v>
      </c>
      <c r="BH93" s="100">
        <v>3.2735145306418083</v>
      </c>
      <c r="BI93" s="100">
        <v>5801.9771541095406</v>
      </c>
      <c r="BJ93" s="100">
        <v>4.3034565478153555</v>
      </c>
      <c r="BK93" s="100">
        <v>7627.4463853479356</v>
      </c>
      <c r="BL93" s="100">
        <v>6.2335543547811678</v>
      </c>
      <c r="BM93" s="100">
        <v>11048.351738414141</v>
      </c>
      <c r="BN93" s="100">
        <v>4.1109864700980392</v>
      </c>
      <c r="BO93" s="100">
        <v>7286.3124196017643</v>
      </c>
      <c r="BP93" s="100">
        <v>10.864832417201779</v>
      </c>
      <c r="BQ93" s="100">
        <v>19256.828976248431</v>
      </c>
      <c r="BR93" s="100">
        <v>11.402361514010233</v>
      </c>
      <c r="BS93" s="100">
        <v>20209.545547431735</v>
      </c>
      <c r="BT93" s="100">
        <v>12.406228109176292</v>
      </c>
      <c r="BU93" s="100">
        <v>21988.798700704057</v>
      </c>
      <c r="BV93" s="100">
        <v>11.573424341389192</v>
      </c>
      <c r="BW93" s="100">
        <v>20512.737302678201</v>
      </c>
      <c r="BX93" s="100">
        <v>2.936418907212885</v>
      </c>
      <c r="BY93" s="100">
        <v>5204.5088711441167</v>
      </c>
      <c r="BZ93" s="100">
        <v>2.9602341457142063</v>
      </c>
      <c r="CA93" s="100">
        <v>5246.7189998638587</v>
      </c>
      <c r="CB93" s="100">
        <v>3.5784006879074668</v>
      </c>
      <c r="CC93" s="100">
        <v>6342.3573792471934</v>
      </c>
      <c r="CD93" s="100">
        <v>4.8550061174951926</v>
      </c>
      <c r="CE93" s="100">
        <v>8605.0128426484789</v>
      </c>
      <c r="CF93" s="100">
        <v>16.691930038104953</v>
      </c>
      <c r="CG93" s="100">
        <v>29584.776799537216</v>
      </c>
      <c r="CH93" s="100">
        <v>15.099959486428039</v>
      </c>
      <c r="CI93" s="100">
        <v>26763.168193745056</v>
      </c>
      <c r="CJ93" s="100">
        <v>14.313602751629867</v>
      </c>
      <c r="CK93" s="100">
        <v>25369.429516988774</v>
      </c>
      <c r="CL93" s="100">
        <v>0</v>
      </c>
      <c r="CM93" s="100">
        <v>0</v>
      </c>
      <c r="CN93" s="100">
        <v>4.6988102826040121</v>
      </c>
      <c r="CO93" s="100">
        <v>8328.1713448873506</v>
      </c>
      <c r="CP93" s="100">
        <v>2.2095913441789579</v>
      </c>
      <c r="CQ93" s="100">
        <v>3916.2796984227848</v>
      </c>
      <c r="CR93" s="100">
        <v>4.3511777277994508</v>
      </c>
      <c r="CS93" s="100">
        <v>7712.027404751746</v>
      </c>
      <c r="CT93" s="100">
        <v>3.2111161598231228</v>
      </c>
      <c r="CU93" s="100">
        <v>5691.3822816705024</v>
      </c>
    </row>
    <row r="94" spans="2:99">
      <c r="C94" s="99" t="s">
        <v>259</v>
      </c>
      <c r="D94" s="100">
        <v>0</v>
      </c>
      <c r="E94" s="100">
        <v>0</v>
      </c>
      <c r="F94" s="100">
        <v>0</v>
      </c>
      <c r="G94" s="100">
        <v>0</v>
      </c>
      <c r="H94" s="100">
        <v>2.8100700012823392</v>
      </c>
      <c r="I94" s="100">
        <v>6730.6796670714584</v>
      </c>
      <c r="J94" s="100">
        <v>3.2812218636548773</v>
      </c>
      <c r="K94" s="100">
        <v>7859.182607826162</v>
      </c>
      <c r="L94" s="100">
        <v>6.530759108348021</v>
      </c>
      <c r="M94" s="100">
        <v>15642.474216315179</v>
      </c>
      <c r="N94" s="100">
        <v>8.2470138302940317</v>
      </c>
      <c r="O94" s="100">
        <v>19753.247526320261</v>
      </c>
      <c r="P94" s="100">
        <v>7.6251266271355425</v>
      </c>
      <c r="Q94" s="100">
        <v>18263.703297315049</v>
      </c>
      <c r="R94" s="100">
        <v>11.253539336141808</v>
      </c>
      <c r="S94" s="100">
        <v>26954.477417926857</v>
      </c>
      <c r="T94" s="100">
        <v>8.3726880611684393</v>
      </c>
      <c r="U94" s="100">
        <v>20054.262444110645</v>
      </c>
      <c r="V94" s="100">
        <v>10.339029635677589</v>
      </c>
      <c r="W94" s="100">
        <v>24764.04378337496</v>
      </c>
      <c r="X94" s="100">
        <v>10.389762393355097</v>
      </c>
      <c r="Y94" s="100">
        <v>24885.558884564125</v>
      </c>
      <c r="Z94" s="100">
        <v>9.7389786820977786</v>
      </c>
      <c r="AA94" s="100">
        <v>23326.801739360599</v>
      </c>
      <c r="AB94" s="100">
        <v>12.401768289197758</v>
      </c>
      <c r="AC94" s="100">
        <v>29704.715406286468</v>
      </c>
      <c r="AD94" s="100">
        <v>10.770399447537883</v>
      </c>
      <c r="AE94" s="100">
        <v>25797.260756742737</v>
      </c>
      <c r="AF94" s="100">
        <v>10.949906104996849</v>
      </c>
      <c r="AG94" s="100">
        <v>26227.215102688449</v>
      </c>
      <c r="AH94" s="100">
        <v>12.136595436572863</v>
      </c>
      <c r="AI94" s="100">
        <v>29069.573389679321</v>
      </c>
      <c r="AJ94" s="100">
        <v>16.12844450178676</v>
      </c>
      <c r="AK94" s="100">
        <v>38630.850270679643</v>
      </c>
      <c r="AL94" s="100">
        <v>16.477587437294616</v>
      </c>
      <c r="AM94" s="100">
        <v>39467.117429808059</v>
      </c>
      <c r="AN94" s="100">
        <v>10.979034154795286</v>
      </c>
      <c r="AO94" s="100">
        <v>26296.982607565667</v>
      </c>
      <c r="AP94" s="100">
        <v>10.51995991708135</v>
      </c>
      <c r="AQ94" s="100">
        <v>25197.407993393248</v>
      </c>
      <c r="AR94" s="100">
        <v>1.6652266674265714</v>
      </c>
      <c r="AS94" s="100">
        <v>3988.5509138201237</v>
      </c>
      <c r="AT94" s="100">
        <v>1.8853144120173637</v>
      </c>
      <c r="AU94" s="100">
        <v>4515.7050796639896</v>
      </c>
      <c r="AV94" s="100">
        <v>1.2651537960712709</v>
      </c>
      <c r="AW94" s="100">
        <v>3030.2963723499079</v>
      </c>
      <c r="AX94" s="100">
        <v>1.7051944413294164</v>
      </c>
      <c r="AY94" s="100">
        <v>4084.281725872218</v>
      </c>
      <c r="AZ94" s="100">
        <v>8.1828206880999073</v>
      </c>
      <c r="BA94" s="100">
        <v>19599.492112136897</v>
      </c>
      <c r="BB94" s="100">
        <v>8.9971217295959161</v>
      </c>
      <c r="BC94" s="100">
        <v>21549.905966728136</v>
      </c>
      <c r="BD94" s="100">
        <v>9.4739624770009154</v>
      </c>
      <c r="BE94" s="100">
        <v>22692.03492491259</v>
      </c>
      <c r="BF94" s="100">
        <v>9.3990610343320586</v>
      </c>
      <c r="BG94" s="100">
        <v>22512.630989432146</v>
      </c>
      <c r="BH94" s="100">
        <v>3.2735145306418083</v>
      </c>
      <c r="BI94" s="100">
        <v>7840.7220037932584</v>
      </c>
      <c r="BJ94" s="100">
        <v>4.0643756284922796</v>
      </c>
      <c r="BK94" s="100">
        <v>9734.9925053647075</v>
      </c>
      <c r="BL94" s="100">
        <v>6.2335543547811678</v>
      </c>
      <c r="BM94" s="100">
        <v>14930.609390571852</v>
      </c>
      <c r="BN94" s="100">
        <v>3.9152252096171805</v>
      </c>
      <c r="BO94" s="100">
        <v>9377.7474220750701</v>
      </c>
      <c r="BP94" s="100">
        <v>10.044845064960134</v>
      </c>
      <c r="BQ94" s="100">
        <v>24059.412899592509</v>
      </c>
      <c r="BR94" s="100">
        <v>10.674551204605324</v>
      </c>
      <c r="BS94" s="100">
        <v>25567.685045270671</v>
      </c>
      <c r="BT94" s="100">
        <v>10.99642946040626</v>
      </c>
      <c r="BU94" s="100">
        <v>26338.647843565072</v>
      </c>
      <c r="BV94" s="100">
        <v>10.416081907250271</v>
      </c>
      <c r="BW94" s="100">
        <v>24948.599384245848</v>
      </c>
      <c r="BX94" s="100">
        <v>2.5448963862511671</v>
      </c>
      <c r="BY94" s="100">
        <v>6095.5358243487954</v>
      </c>
      <c r="BZ94" s="100">
        <v>3.1575830887618199</v>
      </c>
      <c r="CA94" s="100">
        <v>7563.0430142023106</v>
      </c>
      <c r="CB94" s="100">
        <v>3.5784006879074668</v>
      </c>
      <c r="CC94" s="100">
        <v>8570.9853276759641</v>
      </c>
      <c r="CD94" s="100">
        <v>4.294813103938055</v>
      </c>
      <c r="CE94" s="100">
        <v>10286.936346552429</v>
      </c>
      <c r="CF94" s="100">
        <v>15.356575635056556</v>
      </c>
      <c r="CG94" s="100">
        <v>36782.069961087458</v>
      </c>
      <c r="CH94" s="100">
        <v>16.0741504210363</v>
      </c>
      <c r="CI94" s="100">
        <v>38500.805088466142</v>
      </c>
      <c r="CJ94" s="100">
        <v>11.520704653750869</v>
      </c>
      <c r="CK94" s="100">
        <v>27594.39178666408</v>
      </c>
      <c r="CL94" s="100">
        <v>0</v>
      </c>
      <c r="CM94" s="100">
        <v>0</v>
      </c>
      <c r="CN94" s="100">
        <v>4.6988102826040121</v>
      </c>
      <c r="CO94" s="100">
        <v>11254.59038889313</v>
      </c>
      <c r="CP94" s="100">
        <v>1.9333924261565882</v>
      </c>
      <c r="CQ94" s="100">
        <v>4630.8615391302601</v>
      </c>
      <c r="CR94" s="100">
        <v>4.0164717487379544</v>
      </c>
      <c r="CS94" s="100">
        <v>9620.253132577147</v>
      </c>
      <c r="CT94" s="100">
        <v>2.4975347909735399</v>
      </c>
      <c r="CU94" s="100">
        <v>5982.0953313398222</v>
      </c>
    </row>
    <row r="95" spans="2:99">
      <c r="B95" s="99" t="s">
        <v>132</v>
      </c>
      <c r="C95" s="99" t="s">
        <v>260</v>
      </c>
      <c r="D95" s="100">
        <v>0</v>
      </c>
      <c r="E95" s="100">
        <v>0</v>
      </c>
      <c r="F95" s="100">
        <v>0</v>
      </c>
      <c r="G95" s="100">
        <v>0</v>
      </c>
      <c r="H95" s="100">
        <v>12.879487505877389</v>
      </c>
      <c r="I95" s="100">
        <v>22317.575950184339</v>
      </c>
      <c r="J95" s="100">
        <v>9.1405466201814445</v>
      </c>
      <c r="K95" s="100">
        <v>15838.739183450407</v>
      </c>
      <c r="L95" s="100">
        <v>9.2519087368263637</v>
      </c>
      <c r="M95" s="100">
        <v>16031.707459172723</v>
      </c>
      <c r="N95" s="100">
        <v>7.7149484218879643</v>
      </c>
      <c r="O95" s="100">
        <v>13368.462625447464</v>
      </c>
      <c r="P95" s="100">
        <v>8.7464687781848873</v>
      </c>
      <c r="Q95" s="100">
        <v>15155.881098838772</v>
      </c>
      <c r="R95" s="100">
        <v>6.1575969952474043</v>
      </c>
      <c r="S95" s="100">
        <v>10669.884073364701</v>
      </c>
      <c r="T95" s="100">
        <v>11.512446084106603</v>
      </c>
      <c r="U95" s="100">
        <v>19948.766574539921</v>
      </c>
      <c r="V95" s="100">
        <v>8.7372081428261321</v>
      </c>
      <c r="W95" s="100">
        <v>15139.834269889121</v>
      </c>
      <c r="X95" s="100">
        <v>7.9805421282292768</v>
      </c>
      <c r="Y95" s="100">
        <v>13828.683399795691</v>
      </c>
      <c r="Z95" s="100">
        <v>11.027961154728368</v>
      </c>
      <c r="AA95" s="100">
        <v>19109.251088913315</v>
      </c>
      <c r="AB95" s="100">
        <v>3.4211774590890367</v>
      </c>
      <c r="AC95" s="100">
        <v>5928.2163011094826</v>
      </c>
      <c r="AD95" s="100">
        <v>4.3879405156635825</v>
      </c>
      <c r="AE95" s="100">
        <v>7603.4233255418558</v>
      </c>
      <c r="AF95" s="100">
        <v>5.6939511745983609</v>
      </c>
      <c r="AG95" s="100">
        <v>9866.4785953440387</v>
      </c>
      <c r="AH95" s="100">
        <v>6.7425530203182564</v>
      </c>
      <c r="AI95" s="100">
        <v>11683.495873607475</v>
      </c>
      <c r="AJ95" s="100">
        <v>7.846270298166532</v>
      </c>
      <c r="AK95" s="100">
        <v>13596.017172662967</v>
      </c>
      <c r="AL95" s="100">
        <v>5.2728279799342763</v>
      </c>
      <c r="AM95" s="100">
        <v>9136.7563236301139</v>
      </c>
      <c r="AN95" s="100">
        <v>8.066229174951637</v>
      </c>
      <c r="AO95" s="100">
        <v>13977.161914356197</v>
      </c>
      <c r="AP95" s="100">
        <v>7.3182329857957216</v>
      </c>
      <c r="AQ95" s="100">
        <v>12681.034117786827</v>
      </c>
      <c r="AR95" s="100">
        <v>4.9956800022797143</v>
      </c>
      <c r="AS95" s="100">
        <v>8656.5143079502886</v>
      </c>
      <c r="AT95" s="100">
        <v>3.6449411965669034</v>
      </c>
      <c r="AU95" s="100">
        <v>6315.9541054111305</v>
      </c>
      <c r="AV95" s="100">
        <v>6.88805955638803</v>
      </c>
      <c r="AW95" s="100">
        <v>11935.629599309179</v>
      </c>
      <c r="AX95" s="100">
        <v>4.9450638798553088</v>
      </c>
      <c r="AY95" s="100">
        <v>8568.8066910132784</v>
      </c>
      <c r="AZ95" s="100">
        <v>6.4601215958683476</v>
      </c>
      <c r="BA95" s="100">
        <v>11194.098701320672</v>
      </c>
      <c r="BB95" s="100">
        <v>7.7702414937419277</v>
      </c>
      <c r="BC95" s="100">
        <v>13464.274460356011</v>
      </c>
      <c r="BD95" s="100">
        <v>7.9780736648428769</v>
      </c>
      <c r="BE95" s="100">
        <v>13824.406046439737</v>
      </c>
      <c r="BF95" s="100">
        <v>7.6367370903947984</v>
      </c>
      <c r="BG95" s="100">
        <v>13232.938030236106</v>
      </c>
      <c r="BH95" s="100">
        <v>6.3424344031185038</v>
      </c>
      <c r="BI95" s="100">
        <v>10990.170333723743</v>
      </c>
      <c r="BJ95" s="100">
        <v>5.2597802251076571</v>
      </c>
      <c r="BK95" s="100">
        <v>9114.1471740665474</v>
      </c>
      <c r="BL95" s="100">
        <v>7.346689060992091</v>
      </c>
      <c r="BM95" s="100">
        <v>12730.342804887096</v>
      </c>
      <c r="BN95" s="100">
        <v>3.3279414281746034</v>
      </c>
      <c r="BO95" s="100">
        <v>5766.6569067409528</v>
      </c>
      <c r="BP95" s="100">
        <v>7.9948766843560248</v>
      </c>
      <c r="BQ95" s="100">
        <v>13853.52231865212</v>
      </c>
      <c r="BR95" s="100">
        <v>8.491120276390598</v>
      </c>
      <c r="BS95" s="100">
        <v>14713.413214929627</v>
      </c>
      <c r="BT95" s="100">
        <v>8.7407516223742068</v>
      </c>
      <c r="BU95" s="100">
        <v>15145.974411250025</v>
      </c>
      <c r="BV95" s="100">
        <v>8.1013970389724346</v>
      </c>
      <c r="BW95" s="100">
        <v>14038.100789131435</v>
      </c>
      <c r="BX95" s="100">
        <v>15.856662098949581</v>
      </c>
      <c r="BY95" s="100">
        <v>27476.424085059833</v>
      </c>
      <c r="BZ95" s="100">
        <v>14.406472842475804</v>
      </c>
      <c r="CA95" s="100">
        <v>24963.536141442073</v>
      </c>
      <c r="CB95" s="100">
        <v>13.802402653357372</v>
      </c>
      <c r="CC95" s="100">
        <v>23916.803317737653</v>
      </c>
      <c r="CD95" s="100">
        <v>18.299638442866495</v>
      </c>
      <c r="CE95" s="100">
        <v>31709.613493799061</v>
      </c>
      <c r="CF95" s="100">
        <v>5.3414176121935846</v>
      </c>
      <c r="CG95" s="100">
        <v>9255.6084384090427</v>
      </c>
      <c r="CH95" s="100">
        <v>4.8709546730413029</v>
      </c>
      <c r="CI95" s="100">
        <v>8440.3902574459698</v>
      </c>
      <c r="CJ95" s="100">
        <v>5.5857961957579976</v>
      </c>
      <c r="CK95" s="100">
        <v>9679.0676480094571</v>
      </c>
      <c r="CL95" s="100">
        <v>0</v>
      </c>
      <c r="CM95" s="100">
        <v>0</v>
      </c>
      <c r="CN95" s="100">
        <v>25.50782724842178</v>
      </c>
      <c r="CO95" s="100">
        <v>44199.963056065259</v>
      </c>
      <c r="CP95" s="100">
        <v>12.152752392984269</v>
      </c>
      <c r="CQ95" s="100">
        <v>21058.289346563139</v>
      </c>
      <c r="CR95" s="100">
        <v>10.041179371844885</v>
      </c>
      <c r="CS95" s="100">
        <v>17399.355615532815</v>
      </c>
      <c r="CT95" s="100">
        <v>9.9901391638941597</v>
      </c>
      <c r="CU95" s="100">
        <v>17310.913143195801</v>
      </c>
    </row>
    <row r="96" spans="2:99">
      <c r="C96" s="99" t="s">
        <v>261</v>
      </c>
      <c r="D96" s="100">
        <v>0</v>
      </c>
      <c r="E96" s="100">
        <v>0</v>
      </c>
      <c r="F96" s="100">
        <v>0</v>
      </c>
      <c r="G96" s="100">
        <v>0</v>
      </c>
      <c r="H96" s="100">
        <v>12.411142505663666</v>
      </c>
      <c r="I96" s="100">
        <v>10216.852510662329</v>
      </c>
      <c r="J96" s="100">
        <v>11.953022503314196</v>
      </c>
      <c r="K96" s="100">
        <v>9839.7281247282463</v>
      </c>
      <c r="L96" s="100">
        <v>10.612483551065536</v>
      </c>
      <c r="M96" s="100">
        <v>8736.1964592371478</v>
      </c>
      <c r="N96" s="100">
        <v>9.0451119429031301</v>
      </c>
      <c r="O96" s="100">
        <v>7445.9361513978565</v>
      </c>
      <c r="P96" s="100">
        <v>10.540616219863839</v>
      </c>
      <c r="Q96" s="100">
        <v>8677.0352721919116</v>
      </c>
      <c r="R96" s="100">
        <v>7.4315825804710043</v>
      </c>
      <c r="S96" s="100">
        <v>6117.6787802437302</v>
      </c>
      <c r="T96" s="100">
        <v>13.73644135035447</v>
      </c>
      <c r="U96" s="100">
        <v>11307.838519611798</v>
      </c>
      <c r="V96" s="100">
        <v>11.2127504499602</v>
      </c>
      <c r="W96" s="100">
        <v>9230.3361704072358</v>
      </c>
      <c r="X96" s="100">
        <v>9.6368810605032778</v>
      </c>
      <c r="Y96" s="100">
        <v>7933.0804890062973</v>
      </c>
      <c r="Z96" s="100">
        <v>10.884740879991634</v>
      </c>
      <c r="AA96" s="100">
        <v>8960.3186924091133</v>
      </c>
      <c r="AB96" s="100">
        <v>3.8488246414751663</v>
      </c>
      <c r="AC96" s="100">
        <v>3168.3524448623566</v>
      </c>
      <c r="AD96" s="100">
        <v>4.7868441989057269</v>
      </c>
      <c r="AE96" s="100">
        <v>3940.5301445391942</v>
      </c>
      <c r="AF96" s="100">
        <v>6.1319474187982355</v>
      </c>
      <c r="AG96" s="100">
        <v>5047.8191151547071</v>
      </c>
      <c r="AH96" s="100">
        <v>6.2930494856303723</v>
      </c>
      <c r="AI96" s="100">
        <v>5180.4383365709218</v>
      </c>
      <c r="AJ96" s="100">
        <v>7.4103663927128354</v>
      </c>
      <c r="AK96" s="100">
        <v>6100.2136144812057</v>
      </c>
      <c r="AL96" s="100">
        <v>5.7122303115954667</v>
      </c>
      <c r="AM96" s="100">
        <v>4702.307992505388</v>
      </c>
      <c r="AN96" s="100">
        <v>9.1865387825838098</v>
      </c>
      <c r="AO96" s="100">
        <v>7562.3587258229918</v>
      </c>
      <c r="AP96" s="100">
        <v>8.4617068898263028</v>
      </c>
      <c r="AQ96" s="100">
        <v>6965.6771117050121</v>
      </c>
      <c r="AR96" s="100">
        <v>4.6834500021372323</v>
      </c>
      <c r="AS96" s="100">
        <v>3855.4160417593694</v>
      </c>
      <c r="AT96" s="100">
        <v>4.0220040789703759</v>
      </c>
      <c r="AU96" s="100">
        <v>3310.9137578084133</v>
      </c>
      <c r="AV96" s="100">
        <v>8.9966492165068139</v>
      </c>
      <c r="AW96" s="100">
        <v>7406.0416350284086</v>
      </c>
      <c r="AX96" s="100">
        <v>5.9681805446529577</v>
      </c>
      <c r="AY96" s="100">
        <v>4913.0062243583143</v>
      </c>
      <c r="AZ96" s="100">
        <v>6.0294468228104572</v>
      </c>
      <c r="BA96" s="100">
        <v>4963.4406245375676</v>
      </c>
      <c r="BB96" s="100">
        <v>10.224001965449906</v>
      </c>
      <c r="BC96" s="100">
        <v>8416.3984179583622</v>
      </c>
      <c r="BD96" s="100">
        <v>6.9808144567375177</v>
      </c>
      <c r="BE96" s="100">
        <v>5746.6064607863236</v>
      </c>
      <c r="BF96" s="100">
        <v>7.0492957757490444</v>
      </c>
      <c r="BG96" s="100">
        <v>5802.9802825966126</v>
      </c>
      <c r="BH96" s="100">
        <v>7.1608130357789559</v>
      </c>
      <c r="BI96" s="100">
        <v>5894.7812910532357</v>
      </c>
      <c r="BJ96" s="100">
        <v>5.977022983076882</v>
      </c>
      <c r="BK96" s="100">
        <v>4920.2853196688884</v>
      </c>
      <c r="BL96" s="100">
        <v>7.1240621197499072</v>
      </c>
      <c r="BM96" s="100">
        <v>5864.5279369781229</v>
      </c>
      <c r="BN96" s="100">
        <v>4.3067477305788984</v>
      </c>
      <c r="BO96" s="100">
        <v>3545.3147318125489</v>
      </c>
      <c r="BP96" s="100">
        <v>9.4298545507789022</v>
      </c>
      <c r="BQ96" s="100">
        <v>7762.656266201192</v>
      </c>
      <c r="BR96" s="100">
        <v>10.431947768137022</v>
      </c>
      <c r="BS96" s="100">
        <v>8587.5794027303964</v>
      </c>
      <c r="BT96" s="100">
        <v>8.7407516223742068</v>
      </c>
      <c r="BU96" s="100">
        <v>7195.3867355384464</v>
      </c>
      <c r="BV96" s="100">
        <v>9.5480750816460827</v>
      </c>
      <c r="BW96" s="100">
        <v>7859.9754072110545</v>
      </c>
      <c r="BX96" s="100">
        <v>15.660900838468722</v>
      </c>
      <c r="BY96" s="100">
        <v>12892.05357022745</v>
      </c>
      <c r="BZ96" s="100">
        <v>14.011774956380576</v>
      </c>
      <c r="CA96" s="100">
        <v>11534.493144092488</v>
      </c>
      <c r="CB96" s="100">
        <v>17.125203292128592</v>
      </c>
      <c r="CC96" s="100">
        <v>14097.467350080256</v>
      </c>
      <c r="CD96" s="100">
        <v>18.673100451904585</v>
      </c>
      <c r="CE96" s="100">
        <v>15371.696292007853</v>
      </c>
      <c r="CF96" s="100">
        <v>5.0075790114314858</v>
      </c>
      <c r="CG96" s="100">
        <v>4122.239042210399</v>
      </c>
      <c r="CH96" s="100">
        <v>6.3322410749536928</v>
      </c>
      <c r="CI96" s="100">
        <v>5212.7008529018794</v>
      </c>
      <c r="CJ96" s="100">
        <v>5.9349084579928721</v>
      </c>
      <c r="CK96" s="100">
        <v>4885.6166426197324</v>
      </c>
      <c r="CL96" s="100">
        <v>0</v>
      </c>
      <c r="CM96" s="100">
        <v>0</v>
      </c>
      <c r="CN96" s="100">
        <v>30.877896142826366</v>
      </c>
      <c r="CO96" s="100">
        <v>25418.684104774664</v>
      </c>
      <c r="CP96" s="100">
        <v>14.086144819140857</v>
      </c>
      <c r="CQ96" s="100">
        <v>11595.714415116752</v>
      </c>
      <c r="CR96" s="100">
        <v>12.718827204336856</v>
      </c>
      <c r="CS96" s="100">
        <v>10470.138554610099</v>
      </c>
      <c r="CT96" s="100">
        <v>11.417301901593325</v>
      </c>
      <c r="CU96" s="100">
        <v>9398.7229253916248</v>
      </c>
    </row>
    <row r="97" spans="2:99">
      <c r="C97" s="99" t="s">
        <v>262</v>
      </c>
      <c r="D97" s="100">
        <v>0</v>
      </c>
      <c r="E97" s="100">
        <v>0</v>
      </c>
      <c r="F97" s="100">
        <v>0</v>
      </c>
      <c r="G97" s="100">
        <v>0</v>
      </c>
      <c r="H97" s="100">
        <v>12.879487505877389</v>
      </c>
      <c r="I97" s="100">
        <v>23554.006750748569</v>
      </c>
      <c r="J97" s="100">
        <v>9.1405466201814445</v>
      </c>
      <c r="K97" s="100">
        <v>16716.231658987825</v>
      </c>
      <c r="L97" s="100">
        <v>9.796138662522031</v>
      </c>
      <c r="M97" s="100">
        <v>17915.178386020289</v>
      </c>
      <c r="N97" s="100">
        <v>7.7149484218879643</v>
      </c>
      <c r="O97" s="100">
        <v>14109.097673948709</v>
      </c>
      <c r="P97" s="100">
        <v>9.1950056386046235</v>
      </c>
      <c r="Q97" s="100">
        <v>16815.826311880133</v>
      </c>
      <c r="R97" s="100">
        <v>6.1575969952474043</v>
      </c>
      <c r="S97" s="100">
        <v>11261.013384908452</v>
      </c>
      <c r="T97" s="100">
        <v>10.204213574549035</v>
      </c>
      <c r="U97" s="100">
        <v>18661.465785135275</v>
      </c>
      <c r="V97" s="100">
        <v>10.193409499963821</v>
      </c>
      <c r="W97" s="100">
        <v>18641.707293533833</v>
      </c>
      <c r="X97" s="100">
        <v>8.7334234610810935</v>
      </c>
      <c r="Y97" s="100">
        <v>15971.684825625103</v>
      </c>
      <c r="Z97" s="100">
        <v>9.882198956834511</v>
      </c>
      <c r="AA97" s="100">
        <v>18072.565452258954</v>
      </c>
      <c r="AB97" s="100">
        <v>3.4211774590890367</v>
      </c>
      <c r="AC97" s="100">
        <v>6256.6493371820297</v>
      </c>
      <c r="AD97" s="100">
        <v>4.3879405156635825</v>
      </c>
      <c r="AE97" s="100">
        <v>8024.6656150455592</v>
      </c>
      <c r="AF97" s="100">
        <v>6.1319474187982355</v>
      </c>
      <c r="AG97" s="100">
        <v>11214.105439498213</v>
      </c>
      <c r="AH97" s="100">
        <v>6.7425530203182564</v>
      </c>
      <c r="AI97" s="100">
        <v>12330.780963558027</v>
      </c>
      <c r="AJ97" s="100">
        <v>6.7565105345322918</v>
      </c>
      <c r="AK97" s="100">
        <v>12356.306465552654</v>
      </c>
      <c r="AL97" s="100">
        <v>5.0531268141036829</v>
      </c>
      <c r="AM97" s="100">
        <v>9241.1583176328149</v>
      </c>
      <c r="AN97" s="100">
        <v>7.8421672534252043</v>
      </c>
      <c r="AO97" s="100">
        <v>14341.755473064013</v>
      </c>
      <c r="AP97" s="100">
        <v>7.5469277666018373</v>
      </c>
      <c r="AQ97" s="100">
        <v>13801.82149956144</v>
      </c>
      <c r="AR97" s="100">
        <v>4.579373335423071</v>
      </c>
      <c r="AS97" s="100">
        <v>8374.7579558217112</v>
      </c>
      <c r="AT97" s="100">
        <v>3.6449411965669034</v>
      </c>
      <c r="AU97" s="100">
        <v>6665.8684602815529</v>
      </c>
      <c r="AV97" s="100">
        <v>7.4503501324197057</v>
      </c>
      <c r="AW97" s="100">
        <v>13625.200322169158</v>
      </c>
      <c r="AX97" s="100">
        <v>4.6040249915894247</v>
      </c>
      <c r="AY97" s="100">
        <v>8419.8409046187389</v>
      </c>
      <c r="AZ97" s="100">
        <v>6.890796368926237</v>
      </c>
      <c r="BA97" s="100">
        <v>12601.888399492302</v>
      </c>
      <c r="BB97" s="100">
        <v>7.7702414937419277</v>
      </c>
      <c r="BC97" s="100">
        <v>14210.217643755237</v>
      </c>
      <c r="BD97" s="100">
        <v>7.4794440607901969</v>
      </c>
      <c r="BE97" s="100">
        <v>13678.407298373111</v>
      </c>
      <c r="BF97" s="100">
        <v>7.0492957757490444</v>
      </c>
      <c r="BG97" s="100">
        <v>12891.752114689853</v>
      </c>
      <c r="BH97" s="100">
        <v>6.3424344031185038</v>
      </c>
      <c r="BI97" s="100">
        <v>11599.04403642312</v>
      </c>
      <c r="BJ97" s="100">
        <v>4.7816183864615054</v>
      </c>
      <c r="BK97" s="100">
        <v>8744.6237051608005</v>
      </c>
      <c r="BL97" s="100">
        <v>7.1240621197499072</v>
      </c>
      <c r="BM97" s="100">
        <v>13028.484804598629</v>
      </c>
      <c r="BN97" s="100">
        <v>3.7194639491363208</v>
      </c>
      <c r="BO97" s="100">
        <v>6802.155670180503</v>
      </c>
      <c r="BP97" s="100">
        <v>7.789879846295614</v>
      </c>
      <c r="BQ97" s="100">
        <v>14246.132262905419</v>
      </c>
      <c r="BR97" s="100">
        <v>8.733723712858902</v>
      </c>
      <c r="BS97" s="100">
        <v>15972.23392607636</v>
      </c>
      <c r="BT97" s="100">
        <v>7.3309529736041732</v>
      </c>
      <c r="BU97" s="100">
        <v>13406.846798127312</v>
      </c>
      <c r="BV97" s="100">
        <v>8.1013970389724346</v>
      </c>
      <c r="BW97" s="100">
        <v>14815.834904872789</v>
      </c>
      <c r="BX97" s="100">
        <v>13.70328823366013</v>
      </c>
      <c r="BY97" s="100">
        <v>25060.573521717644</v>
      </c>
      <c r="BZ97" s="100">
        <v>14.406472842475804</v>
      </c>
      <c r="CA97" s="100">
        <v>26346.557534319749</v>
      </c>
      <c r="CB97" s="100">
        <v>13.546802604221124</v>
      </c>
      <c r="CC97" s="100">
        <v>24774.39260259959</v>
      </c>
      <c r="CD97" s="100">
        <v>18.112907438347449</v>
      </c>
      <c r="CE97" s="100">
        <v>33124.885123249813</v>
      </c>
      <c r="CF97" s="100">
        <v>5.0075790114314858</v>
      </c>
      <c r="CG97" s="100">
        <v>9157.8604961059009</v>
      </c>
      <c r="CH97" s="100">
        <v>5.8451456076495631</v>
      </c>
      <c r="CI97" s="100">
        <v>10689.602287269521</v>
      </c>
      <c r="CJ97" s="100">
        <v>4.8875716712882467</v>
      </c>
      <c r="CK97" s="100">
        <v>8938.3910724519446</v>
      </c>
      <c r="CL97" s="100">
        <v>0</v>
      </c>
      <c r="CM97" s="100">
        <v>0</v>
      </c>
      <c r="CN97" s="100">
        <v>25.50782724842178</v>
      </c>
      <c r="CO97" s="100">
        <v>46648.71447191375</v>
      </c>
      <c r="CP97" s="100">
        <v>12.152752392984269</v>
      </c>
      <c r="CQ97" s="100">
        <v>22224.95357628963</v>
      </c>
      <c r="CR97" s="100">
        <v>11.380003288090872</v>
      </c>
      <c r="CS97" s="100">
        <v>20811.750013260586</v>
      </c>
      <c r="CT97" s="100">
        <v>11.060511217168534</v>
      </c>
      <c r="CU97" s="100">
        <v>20227.462913957814</v>
      </c>
    </row>
    <row r="98" spans="2:99">
      <c r="C98" s="99" t="s">
        <v>263</v>
      </c>
      <c r="D98" s="100">
        <v>0</v>
      </c>
      <c r="E98" s="100">
        <v>0</v>
      </c>
      <c r="F98" s="100">
        <v>0</v>
      </c>
      <c r="G98" s="100">
        <v>0</v>
      </c>
      <c r="H98" s="100">
        <v>13.582005006197974</v>
      </c>
      <c r="I98" s="100">
        <v>17162.221525831759</v>
      </c>
      <c r="J98" s="100">
        <v>10.54678456174782</v>
      </c>
      <c r="K98" s="100">
        <v>13326.916972224544</v>
      </c>
      <c r="L98" s="100">
        <v>10.340368588217698</v>
      </c>
      <c r="M98" s="100">
        <v>13066.089748071883</v>
      </c>
      <c r="N98" s="100">
        <v>8.7790792387000973</v>
      </c>
      <c r="O98" s="100">
        <v>11093.244526021443</v>
      </c>
      <c r="P98" s="100">
        <v>10.540616219863839</v>
      </c>
      <c r="Q98" s="100">
        <v>13319.122655419946</v>
      </c>
      <c r="R98" s="100">
        <v>6.582258856988604</v>
      </c>
      <c r="S98" s="100">
        <v>8317.3422916908003</v>
      </c>
      <c r="T98" s="100">
        <v>11.119976331239332</v>
      </c>
      <c r="U98" s="100">
        <v>14051.202092154019</v>
      </c>
      <c r="V98" s="100">
        <v>9.756549092822512</v>
      </c>
      <c r="W98" s="100">
        <v>12328.375433690526</v>
      </c>
      <c r="X98" s="100">
        <v>10.389762393355097</v>
      </c>
      <c r="Y98" s="100">
        <v>13128.5037602435</v>
      </c>
      <c r="Z98" s="100">
        <v>11.457621978938564</v>
      </c>
      <c r="AA98" s="100">
        <v>14477.851132586768</v>
      </c>
      <c r="AB98" s="100">
        <v>3.8488246414751663</v>
      </c>
      <c r="AC98" s="100">
        <v>4863.3748169680202</v>
      </c>
      <c r="AD98" s="100">
        <v>4.7868441989057269</v>
      </c>
      <c r="AE98" s="100">
        <v>6048.6563297372759</v>
      </c>
      <c r="AF98" s="100">
        <v>6.1319474187982355</v>
      </c>
      <c r="AG98" s="100">
        <v>7748.3287583934498</v>
      </c>
      <c r="AH98" s="100">
        <v>6.2930494856303723</v>
      </c>
      <c r="AI98" s="100">
        <v>7951.8973300425378</v>
      </c>
      <c r="AJ98" s="100">
        <v>7.846270298166532</v>
      </c>
      <c r="AK98" s="100">
        <v>9914.5471487632294</v>
      </c>
      <c r="AL98" s="100">
        <v>5.0531268141036829</v>
      </c>
      <c r="AM98" s="100">
        <v>6385.1310423014129</v>
      </c>
      <c r="AN98" s="100">
        <v>7.6181053318987697</v>
      </c>
      <c r="AO98" s="100">
        <v>9626.2378973872856</v>
      </c>
      <c r="AP98" s="100">
        <v>8.919096451438536</v>
      </c>
      <c r="AQ98" s="100">
        <v>11270.170276037734</v>
      </c>
      <c r="AR98" s="100">
        <v>4.3712200019947494</v>
      </c>
      <c r="AS98" s="100">
        <v>5523.4735945205648</v>
      </c>
      <c r="AT98" s="100">
        <v>3.5192535690990789</v>
      </c>
      <c r="AU98" s="100">
        <v>4446.9288099135956</v>
      </c>
      <c r="AV98" s="100">
        <v>8.4343586404751392</v>
      </c>
      <c r="AW98" s="100">
        <v>10657.655578104384</v>
      </c>
      <c r="AX98" s="100">
        <v>5.2861027681211921</v>
      </c>
      <c r="AY98" s="100">
        <v>6679.5194577979382</v>
      </c>
      <c r="AZ98" s="100">
        <v>6.890796368926237</v>
      </c>
      <c r="BA98" s="100">
        <v>8707.2102917751927</v>
      </c>
      <c r="BB98" s="100">
        <v>8.1792015723599238</v>
      </c>
      <c r="BC98" s="100">
        <v>10335.239106833998</v>
      </c>
      <c r="BD98" s="100">
        <v>6.9808144567375177</v>
      </c>
      <c r="BE98" s="100">
        <v>8820.9571475335269</v>
      </c>
      <c r="BF98" s="100">
        <v>8.2241784050405506</v>
      </c>
      <c r="BG98" s="100">
        <v>10392.071832609239</v>
      </c>
      <c r="BH98" s="100">
        <v>6.9562183776138422</v>
      </c>
      <c r="BI98" s="100">
        <v>8789.8775419528502</v>
      </c>
      <c r="BJ98" s="100">
        <v>5.498861144430732</v>
      </c>
      <c r="BK98" s="100">
        <v>6948.3609421026722</v>
      </c>
      <c r="BL98" s="100">
        <v>6.6788082372655371</v>
      </c>
      <c r="BM98" s="100">
        <v>8439.3420886087315</v>
      </c>
      <c r="BN98" s="100">
        <v>3.5237026886554621</v>
      </c>
      <c r="BO98" s="100">
        <v>4452.5507173850419</v>
      </c>
      <c r="BP98" s="100">
        <v>9.6348513888393121</v>
      </c>
      <c r="BQ98" s="100">
        <v>12174.598214937354</v>
      </c>
      <c r="BR98" s="100">
        <v>8.491120276390598</v>
      </c>
      <c r="BS98" s="100">
        <v>10729.379581247158</v>
      </c>
      <c r="BT98" s="100">
        <v>8.7407516223742068</v>
      </c>
      <c r="BU98" s="100">
        <v>11044.813750032046</v>
      </c>
      <c r="BV98" s="100">
        <v>8.6800682560418938</v>
      </c>
      <c r="BW98" s="100">
        <v>10968.134248334536</v>
      </c>
      <c r="BX98" s="100">
        <v>17.031229661834733</v>
      </c>
      <c r="BY98" s="100">
        <v>21520.661800694368</v>
      </c>
      <c r="BZ98" s="100">
        <v>14.406472842475804</v>
      </c>
      <c r="CA98" s="100">
        <v>18204.019083752424</v>
      </c>
      <c r="CB98" s="100">
        <v>17.636403390401085</v>
      </c>
      <c r="CC98" s="100">
        <v>22285.35932411081</v>
      </c>
      <c r="CD98" s="100">
        <v>17.926176433828402</v>
      </c>
      <c r="CE98" s="100">
        <v>22651.516541785568</v>
      </c>
      <c r="CF98" s="100">
        <v>5.0075790114314858</v>
      </c>
      <c r="CG98" s="100">
        <v>6327.576838844825</v>
      </c>
      <c r="CH98" s="100">
        <v>5.3580501403454326</v>
      </c>
      <c r="CI98" s="100">
        <v>6770.4321573404877</v>
      </c>
      <c r="CJ98" s="100">
        <v>5.5857961957579976</v>
      </c>
      <c r="CK98" s="100">
        <v>7058.2120729598055</v>
      </c>
      <c r="CL98" s="100">
        <v>0</v>
      </c>
      <c r="CM98" s="100">
        <v>0</v>
      </c>
      <c r="CN98" s="100">
        <v>31.549154754626933</v>
      </c>
      <c r="CO98" s="100">
        <v>39865.511947946587</v>
      </c>
      <c r="CP98" s="100">
        <v>13.257548065073747</v>
      </c>
      <c r="CQ98" s="100">
        <v>16752.237735027185</v>
      </c>
      <c r="CR98" s="100">
        <v>11.714709267152367</v>
      </c>
      <c r="CS98" s="100">
        <v>14802.706629973729</v>
      </c>
      <c r="CT98" s="100">
        <v>11.417301901593325</v>
      </c>
      <c r="CU98" s="100">
        <v>14426.902682853324</v>
      </c>
    </row>
    <row r="99" spans="2:99">
      <c r="C99" s="99" t="s">
        <v>264</v>
      </c>
      <c r="D99" s="100">
        <v>0</v>
      </c>
      <c r="E99" s="100">
        <v>0</v>
      </c>
      <c r="F99" s="100">
        <v>0</v>
      </c>
      <c r="G99" s="100">
        <v>0</v>
      </c>
      <c r="H99" s="100">
        <v>7.2593475033127097</v>
      </c>
      <c r="I99" s="100">
        <v>39792.839274158949</v>
      </c>
      <c r="J99" s="100">
        <v>7.0311897078318806</v>
      </c>
      <c r="K99" s="100">
        <v>38542.16950245123</v>
      </c>
      <c r="L99" s="100">
        <v>6.2586441455001873</v>
      </c>
      <c r="M99" s="100">
        <v>34307.383747973821</v>
      </c>
      <c r="N99" s="100">
        <v>5.8527194924667318</v>
      </c>
      <c r="O99" s="100">
        <v>32082.267169905634</v>
      </c>
      <c r="P99" s="100">
        <v>6.2795160458763286</v>
      </c>
      <c r="Q99" s="100">
        <v>34421.795157075678</v>
      </c>
      <c r="R99" s="100">
        <v>4.0342876865414024</v>
      </c>
      <c r="S99" s="100">
        <v>22114.351382545348</v>
      </c>
      <c r="T99" s="100">
        <v>6.2795160458763286</v>
      </c>
      <c r="U99" s="100">
        <v>34421.795157075678</v>
      </c>
      <c r="V99" s="100">
        <v>5.5335651571232161</v>
      </c>
      <c r="W99" s="100">
        <v>30332.79076528662</v>
      </c>
      <c r="X99" s="100">
        <v>5.4207455965330933</v>
      </c>
      <c r="Y99" s="100">
        <v>29714.359061955802</v>
      </c>
      <c r="Z99" s="100">
        <v>5.5855907147325503</v>
      </c>
      <c r="AA99" s="100">
        <v>30617.974061877943</v>
      </c>
      <c r="AB99" s="100">
        <v>2.9935302767029071</v>
      </c>
      <c r="AC99" s="100">
        <v>16409.335564774654</v>
      </c>
      <c r="AD99" s="100">
        <v>3.5901331491792949</v>
      </c>
      <c r="AE99" s="100">
        <v>19679.673870541221</v>
      </c>
      <c r="AF99" s="100">
        <v>4.3799624419987397</v>
      </c>
      <c r="AG99" s="100">
        <v>24009.202122060291</v>
      </c>
      <c r="AH99" s="100">
        <v>5.3940424162546057</v>
      </c>
      <c r="AI99" s="100">
        <v>29567.982908941245</v>
      </c>
      <c r="AJ99" s="100">
        <v>5.2308468654443541</v>
      </c>
      <c r="AK99" s="100">
        <v>28673.410177619768</v>
      </c>
      <c r="AL99" s="100">
        <v>3.9546209849507079</v>
      </c>
      <c r="AM99" s="100">
        <v>21677.650391105799</v>
      </c>
      <c r="AN99" s="100">
        <v>5.377486116634425</v>
      </c>
      <c r="AO99" s="100">
        <v>29477.227896943263</v>
      </c>
      <c r="AP99" s="100">
        <v>5.4886747393467914</v>
      </c>
      <c r="AQ99" s="100">
        <v>30086.719451203367</v>
      </c>
      <c r="AR99" s="100">
        <v>3.3304533348531429</v>
      </c>
      <c r="AS99" s="100">
        <v>18256.213000330987</v>
      </c>
      <c r="AT99" s="100">
        <v>2.2623772944208365</v>
      </c>
      <c r="AU99" s="100">
        <v>12401.447377097256</v>
      </c>
      <c r="AV99" s="100">
        <v>5.3417604723009209</v>
      </c>
      <c r="AW99" s="100">
        <v>29281.394204964727</v>
      </c>
      <c r="AX99" s="100">
        <v>3.4103888826588329</v>
      </c>
      <c r="AY99" s="100">
        <v>18694.387699182658</v>
      </c>
      <c r="AZ99" s="100">
        <v>4.3067477305788984</v>
      </c>
      <c r="BA99" s="100">
        <v>23607.868359941287</v>
      </c>
      <c r="BB99" s="100">
        <v>6.1344011792699433</v>
      </c>
      <c r="BC99" s="100">
        <v>33626.333504286114</v>
      </c>
      <c r="BD99" s="100">
        <v>5.4849256445794774</v>
      </c>
      <c r="BE99" s="100">
        <v>30066.168413326861</v>
      </c>
      <c r="BF99" s="100">
        <v>5.2869718318117833</v>
      </c>
      <c r="BG99" s="100">
        <v>28981.064793259469</v>
      </c>
      <c r="BH99" s="100">
        <v>4.7056771377975988</v>
      </c>
      <c r="BI99" s="100">
        <v>25794.639798551314</v>
      </c>
      <c r="BJ99" s="100">
        <v>3.5862137898461293</v>
      </c>
      <c r="BK99" s="100">
        <v>19658.18951042054</v>
      </c>
      <c r="BL99" s="100">
        <v>4.8977927073280609</v>
      </c>
      <c r="BM99" s="100">
        <v>26847.740504489495</v>
      </c>
      <c r="BN99" s="100">
        <v>2.7406576467320263</v>
      </c>
      <c r="BO99" s="100">
        <v>15023.188956326274</v>
      </c>
      <c r="BP99" s="100">
        <v>6.1499051418123276</v>
      </c>
      <c r="BQ99" s="100">
        <v>33711.320025358451</v>
      </c>
      <c r="BR99" s="100">
        <v>5.5798790387709651</v>
      </c>
      <c r="BS99" s="100">
        <v>30586.664938926919</v>
      </c>
      <c r="BT99" s="100">
        <v>6.2031140545881458</v>
      </c>
      <c r="BU99" s="100">
        <v>34002.99000163038</v>
      </c>
      <c r="BV99" s="100">
        <v>5.4973765621598654</v>
      </c>
      <c r="BW99" s="100">
        <v>30134.419363135516</v>
      </c>
      <c r="BX99" s="100">
        <v>8.6134954611577967</v>
      </c>
      <c r="BY99" s="100">
        <v>47215.736719882574</v>
      </c>
      <c r="BZ99" s="100">
        <v>7.3019108927617085</v>
      </c>
      <c r="CA99" s="100">
        <v>40026.15474976258</v>
      </c>
      <c r="CB99" s="100">
        <v>8.1792015723599238</v>
      </c>
      <c r="CC99" s="100">
        <v>44835.111339048155</v>
      </c>
      <c r="CD99" s="100">
        <v>9.8967432395094299</v>
      </c>
      <c r="CE99" s="100">
        <v>54249.987741694888</v>
      </c>
      <c r="CF99" s="100">
        <v>4.3399018099072872</v>
      </c>
      <c r="CG99" s="100">
        <v>23789.605761187784</v>
      </c>
      <c r="CH99" s="100">
        <v>4.3838592057371724</v>
      </c>
      <c r="CI99" s="100">
        <v>24030.56262216888</v>
      </c>
      <c r="CJ99" s="100">
        <v>4.1893471468184975</v>
      </c>
      <c r="CK99" s="100">
        <v>22964.325320000273</v>
      </c>
      <c r="CL99" s="100">
        <v>0</v>
      </c>
      <c r="CM99" s="100">
        <v>0</v>
      </c>
      <c r="CN99" s="100">
        <v>18.12398251861547</v>
      </c>
      <c r="CO99" s="100">
        <v>99348.422574042546</v>
      </c>
      <c r="CP99" s="100">
        <v>8.009768622648723</v>
      </c>
      <c r="CQ99" s="100">
        <v>43906.347681911233</v>
      </c>
      <c r="CR99" s="100">
        <v>7.363531539352917</v>
      </c>
      <c r="CS99" s="100">
        <v>40363.934486116945</v>
      </c>
      <c r="CT99" s="100">
        <v>7.8493950573454105</v>
      </c>
      <c r="CU99" s="100">
        <v>43027.243946344599</v>
      </c>
    </row>
    <row r="100" spans="2:99">
      <c r="C100" s="99" t="s">
        <v>265</v>
      </c>
      <c r="D100" s="100">
        <v>0</v>
      </c>
      <c r="E100" s="100">
        <v>0</v>
      </c>
      <c r="F100" s="100">
        <v>0</v>
      </c>
      <c r="G100" s="100">
        <v>0</v>
      </c>
      <c r="H100" s="100">
        <v>12.645315005770525</v>
      </c>
      <c r="I100" s="100">
        <v>20515.759065362097</v>
      </c>
      <c r="J100" s="100">
        <v>10.078038581225696</v>
      </c>
      <c r="K100" s="100">
        <v>16350.609794180567</v>
      </c>
      <c r="L100" s="100">
        <v>9.5240236996741974</v>
      </c>
      <c r="M100" s="100">
        <v>15451.776050351416</v>
      </c>
      <c r="N100" s="100">
        <v>9.3111446471061647</v>
      </c>
      <c r="O100" s="100">
        <v>15106.401075465041</v>
      </c>
      <c r="P100" s="100">
        <v>8.9707372083947554</v>
      </c>
      <c r="Q100" s="100">
        <v>14554.124046899649</v>
      </c>
      <c r="R100" s="100">
        <v>7.0069207187298037</v>
      </c>
      <c r="S100" s="100">
        <v>11368.028174067233</v>
      </c>
      <c r="T100" s="100">
        <v>12.689855342708414</v>
      </c>
      <c r="U100" s="100">
        <v>20588.021308010131</v>
      </c>
      <c r="V100" s="100">
        <v>10.339029635677589</v>
      </c>
      <c r="W100" s="100">
        <v>16774.041680923317</v>
      </c>
      <c r="X100" s="100">
        <v>8.281694661370004</v>
      </c>
      <c r="Y100" s="100">
        <v>13436.221418606694</v>
      </c>
      <c r="Z100" s="100">
        <v>10.311859781044706</v>
      </c>
      <c r="AA100" s="100">
        <v>16729.961308766931</v>
      </c>
      <c r="AB100" s="100">
        <v>3.4211774590890367</v>
      </c>
      <c r="AC100" s="100">
        <v>5550.5183096260525</v>
      </c>
      <c r="AD100" s="100">
        <v>5.1857478821478695</v>
      </c>
      <c r="AE100" s="100">
        <v>8413.3573639967035</v>
      </c>
      <c r="AF100" s="100">
        <v>5.2559549303984872</v>
      </c>
      <c r="AG100" s="100">
        <v>8527.2612790785042</v>
      </c>
      <c r="AH100" s="100">
        <v>6.2930494856303723</v>
      </c>
      <c r="AI100" s="100">
        <v>10209.843485486716</v>
      </c>
      <c r="AJ100" s="100">
        <v>6.9744624872591396</v>
      </c>
      <c r="AK100" s="100">
        <v>11315.367939329228</v>
      </c>
      <c r="AL100" s="100">
        <v>5.931931477426061</v>
      </c>
      <c r="AM100" s="100">
        <v>9623.9656289760405</v>
      </c>
      <c r="AN100" s="100">
        <v>7.8421672534252043</v>
      </c>
      <c r="AO100" s="100">
        <v>12723.13215195705</v>
      </c>
      <c r="AP100" s="100">
        <v>7.5469277666018373</v>
      </c>
      <c r="AQ100" s="100">
        <v>12244.13560853482</v>
      </c>
      <c r="AR100" s="100">
        <v>4.3712200019947494</v>
      </c>
      <c r="AS100" s="100">
        <v>7091.8673312362807</v>
      </c>
      <c r="AT100" s="100">
        <v>3.6449411965669034</v>
      </c>
      <c r="AU100" s="100">
        <v>5913.5525973101439</v>
      </c>
      <c r="AV100" s="100">
        <v>7.7314954204355439</v>
      </c>
      <c r="AW100" s="100">
        <v>12543.578170114626</v>
      </c>
      <c r="AX100" s="100">
        <v>5.4566222122541328</v>
      </c>
      <c r="AY100" s="100">
        <v>8852.823877161105</v>
      </c>
      <c r="AZ100" s="100">
        <v>6.0294468228104572</v>
      </c>
      <c r="BA100" s="100">
        <v>9782.174525327684</v>
      </c>
      <c r="BB100" s="100">
        <v>8.1792015723599238</v>
      </c>
      <c r="BC100" s="100">
        <v>13269.936630996739</v>
      </c>
      <c r="BD100" s="100">
        <v>7.4794440607901969</v>
      </c>
      <c r="BE100" s="100">
        <v>12134.650044226015</v>
      </c>
      <c r="BF100" s="100">
        <v>7.6367370903947984</v>
      </c>
      <c r="BG100" s="100">
        <v>12389.84225545652</v>
      </c>
      <c r="BH100" s="100">
        <v>6.9562183776138422</v>
      </c>
      <c r="BI100" s="100">
        <v>11285.768695840698</v>
      </c>
      <c r="BJ100" s="100">
        <v>5.498861144430732</v>
      </c>
      <c r="BK100" s="100">
        <v>8921.3523207244198</v>
      </c>
      <c r="BL100" s="100">
        <v>6.4561812960233533</v>
      </c>
      <c r="BM100" s="100">
        <v>10474.508534668288</v>
      </c>
      <c r="BN100" s="100">
        <v>3.5237026886554621</v>
      </c>
      <c r="BO100" s="100">
        <v>5716.8552420746209</v>
      </c>
      <c r="BP100" s="100">
        <v>7.9948766843560248</v>
      </c>
      <c r="BQ100" s="100">
        <v>12970.887932699214</v>
      </c>
      <c r="BR100" s="100">
        <v>8.733723712858902</v>
      </c>
      <c r="BS100" s="100">
        <v>14169.593351742282</v>
      </c>
      <c r="BT100" s="100">
        <v>9.0227113521282138</v>
      </c>
      <c r="BU100" s="100">
        <v>14638.446897692813</v>
      </c>
      <c r="BV100" s="100">
        <v>8.3907326475071642</v>
      </c>
      <c r="BW100" s="100">
        <v>13613.124647315622</v>
      </c>
      <c r="BX100" s="100">
        <v>14.682094536064424</v>
      </c>
      <c r="BY100" s="100">
        <v>23820.23017531092</v>
      </c>
      <c r="BZ100" s="100">
        <v>14.406472842475804</v>
      </c>
      <c r="CA100" s="100">
        <v>23373.061539632741</v>
      </c>
      <c r="CB100" s="100">
        <v>13.802402653357372</v>
      </c>
      <c r="CC100" s="100">
        <v>22393.018064806998</v>
      </c>
      <c r="CD100" s="100">
        <v>16.432328397676034</v>
      </c>
      <c r="CE100" s="100">
        <v>26659.809592389596</v>
      </c>
      <c r="CF100" s="100">
        <v>5.0075790114314858</v>
      </c>
      <c r="CG100" s="100">
        <v>8124.2961881464416</v>
      </c>
      <c r="CH100" s="100">
        <v>5.3580501403454326</v>
      </c>
      <c r="CI100" s="100">
        <v>8692.9005476964285</v>
      </c>
      <c r="CJ100" s="100">
        <v>5.9349084579928721</v>
      </c>
      <c r="CK100" s="100">
        <v>9628.7954822476349</v>
      </c>
      <c r="CL100" s="100">
        <v>0</v>
      </c>
      <c r="CM100" s="100">
        <v>0</v>
      </c>
      <c r="CN100" s="100">
        <v>28.864120307424646</v>
      </c>
      <c r="CO100" s="100">
        <v>46829.148786765742</v>
      </c>
      <c r="CP100" s="100">
        <v>11.600354556939529</v>
      </c>
      <c r="CQ100" s="100">
        <v>18820.41523317869</v>
      </c>
      <c r="CR100" s="100">
        <v>11.045297309029376</v>
      </c>
      <c r="CS100" s="100">
        <v>17919.89035416926</v>
      </c>
      <c r="CT100" s="100">
        <v>9.9901391638941597</v>
      </c>
      <c r="CU100" s="100">
        <v>16208.001779501883</v>
      </c>
    </row>
    <row r="101" spans="2:99">
      <c r="C101" s="99" t="s">
        <v>266</v>
      </c>
      <c r="D101" s="100">
        <v>0</v>
      </c>
      <c r="E101" s="100">
        <v>0</v>
      </c>
      <c r="F101" s="100">
        <v>0</v>
      </c>
      <c r="G101" s="100">
        <v>0</v>
      </c>
      <c r="H101" s="100">
        <v>11.942797505449942</v>
      </c>
      <c r="I101" s="100">
        <v>14216.706150487609</v>
      </c>
      <c r="J101" s="100">
        <v>11.249903532531007</v>
      </c>
      <c r="K101" s="100">
        <v>13391.88516512491</v>
      </c>
      <c r="L101" s="100">
        <v>10.612483551065536</v>
      </c>
      <c r="M101" s="100">
        <v>12633.100419188411</v>
      </c>
      <c r="N101" s="100">
        <v>8.7790792387000973</v>
      </c>
      <c r="O101" s="100">
        <v>10450.615925748594</v>
      </c>
      <c r="P101" s="100">
        <v>9.6435424990243614</v>
      </c>
      <c r="Q101" s="100">
        <v>11479.672990838599</v>
      </c>
      <c r="R101" s="100">
        <v>7.0069207187298037</v>
      </c>
      <c r="S101" s="100">
        <v>8341.0384235759575</v>
      </c>
      <c r="T101" s="100">
        <v>12.559032091752657</v>
      </c>
      <c r="U101" s="100">
        <v>14950.271802022362</v>
      </c>
      <c r="V101" s="100">
        <v>9.9021692285362803</v>
      </c>
      <c r="W101" s="100">
        <v>11787.542249649587</v>
      </c>
      <c r="X101" s="100">
        <v>9.9380335936440041</v>
      </c>
      <c r="Y101" s="100">
        <v>11830.235189873822</v>
      </c>
      <c r="Z101" s="100">
        <v>10.311859781044706</v>
      </c>
      <c r="AA101" s="100">
        <v>12275.237883355618</v>
      </c>
      <c r="AB101" s="100">
        <v>3.4211774590890367</v>
      </c>
      <c r="AC101" s="100">
        <v>4072.5696472995887</v>
      </c>
      <c r="AD101" s="100">
        <v>5.1857478821478695</v>
      </c>
      <c r="AE101" s="100">
        <v>6173.1142789088235</v>
      </c>
      <c r="AF101" s="100">
        <v>5.2559549303984872</v>
      </c>
      <c r="AG101" s="100">
        <v>6256.6887491463585</v>
      </c>
      <c r="AH101" s="100">
        <v>6.2930494856303723</v>
      </c>
      <c r="AI101" s="100">
        <v>7491.2461076943946</v>
      </c>
      <c r="AJ101" s="100">
        <v>8.2821742036202277</v>
      </c>
      <c r="AK101" s="100">
        <v>9859.1001719895175</v>
      </c>
      <c r="AL101" s="100">
        <v>5.7122303115954667</v>
      </c>
      <c r="AM101" s="100">
        <v>6799.8389629232424</v>
      </c>
      <c r="AN101" s="100">
        <v>8.2902910964780734</v>
      </c>
      <c r="AO101" s="100">
        <v>9868.7625212474977</v>
      </c>
      <c r="AP101" s="100">
        <v>8.0043173282140696</v>
      </c>
      <c r="AQ101" s="100">
        <v>9528.3393475060275</v>
      </c>
      <c r="AR101" s="100">
        <v>4.9956800022797143</v>
      </c>
      <c r="AS101" s="100">
        <v>5946.8574747137709</v>
      </c>
      <c r="AT101" s="100">
        <v>4.0220040789703759</v>
      </c>
      <c r="AU101" s="100">
        <v>4787.7936556063351</v>
      </c>
      <c r="AV101" s="100">
        <v>7.8720680644434626</v>
      </c>
      <c r="AW101" s="100">
        <v>9370.9098239134964</v>
      </c>
      <c r="AX101" s="100">
        <v>5.6271416563870744</v>
      </c>
      <c r="AY101" s="100">
        <v>6698.5494277631724</v>
      </c>
      <c r="AZ101" s="100">
        <v>6.0294468228104572</v>
      </c>
      <c r="BA101" s="100">
        <v>7177.4534978735674</v>
      </c>
      <c r="BB101" s="100">
        <v>9.4060818082139139</v>
      </c>
      <c r="BC101" s="100">
        <v>11196.999784497842</v>
      </c>
      <c r="BD101" s="100">
        <v>6.9808144567375177</v>
      </c>
      <c r="BE101" s="100">
        <v>8309.9615293003408</v>
      </c>
      <c r="BF101" s="100">
        <v>8.2241784050405506</v>
      </c>
      <c r="BG101" s="100">
        <v>9790.0619733602707</v>
      </c>
      <c r="BH101" s="100">
        <v>7.5700023521091815</v>
      </c>
      <c r="BI101" s="100">
        <v>9011.3307999507688</v>
      </c>
      <c r="BJ101" s="100">
        <v>5.737942063753807</v>
      </c>
      <c r="BK101" s="100">
        <v>6830.4462326925313</v>
      </c>
      <c r="BL101" s="100">
        <v>6.9014351785077217</v>
      </c>
      <c r="BM101" s="100">
        <v>8215.4684364955901</v>
      </c>
      <c r="BN101" s="100">
        <v>3.9152252096171805</v>
      </c>
      <c r="BO101" s="100">
        <v>4660.6840895282912</v>
      </c>
      <c r="BP101" s="100">
        <v>9.0198608746580788</v>
      </c>
      <c r="BQ101" s="100">
        <v>10737.242385192976</v>
      </c>
      <c r="BR101" s="100">
        <v>9.9467408952004153</v>
      </c>
      <c r="BS101" s="100">
        <v>11840.600361646573</v>
      </c>
      <c r="BT101" s="100">
        <v>7.8948724331121856</v>
      </c>
      <c r="BU101" s="100">
        <v>9398.0561443767438</v>
      </c>
      <c r="BV101" s="100">
        <v>8.3907326475071642</v>
      </c>
      <c r="BW101" s="100">
        <v>9988.3281435925273</v>
      </c>
      <c r="BX101" s="100">
        <v>15.073617057026144</v>
      </c>
      <c r="BY101" s="100">
        <v>17943.633744683921</v>
      </c>
      <c r="BZ101" s="100">
        <v>14.603821785523417</v>
      </c>
      <c r="CA101" s="100">
        <v>17384.389453487074</v>
      </c>
      <c r="CB101" s="100">
        <v>17.380803341264837</v>
      </c>
      <c r="CC101" s="100">
        <v>20690.10829744166</v>
      </c>
      <c r="CD101" s="100">
        <v>18.859831456423631</v>
      </c>
      <c r="CE101" s="100">
        <v>22450.743365726688</v>
      </c>
      <c r="CF101" s="100">
        <v>5.0075790114314858</v>
      </c>
      <c r="CG101" s="100">
        <v>5961.02205520804</v>
      </c>
      <c r="CH101" s="100">
        <v>5.3580501403454326</v>
      </c>
      <c r="CI101" s="100">
        <v>6378.2228870672025</v>
      </c>
      <c r="CJ101" s="100">
        <v>5.9349084579928721</v>
      </c>
      <c r="CK101" s="100">
        <v>7064.9150283947138</v>
      </c>
      <c r="CL101" s="100">
        <v>0</v>
      </c>
      <c r="CM101" s="100">
        <v>0</v>
      </c>
      <c r="CN101" s="100">
        <v>28.864120307424646</v>
      </c>
      <c r="CO101" s="100">
        <v>34359.848813958291</v>
      </c>
      <c r="CP101" s="100">
        <v>12.981349147051377</v>
      </c>
      <c r="CQ101" s="100">
        <v>15452.998024649958</v>
      </c>
      <c r="CR101" s="100">
        <v>10.71059132996788</v>
      </c>
      <c r="CS101" s="100">
        <v>12749.887919193763</v>
      </c>
      <c r="CT101" s="100">
        <v>12.130883270442908</v>
      </c>
      <c r="CU101" s="100">
        <v>14440.603445135235</v>
      </c>
    </row>
    <row r="102" spans="2:99">
      <c r="C102" s="99" t="s">
        <v>267</v>
      </c>
      <c r="D102" s="100">
        <v>0</v>
      </c>
      <c r="E102" s="100">
        <v>0</v>
      </c>
      <c r="F102" s="100">
        <v>0</v>
      </c>
      <c r="G102" s="100">
        <v>0</v>
      </c>
      <c r="H102" s="100">
        <v>12.879487505877389</v>
      </c>
      <c r="I102" s="100">
        <v>24975.902171397429</v>
      </c>
      <c r="J102" s="100">
        <v>9.8436655909646316</v>
      </c>
      <c r="K102" s="100">
        <v>19088.83631399861</v>
      </c>
      <c r="L102" s="100">
        <v>9.2519087368263637</v>
      </c>
      <c r="M102" s="100">
        <v>17941.301422453682</v>
      </c>
      <c r="N102" s="100">
        <v>8.2470138302940317</v>
      </c>
      <c r="O102" s="100">
        <v>15992.609219706184</v>
      </c>
      <c r="P102" s="100">
        <v>8.7464687781848873</v>
      </c>
      <c r="Q102" s="100">
        <v>16961.152254656132</v>
      </c>
      <c r="R102" s="100">
        <v>6.3699279261180042</v>
      </c>
      <c r="S102" s="100">
        <v>12352.564234328032</v>
      </c>
      <c r="T102" s="100">
        <v>11.904915836973874</v>
      </c>
      <c r="U102" s="100">
        <v>23086.012791059733</v>
      </c>
      <c r="V102" s="100">
        <v>8.591588007112362</v>
      </c>
      <c r="W102" s="100">
        <v>16660.807463392292</v>
      </c>
      <c r="X102" s="100">
        <v>9.1851522607921865</v>
      </c>
      <c r="Y102" s="100">
        <v>17811.847264128206</v>
      </c>
      <c r="Z102" s="100">
        <v>9.7389786820977786</v>
      </c>
      <c r="AA102" s="100">
        <v>18885.82746032401</v>
      </c>
      <c r="AB102" s="100">
        <v>3.4211774590890367</v>
      </c>
      <c r="AC102" s="100">
        <v>6634.3473286654589</v>
      </c>
      <c r="AD102" s="100">
        <v>5.1857478821478695</v>
      </c>
      <c r="AE102" s="100">
        <v>10056.202293061147</v>
      </c>
      <c r="AF102" s="100">
        <v>5.2559549303984872</v>
      </c>
      <c r="AG102" s="100">
        <v>10192.347801028745</v>
      </c>
      <c r="AH102" s="100">
        <v>5.8435459509424899</v>
      </c>
      <c r="AI102" s="100">
        <v>11331.804308067674</v>
      </c>
      <c r="AJ102" s="100">
        <v>6.9744624872591396</v>
      </c>
      <c r="AK102" s="100">
        <v>13524.877655292923</v>
      </c>
      <c r="AL102" s="100">
        <v>5.7122303115954667</v>
      </c>
      <c r="AM102" s="100">
        <v>11077.157020245928</v>
      </c>
      <c r="AN102" s="100">
        <v>7.1699814888459006</v>
      </c>
      <c r="AO102" s="100">
        <v>13904.028103169969</v>
      </c>
      <c r="AP102" s="100">
        <v>8.4617068898263028</v>
      </c>
      <c r="AQ102" s="100">
        <v>16408.942000751165</v>
      </c>
      <c r="AR102" s="100">
        <v>4.891603335565553</v>
      </c>
      <c r="AS102" s="100">
        <v>9485.7971883287191</v>
      </c>
      <c r="AT102" s="100">
        <v>3.1421906866956064</v>
      </c>
      <c r="AU102" s="100">
        <v>6093.3361796401196</v>
      </c>
      <c r="AV102" s="100">
        <v>7.309777488411787</v>
      </c>
      <c r="AW102" s="100">
        <v>14175.120505528135</v>
      </c>
      <c r="AX102" s="100">
        <v>5.4566222122541328</v>
      </c>
      <c r="AY102" s="100">
        <v>10581.481794003214</v>
      </c>
      <c r="AZ102" s="100">
        <v>6.0294468228104572</v>
      </c>
      <c r="BA102" s="100">
        <v>11692.303278794037</v>
      </c>
      <c r="BB102" s="100">
        <v>9.4060818082139139</v>
      </c>
      <c r="BC102" s="100">
        <v>18240.273842488419</v>
      </c>
      <c r="BD102" s="100">
        <v>6.9808144567375177</v>
      </c>
      <c r="BE102" s="100">
        <v>13537.195394505394</v>
      </c>
      <c r="BF102" s="100">
        <v>7.0492957757490444</v>
      </c>
      <c r="BG102" s="100">
        <v>13669.994368332545</v>
      </c>
      <c r="BH102" s="100">
        <v>6.7516237194487294</v>
      </c>
      <c r="BI102" s="100">
        <v>13092.748716754975</v>
      </c>
      <c r="BJ102" s="100">
        <v>5.0206993057845812</v>
      </c>
      <c r="BK102" s="100">
        <v>9736.1400937774597</v>
      </c>
      <c r="BL102" s="100">
        <v>6.6788082372655371</v>
      </c>
      <c r="BM102" s="100">
        <v>12951.544933705329</v>
      </c>
      <c r="BN102" s="100">
        <v>3.3279414281746034</v>
      </c>
      <c r="BO102" s="100">
        <v>6453.5440175161903</v>
      </c>
      <c r="BP102" s="100">
        <v>8.4048703604768473</v>
      </c>
      <c r="BQ102" s="100">
        <v>16298.724603036701</v>
      </c>
      <c r="BR102" s="100">
        <v>8.733723712858902</v>
      </c>
      <c r="BS102" s="100">
        <v>16936.437023975981</v>
      </c>
      <c r="BT102" s="100">
        <v>8.1768321628661944</v>
      </c>
      <c r="BU102" s="100">
        <v>15856.512930230123</v>
      </c>
      <c r="BV102" s="100">
        <v>7.5227258219029745</v>
      </c>
      <c r="BW102" s="100">
        <v>14588.069913834246</v>
      </c>
      <c r="BX102" s="100">
        <v>13.899049494140989</v>
      </c>
      <c r="BY102" s="100">
        <v>26953.036779038204</v>
      </c>
      <c r="BZ102" s="100">
        <v>12.432983411999667</v>
      </c>
      <c r="CA102" s="100">
        <v>24110.041432549751</v>
      </c>
      <c r="CB102" s="100">
        <v>15.08040289903861</v>
      </c>
      <c r="CC102" s="100">
        <v>29243.917301815669</v>
      </c>
      <c r="CD102" s="100">
        <v>15.498673375080806</v>
      </c>
      <c r="CE102" s="100">
        <v>30055.027408956696</v>
      </c>
      <c r="CF102" s="100">
        <v>5.0075790114314858</v>
      </c>
      <c r="CG102" s="100">
        <v>9710.6972189679364</v>
      </c>
      <c r="CH102" s="100">
        <v>4.8709546730413029</v>
      </c>
      <c r="CI102" s="100">
        <v>9445.7553019616935</v>
      </c>
      <c r="CJ102" s="100">
        <v>5.236683933523123</v>
      </c>
      <c r="CK102" s="100">
        <v>10154.977483888038</v>
      </c>
      <c r="CL102" s="100">
        <v>0</v>
      </c>
      <c r="CM102" s="100">
        <v>0</v>
      </c>
      <c r="CN102" s="100">
        <v>27.521603083823496</v>
      </c>
      <c r="CO102" s="100">
        <v>53369.892700150522</v>
      </c>
      <c r="CP102" s="100">
        <v>12.705150229029009</v>
      </c>
      <c r="CQ102" s="100">
        <v>24637.82732413305</v>
      </c>
      <c r="CR102" s="100">
        <v>11.045297309029376</v>
      </c>
      <c r="CS102" s="100">
        <v>21419.040541669765</v>
      </c>
      <c r="CT102" s="100">
        <v>9.2765577950445763</v>
      </c>
      <c r="CU102" s="100">
        <v>17989.100876150442</v>
      </c>
    </row>
    <row r="103" spans="2:99">
      <c r="C103" s="99" t="s">
        <v>268</v>
      </c>
      <c r="D103" s="100">
        <v>0</v>
      </c>
      <c r="E103" s="100">
        <v>0</v>
      </c>
      <c r="F103" s="100">
        <v>0</v>
      </c>
      <c r="G103" s="100">
        <v>0</v>
      </c>
      <c r="H103" s="100">
        <v>12.411142505663666</v>
      </c>
      <c r="I103" s="100">
        <v>25169.797001485913</v>
      </c>
      <c r="J103" s="100">
        <v>10.54678456174782</v>
      </c>
      <c r="K103" s="100">
        <v>21388.879091224579</v>
      </c>
      <c r="L103" s="100">
        <v>10.068253625369865</v>
      </c>
      <c r="M103" s="100">
        <v>20418.418352250086</v>
      </c>
      <c r="N103" s="100">
        <v>8.2470138302940317</v>
      </c>
      <c r="O103" s="100">
        <v>16724.944047836296</v>
      </c>
      <c r="P103" s="100">
        <v>8.7464687781848873</v>
      </c>
      <c r="Q103" s="100">
        <v>17737.838682158952</v>
      </c>
      <c r="R103" s="100">
        <v>6.7945897878592039</v>
      </c>
      <c r="S103" s="100">
        <v>13779.428089778465</v>
      </c>
      <c r="T103" s="100">
        <v>10.465860076460549</v>
      </c>
      <c r="U103" s="100">
        <v>21224.764235061994</v>
      </c>
      <c r="V103" s="100">
        <v>8.8828282785399004</v>
      </c>
      <c r="W103" s="100">
        <v>18014.37574887892</v>
      </c>
      <c r="X103" s="100">
        <v>9.0345759942218216</v>
      </c>
      <c r="Y103" s="100">
        <v>18322.120116281854</v>
      </c>
      <c r="Z103" s="100">
        <v>9.3093178578875833</v>
      </c>
      <c r="AA103" s="100">
        <v>18879.296615796018</v>
      </c>
      <c r="AB103" s="100">
        <v>3.8488246414751663</v>
      </c>
      <c r="AC103" s="100">
        <v>7805.4163729116372</v>
      </c>
      <c r="AD103" s="100">
        <v>4.3879405156635825</v>
      </c>
      <c r="AE103" s="100">
        <v>8898.7433657657457</v>
      </c>
      <c r="AF103" s="100">
        <v>5.2559549303984872</v>
      </c>
      <c r="AG103" s="100">
        <v>10659.076598848133</v>
      </c>
      <c r="AH103" s="100">
        <v>5.8435459509424899</v>
      </c>
      <c r="AI103" s="100">
        <v>11850.71118851137</v>
      </c>
      <c r="AJ103" s="100">
        <v>6.7565105345322918</v>
      </c>
      <c r="AK103" s="100">
        <v>13702.203364031488</v>
      </c>
      <c r="AL103" s="100">
        <v>5.0531268141036829</v>
      </c>
      <c r="AM103" s="100">
        <v>10247.741179002269</v>
      </c>
      <c r="AN103" s="100">
        <v>7.3940434103723343</v>
      </c>
      <c r="AO103" s="100">
        <v>14995.120036235094</v>
      </c>
      <c r="AP103" s="100">
        <v>8.0043173282140696</v>
      </c>
      <c r="AQ103" s="100">
        <v>16232.755541618133</v>
      </c>
      <c r="AR103" s="100">
        <v>4.2671433352805899</v>
      </c>
      <c r="AS103" s="100">
        <v>8653.7666839490357</v>
      </c>
      <c r="AT103" s="100">
        <v>3.2678783141634304</v>
      </c>
      <c r="AU103" s="100">
        <v>6627.2572211234374</v>
      </c>
      <c r="AV103" s="100">
        <v>7.8720680644434626</v>
      </c>
      <c r="AW103" s="100">
        <v>15964.554034691342</v>
      </c>
      <c r="AX103" s="100">
        <v>4.6040249915894247</v>
      </c>
      <c r="AY103" s="100">
        <v>9336.9626829433528</v>
      </c>
      <c r="AZ103" s="100">
        <v>6.4601215958683476</v>
      </c>
      <c r="BA103" s="100">
        <v>13101.126596421009</v>
      </c>
      <c r="BB103" s="100">
        <v>9.4060818082139139</v>
      </c>
      <c r="BC103" s="100">
        <v>19075.533907057816</v>
      </c>
      <c r="BD103" s="100">
        <v>6.9808144567375177</v>
      </c>
      <c r="BE103" s="100">
        <v>14157.091718263686</v>
      </c>
      <c r="BF103" s="100">
        <v>7.6367370903947984</v>
      </c>
      <c r="BG103" s="100">
        <v>15487.302819320652</v>
      </c>
      <c r="BH103" s="100">
        <v>5.7286504286231645</v>
      </c>
      <c r="BI103" s="100">
        <v>11617.703069247778</v>
      </c>
      <c r="BJ103" s="100">
        <v>5.0206993057845812</v>
      </c>
      <c r="BK103" s="100">
        <v>10181.978192131131</v>
      </c>
      <c r="BL103" s="100">
        <v>7.346689060992091</v>
      </c>
      <c r="BM103" s="100">
        <v>14899.085415691961</v>
      </c>
      <c r="BN103" s="100">
        <v>3.7194639491363208</v>
      </c>
      <c r="BO103" s="100">
        <v>7543.0728888484582</v>
      </c>
      <c r="BP103" s="100">
        <v>9.0198608746580788</v>
      </c>
      <c r="BQ103" s="100">
        <v>18292.277853806583</v>
      </c>
      <c r="BR103" s="100">
        <v>8.733723712858902</v>
      </c>
      <c r="BS103" s="100">
        <v>17711.991689677852</v>
      </c>
      <c r="BT103" s="100">
        <v>8.7407516223742068</v>
      </c>
      <c r="BU103" s="100">
        <v>17726.244290174891</v>
      </c>
      <c r="BV103" s="100">
        <v>7.8120614304377041</v>
      </c>
      <c r="BW103" s="100">
        <v>15842.860580927663</v>
      </c>
      <c r="BX103" s="100">
        <v>14.486333275583567</v>
      </c>
      <c r="BY103" s="100">
        <v>29378.283882883472</v>
      </c>
      <c r="BZ103" s="100">
        <v>12.827681298094895</v>
      </c>
      <c r="CA103" s="100">
        <v>26014.537672536448</v>
      </c>
      <c r="CB103" s="100">
        <v>14.058002702493619</v>
      </c>
      <c r="CC103" s="100">
        <v>28509.629480657059</v>
      </c>
      <c r="CD103" s="100">
        <v>16.619059402195081</v>
      </c>
      <c r="CE103" s="100">
        <v>33703.452467651623</v>
      </c>
      <c r="CF103" s="100">
        <v>5.0075790114314858</v>
      </c>
      <c r="CG103" s="100">
        <v>10155.370235183053</v>
      </c>
      <c r="CH103" s="100">
        <v>5.3580501403454326</v>
      </c>
      <c r="CI103" s="100">
        <v>10866.125684620538</v>
      </c>
      <c r="CJ103" s="100">
        <v>4.8875716712882467</v>
      </c>
      <c r="CK103" s="100">
        <v>9911.9953493725643</v>
      </c>
      <c r="CL103" s="100">
        <v>0</v>
      </c>
      <c r="CM103" s="100">
        <v>0</v>
      </c>
      <c r="CN103" s="100">
        <v>24.836568636621205</v>
      </c>
      <c r="CO103" s="100">
        <v>50368.561195067807</v>
      </c>
      <c r="CP103" s="100">
        <v>11.324155638917158</v>
      </c>
      <c r="CQ103" s="100">
        <v>22965.387635723997</v>
      </c>
      <c r="CR103" s="100">
        <v>11.045297309029376</v>
      </c>
      <c r="CS103" s="100">
        <v>22399.862942711574</v>
      </c>
      <c r="CT103" s="100">
        <v>9.2765577950445763</v>
      </c>
      <c r="CU103" s="100">
        <v>18812.859208350401</v>
      </c>
    </row>
    <row r="104" spans="2:99">
      <c r="C104" s="99" t="s">
        <v>269</v>
      </c>
      <c r="D104" s="100">
        <v>0</v>
      </c>
      <c r="E104" s="100">
        <v>0</v>
      </c>
      <c r="F104" s="100">
        <v>0</v>
      </c>
      <c r="G104" s="100">
        <v>0</v>
      </c>
      <c r="H104" s="100">
        <v>12.411142505663666</v>
      </c>
      <c r="I104" s="100">
        <v>25720.85172873738</v>
      </c>
      <c r="J104" s="100">
        <v>9.1405466201814445</v>
      </c>
      <c r="K104" s="100">
        <v>18942.868815664027</v>
      </c>
      <c r="L104" s="100">
        <v>9.5240236996741974</v>
      </c>
      <c r="M104" s="100">
        <v>19737.586715204809</v>
      </c>
      <c r="N104" s="100">
        <v>8.2470138302940317</v>
      </c>
      <c r="O104" s="100">
        <v>17091.111461901353</v>
      </c>
      <c r="P104" s="100">
        <v>8.5222003479750175</v>
      </c>
      <c r="Q104" s="100">
        <v>17661.408001143427</v>
      </c>
      <c r="R104" s="100">
        <v>6.1575969952474043</v>
      </c>
      <c r="S104" s="100">
        <v>12761.004012950722</v>
      </c>
      <c r="T104" s="100">
        <v>11.64326933506236</v>
      </c>
      <c r="U104" s="100">
        <v>24129.511369983236</v>
      </c>
      <c r="V104" s="100">
        <v>9.0284484142536687</v>
      </c>
      <c r="W104" s="100">
        <v>18710.556493699303</v>
      </c>
      <c r="X104" s="100">
        <v>9.1851522607921865</v>
      </c>
      <c r="Y104" s="100">
        <v>19035.309545265729</v>
      </c>
      <c r="Z104" s="100">
        <v>9.595758407361048</v>
      </c>
      <c r="AA104" s="100">
        <v>19886.249723415036</v>
      </c>
      <c r="AB104" s="100">
        <v>3.8488246414751663</v>
      </c>
      <c r="AC104" s="100">
        <v>7976.3041869931349</v>
      </c>
      <c r="AD104" s="100">
        <v>4.7868441989057269</v>
      </c>
      <c r="AE104" s="100">
        <v>9920.2559178122283</v>
      </c>
      <c r="AF104" s="100">
        <v>5.6939511745983609</v>
      </c>
      <c r="AG104" s="100">
        <v>11800.144414237644</v>
      </c>
      <c r="AH104" s="100">
        <v>6.7425530203182564</v>
      </c>
      <c r="AI104" s="100">
        <v>13973.266879307555</v>
      </c>
      <c r="AJ104" s="100">
        <v>6.3206066290785943</v>
      </c>
      <c r="AK104" s="100">
        <v>13098.825178102479</v>
      </c>
      <c r="AL104" s="100">
        <v>5.2728279799342763</v>
      </c>
      <c r="AM104" s="100">
        <v>10927.408705615795</v>
      </c>
      <c r="AN104" s="100">
        <v>8.2902910964780734</v>
      </c>
      <c r="AO104" s="100">
        <v>17180.799268341161</v>
      </c>
      <c r="AP104" s="100">
        <v>8.0043173282140696</v>
      </c>
      <c r="AQ104" s="100">
        <v>16588.147230990839</v>
      </c>
      <c r="AR104" s="100">
        <v>4.0589900018522673</v>
      </c>
      <c r="AS104" s="100">
        <v>8411.8508798386392</v>
      </c>
      <c r="AT104" s="100">
        <v>3.6449411965669034</v>
      </c>
      <c r="AU104" s="100">
        <v>7553.7761357652507</v>
      </c>
      <c r="AV104" s="100">
        <v>6.7474869123801104</v>
      </c>
      <c r="AW104" s="100">
        <v>13983.491877216542</v>
      </c>
      <c r="AX104" s="100">
        <v>5.4566222122541328</v>
      </c>
      <c r="AY104" s="100">
        <v>11308.303872675466</v>
      </c>
      <c r="AZ104" s="100">
        <v>6.0294468228104572</v>
      </c>
      <c r="BA104" s="100">
        <v>12495.425595592393</v>
      </c>
      <c r="BB104" s="100">
        <v>7.7702414937419277</v>
      </c>
      <c r="BC104" s="100">
        <v>16103.048471630771</v>
      </c>
      <c r="BD104" s="100">
        <v>7.4794440607901969</v>
      </c>
      <c r="BE104" s="100">
        <v>15500.399871581605</v>
      </c>
      <c r="BF104" s="100">
        <v>6.4618544611032913</v>
      </c>
      <c r="BG104" s="100">
        <v>13391.547185190462</v>
      </c>
      <c r="BH104" s="100">
        <v>6.1378397449533901</v>
      </c>
      <c r="BI104" s="100">
        <v>12720.059087441407</v>
      </c>
      <c r="BJ104" s="100">
        <v>5.2597802251076571</v>
      </c>
      <c r="BK104" s="100">
        <v>10900.368538513108</v>
      </c>
      <c r="BL104" s="100">
        <v>6.2335543547811678</v>
      </c>
      <c r="BM104" s="100">
        <v>12918.418044848493</v>
      </c>
      <c r="BN104" s="100">
        <v>3.5237026886554621</v>
      </c>
      <c r="BO104" s="100">
        <v>7302.5214519695801</v>
      </c>
      <c r="BP104" s="100">
        <v>7.5848830082352032</v>
      </c>
      <c r="BQ104" s="100">
        <v>15718.911546266636</v>
      </c>
      <c r="BR104" s="100">
        <v>8.2485168399222957</v>
      </c>
      <c r="BS104" s="100">
        <v>17094.226299054968</v>
      </c>
      <c r="BT104" s="100">
        <v>8.4587918926201997</v>
      </c>
      <c r="BU104" s="100">
        <v>17530.000318266102</v>
      </c>
      <c r="BV104" s="100">
        <v>8.1013970389724346</v>
      </c>
      <c r="BW104" s="100">
        <v>16789.335223566475</v>
      </c>
      <c r="BX104" s="100">
        <v>13.507526973179273</v>
      </c>
      <c r="BY104" s="100">
        <v>27992.998899216727</v>
      </c>
      <c r="BZ104" s="100">
        <v>12.432983411999667</v>
      </c>
      <c r="CA104" s="100">
        <v>25766.114823028111</v>
      </c>
      <c r="CB104" s="100">
        <v>15.336002948174858</v>
      </c>
      <c r="CC104" s="100">
        <v>31782.332509797579</v>
      </c>
      <c r="CD104" s="100">
        <v>16.619059402195081</v>
      </c>
      <c r="CE104" s="100">
        <v>34441.33870510909</v>
      </c>
      <c r="CF104" s="100">
        <v>5.3414176121935846</v>
      </c>
      <c r="CG104" s="100">
        <v>11069.553859509984</v>
      </c>
      <c r="CH104" s="100">
        <v>5.3580501403454326</v>
      </c>
      <c r="CI104" s="100">
        <v>11104.023110851875</v>
      </c>
      <c r="CJ104" s="100">
        <v>5.236683933523123</v>
      </c>
      <c r="CK104" s="100">
        <v>10852.503783833321</v>
      </c>
      <c r="CL104" s="100">
        <v>0</v>
      </c>
      <c r="CM104" s="100">
        <v>0</v>
      </c>
      <c r="CN104" s="100">
        <v>26.179085860222351</v>
      </c>
      <c r="CO104" s="100">
        <v>54253.537536724805</v>
      </c>
      <c r="CP104" s="100">
        <v>11.876553474961899</v>
      </c>
      <c r="CQ104" s="100">
        <v>24612.969421511039</v>
      </c>
      <c r="CR104" s="100">
        <v>11.045297309029376</v>
      </c>
      <c r="CS104" s="100">
        <v>22890.27414323248</v>
      </c>
      <c r="CT104" s="100">
        <v>9.2765577950445763</v>
      </c>
      <c r="CU104" s="100">
        <v>19224.738374450382</v>
      </c>
    </row>
    <row r="105" spans="2:99">
      <c r="C105" s="99" t="s">
        <v>270</v>
      </c>
      <c r="D105" s="100">
        <v>0</v>
      </c>
      <c r="E105" s="100">
        <v>0</v>
      </c>
      <c r="F105" s="100">
        <v>0</v>
      </c>
      <c r="G105" s="100">
        <v>0</v>
      </c>
      <c r="H105" s="100">
        <v>11.240280005129357</v>
      </c>
      <c r="I105" s="100">
        <v>22458.079450248453</v>
      </c>
      <c r="J105" s="100">
        <v>9.8436655909646316</v>
      </c>
      <c r="K105" s="100">
        <v>19667.643850747332</v>
      </c>
      <c r="L105" s="100">
        <v>9.5240236996741974</v>
      </c>
      <c r="M105" s="100">
        <v>19028.999351949045</v>
      </c>
      <c r="N105" s="100">
        <v>7.4489157176849305</v>
      </c>
      <c r="O105" s="100">
        <v>14882.933603934491</v>
      </c>
      <c r="P105" s="100">
        <v>9.8678109292342313</v>
      </c>
      <c r="Q105" s="100">
        <v>19715.886236609993</v>
      </c>
      <c r="R105" s="100">
        <v>6.582258856988604</v>
      </c>
      <c r="S105" s="100">
        <v>13151.353196263231</v>
      </c>
      <c r="T105" s="100">
        <v>12.035739087929631</v>
      </c>
      <c r="U105" s="100">
        <v>24047.406697683404</v>
      </c>
      <c r="V105" s="100">
        <v>9.9021692285362803</v>
      </c>
      <c r="W105" s="100">
        <v>19784.534118615487</v>
      </c>
      <c r="X105" s="100">
        <v>7.6793895950885487</v>
      </c>
      <c r="Y105" s="100">
        <v>15343.420410986921</v>
      </c>
      <c r="Z105" s="100">
        <v>10.025419231571243</v>
      </c>
      <c r="AA105" s="100">
        <v>20030.787624679346</v>
      </c>
      <c r="AB105" s="100">
        <v>3.4211774590890367</v>
      </c>
      <c r="AC105" s="100">
        <v>6835.5125632598956</v>
      </c>
      <c r="AD105" s="100">
        <v>4.3879405156635825</v>
      </c>
      <c r="AE105" s="100">
        <v>8767.105150295838</v>
      </c>
      <c r="AF105" s="100">
        <v>5.2559549303984872</v>
      </c>
      <c r="AG105" s="100">
        <v>10501.397950936178</v>
      </c>
      <c r="AH105" s="100">
        <v>5.8435459509424899</v>
      </c>
      <c r="AI105" s="100">
        <v>11675.404809983094</v>
      </c>
      <c r="AJ105" s="100">
        <v>6.3206066290785943</v>
      </c>
      <c r="AK105" s="100">
        <v>12628.572044899031</v>
      </c>
      <c r="AL105" s="100">
        <v>4.8334256482730877</v>
      </c>
      <c r="AM105" s="100">
        <v>9657.1844452496298</v>
      </c>
      <c r="AN105" s="100">
        <v>8.066229174951637</v>
      </c>
      <c r="AO105" s="100">
        <v>16116.325891553372</v>
      </c>
      <c r="AP105" s="100">
        <v>7.3182329857957216</v>
      </c>
      <c r="AQ105" s="100">
        <v>14621.829505619851</v>
      </c>
      <c r="AR105" s="100">
        <v>4.6834500021372323</v>
      </c>
      <c r="AS105" s="100">
        <v>9357.533104270191</v>
      </c>
      <c r="AT105" s="100">
        <v>3.3935659416312549</v>
      </c>
      <c r="AU105" s="100">
        <v>6780.3447513792471</v>
      </c>
      <c r="AV105" s="100">
        <v>7.309777488411787</v>
      </c>
      <c r="AW105" s="100">
        <v>14604.935421846751</v>
      </c>
      <c r="AX105" s="100">
        <v>5.4566222122541328</v>
      </c>
      <c r="AY105" s="100">
        <v>10902.331180083758</v>
      </c>
      <c r="AZ105" s="100">
        <v>6.4601215958683476</v>
      </c>
      <c r="BA105" s="100">
        <v>12907.322948544959</v>
      </c>
      <c r="BB105" s="100">
        <v>8.1792015723599238</v>
      </c>
      <c r="BC105" s="100">
        <v>16342.044741575128</v>
      </c>
      <c r="BD105" s="100">
        <v>7.4794440607901969</v>
      </c>
      <c r="BE105" s="100">
        <v>14943.929233458814</v>
      </c>
      <c r="BF105" s="100">
        <v>7.0492957757490444</v>
      </c>
      <c r="BG105" s="100">
        <v>14084.49295994659</v>
      </c>
      <c r="BH105" s="100">
        <v>5.9332450867882782</v>
      </c>
      <c r="BI105" s="100">
        <v>11854.623683402981</v>
      </c>
      <c r="BJ105" s="100">
        <v>4.7816183864615054</v>
      </c>
      <c r="BK105" s="100">
        <v>9553.6735361500869</v>
      </c>
      <c r="BL105" s="100">
        <v>6.2335543547811678</v>
      </c>
      <c r="BM105" s="100">
        <v>12454.641600852774</v>
      </c>
      <c r="BN105" s="100">
        <v>3.7194639491363208</v>
      </c>
      <c r="BO105" s="100">
        <v>7431.4889703743693</v>
      </c>
      <c r="BP105" s="100">
        <v>7.789879846295614</v>
      </c>
      <c r="BQ105" s="100">
        <v>15564.179932898636</v>
      </c>
      <c r="BR105" s="100">
        <v>9.2189305857955066</v>
      </c>
      <c r="BS105" s="100">
        <v>18419.423310419421</v>
      </c>
      <c r="BT105" s="100">
        <v>8.4587918926201997</v>
      </c>
      <c r="BU105" s="100">
        <v>16900.666201455158</v>
      </c>
      <c r="BV105" s="100">
        <v>7.2333902133682448</v>
      </c>
      <c r="BW105" s="100">
        <v>14452.313646309753</v>
      </c>
      <c r="BX105" s="100">
        <v>15.269378317507003</v>
      </c>
      <c r="BY105" s="100">
        <v>30508.217878378993</v>
      </c>
      <c r="BZ105" s="100">
        <v>11.840936582856825</v>
      </c>
      <c r="CA105" s="100">
        <v>23658.191292547937</v>
      </c>
      <c r="CB105" s="100">
        <v>15.591602997311105</v>
      </c>
      <c r="CC105" s="100">
        <v>31152.022788627586</v>
      </c>
      <c r="CD105" s="100">
        <v>16.245597393156988</v>
      </c>
      <c r="CE105" s="100">
        <v>32458.703591527661</v>
      </c>
      <c r="CF105" s="100">
        <v>5.3414176121935846</v>
      </c>
      <c r="CG105" s="100">
        <v>10672.152389162782</v>
      </c>
      <c r="CH105" s="100">
        <v>5.3580501403454326</v>
      </c>
      <c r="CI105" s="100">
        <v>10705.384180410174</v>
      </c>
      <c r="CJ105" s="100">
        <v>4.8875716712882467</v>
      </c>
      <c r="CK105" s="100">
        <v>9765.368199233917</v>
      </c>
      <c r="CL105" s="100">
        <v>0</v>
      </c>
      <c r="CM105" s="100">
        <v>0</v>
      </c>
      <c r="CN105" s="100">
        <v>28.192861695624071</v>
      </c>
      <c r="CO105" s="100">
        <v>56329.337667856897</v>
      </c>
      <c r="CP105" s="100">
        <v>11.324155638917158</v>
      </c>
      <c r="CQ105" s="100">
        <v>22625.662966556483</v>
      </c>
      <c r="CR105" s="100">
        <v>10.71059132996788</v>
      </c>
      <c r="CS105" s="100">
        <v>21399.761477275824</v>
      </c>
      <c r="CT105" s="100">
        <v>9.9901391638941597</v>
      </c>
      <c r="CU105" s="100">
        <v>19960.298049460533</v>
      </c>
    </row>
    <row r="107" spans="2:99">
      <c r="B107" s="104" t="s">
        <v>275</v>
      </c>
    </row>
    <row r="108" spans="2:99">
      <c r="C108" s="99" t="s">
        <v>276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434.14314538770532</v>
      </c>
      <c r="E109" s="100">
        <f>SUM(L$6:L$19)+SUM(N$6:N$19)+SUM(P$6:P$19)+SUM(R$6:R$19)</f>
        <v>3240</v>
      </c>
      <c r="F109" s="100">
        <f>SUM(T$6:T$19)+SUM(V$6:V$19)+SUM(X$6:X$19)+SUM(Z$6:Z$19)</f>
        <v>464</v>
      </c>
      <c r="G109" s="100">
        <f>SUM(AB$6:AB$19)+SUM(AD$6:AD$19)+SUM(AF$6:AF$19)+SUM(AH$6:AH$19)</f>
        <v>1602</v>
      </c>
      <c r="H109" s="100">
        <f>SUM(AJ$6:AJ$19)+SUM(AL$6:AL$19)+SUM(AN$6:AN$19)+SUM(AP$6:AP$19)</f>
        <v>577</v>
      </c>
      <c r="I109" s="100">
        <f>SUM(AR$6:AR$19)+SUM(AT$6:AT$19)+SUM(AV$6:AV$19)+SUM(AX$6:AX$19)</f>
        <v>2349</v>
      </c>
      <c r="J109" s="100">
        <f>SUM(AZ$6:AZ$19)+SUM(BB$6:BB$19)+SUM(BD$6:BD$19)+SUM(BF$6:BF$19)</f>
        <v>831</v>
      </c>
      <c r="K109" s="100">
        <f>SUM(BH$6:BH$19)+SUM(BJ$6:BJ$19)+SUM(BL$6:BL$19)+SUM(BN$6:BN$19)</f>
        <v>3388</v>
      </c>
      <c r="L109" s="100">
        <f>SUM(BP$6:BP$19)+SUM(BR$6:BR$19)+SUM(BT$6:BT$19)+SUM(BV$6:BV$19)</f>
        <v>4805</v>
      </c>
      <c r="M109" s="100">
        <f>SUM(BX$6:BX$19)+SUM(BZ$6:BZ$19)+SUM(CB$6:CB$19)+SUM(CD$6:CD$19)</f>
        <v>935</v>
      </c>
      <c r="N109" s="100">
        <f>SUM(CF$6:CF$19)+SUM(CH$6:CH$19)+SUM(CJ$6:CJ$19)+SUM(CL$6:CL$19)</f>
        <v>1275</v>
      </c>
      <c r="O109" s="100">
        <f>SUM(CN$6:CN$19)+SUM(CP$6:CP$19)+SUM(CR$6:CR$19)+SUM(CT$6:CT$19)</f>
        <v>956</v>
      </c>
    </row>
    <row r="110" spans="2:99">
      <c r="C110" s="99" t="s">
        <v>127</v>
      </c>
      <c r="D110" s="100">
        <f>SUM(D$20:D$36)+SUM(F$20:F$36)+SUM(H$20:H$36)+SUM(J$20:J$36)</f>
        <v>911.22553235584633</v>
      </c>
      <c r="E110" s="100">
        <f>SUM(L$20:L$36)+SUM(N$20:N$36)+SUM(P$20:P$36)+SUM(R$20:R$36)</f>
        <v>1581</v>
      </c>
      <c r="F110" s="100">
        <f>SUM(T$20:T$36)+SUM(V$20:V$36)+SUM(X$20:X$36)+SUM(Z$20:Z$36)</f>
        <v>2156</v>
      </c>
      <c r="G110" s="100">
        <f>SUM(AB$20:AB$36)+SUM(AD$20:AD$36)+SUM(AF$20:AF$36)+SUM(AH$20:AH$36)</f>
        <v>1223</v>
      </c>
      <c r="H110" s="100">
        <f>SUM(AJ$20:AJ$36)+SUM(AL$20:AL$36)+SUM(AN$20:AN$36)+SUM(AP$20:AP$36)</f>
        <v>1654</v>
      </c>
      <c r="I110" s="100">
        <f>SUM(AR$20:AR$36)+SUM(AT$20:AT$36)+SUM(AV$20:AV$36)+SUM(AX$20:AX$36)</f>
        <v>1628</v>
      </c>
      <c r="J110" s="100">
        <f>SUM(AZ$20:AZ$36)+SUM(BB$20:BB$36)+SUM(BD$20:BD$36)+SUM(BF$20:BF$36)</f>
        <v>7066</v>
      </c>
      <c r="K110" s="100">
        <f>SUM(BH$20:BH$36)+SUM(BJ$20:BJ$36)+SUM(BL$20:BL$36)+SUM(BN$20:BN$36)</f>
        <v>1163</v>
      </c>
      <c r="L110" s="100">
        <f>SUM(BP$20:BP$36)+SUM(BR$20:BR$36)+SUM(BT$20:BT$36)+SUM(BV$20:BV$36)</f>
        <v>1335</v>
      </c>
      <c r="M110" s="100">
        <f>SUM(BX$20:BX$36)+SUM(BZ$20:BZ$36)+SUM(CB$20:CB$36)+SUM(CD$20:CD$36)</f>
        <v>1041</v>
      </c>
      <c r="N110" s="100">
        <f>SUM(CF$20:CF$36)+SUM(CH$20:CH$36)+SUM(CJ$20:CJ$36)+SUM(CL$20:CL$36)</f>
        <v>9846</v>
      </c>
      <c r="O110" s="100">
        <f>SUM(CN$20:CN$36)+SUM(CP$20:CP$36)+SUM(CR$20:CR$36)+SUM(CT$20:CT$36)</f>
        <v>8851</v>
      </c>
    </row>
    <row r="111" spans="2:99">
      <c r="C111" s="99" t="s">
        <v>128</v>
      </c>
      <c r="D111" s="100">
        <f>SUM(D$37:D$48)+SUM(F$37:F$48)+SUM(H$37:H$48)+SUM(J$37:J$48)</f>
        <v>1816.7682225455615</v>
      </c>
      <c r="E111" s="100">
        <f>SUM(L$37:L$48)+SUM(N$37:N$48)+SUM(P$37:P$48)+SUM(R$37:R$48)</f>
        <v>1055</v>
      </c>
      <c r="F111" s="100">
        <f>SUM(T$37:T$48)+SUM(V$37:V$48)+SUM(X$37:X$48)+SUM(Z$37:Z$48)</f>
        <v>607</v>
      </c>
      <c r="G111" s="100">
        <f>SUM(AB$37:AB$48)+SUM(AD$37:AD$48)+SUM(AF$37:AF$48)+SUM(AH$37:AH$48)</f>
        <v>1156</v>
      </c>
      <c r="H111" s="100">
        <f>SUM(AJ$37:AJ$48)+SUM(AL$37:AL$48)+SUM(AN$37:AN$48)+SUM(AP$37:AP$48)</f>
        <v>831</v>
      </c>
      <c r="I111" s="100">
        <f>SUM(AR$37:AR$48)+SUM(AT$37:AT$48)+SUM(AV$37:AV$48)+SUM(AX$37:AX$48)</f>
        <v>5296</v>
      </c>
      <c r="J111" s="100">
        <f>SUM(AZ$37:AZ$48)+SUM(BB$37:BB$48)+SUM(BD$37:BD$48)+SUM(BF$37:BF$48)</f>
        <v>1361</v>
      </c>
      <c r="K111" s="100">
        <f>SUM(BH$37:BH$48)+SUM(BJ$37:BJ$48)+SUM(BL$37:BL$48)+SUM(BN$37:BN$48)</f>
        <v>964</v>
      </c>
      <c r="L111" s="100">
        <f>SUM(BP$37:BP$48)+SUM(BR$37:BR$48)+SUM(BT$37:BT$48)+SUM(BV$37:BV$48)</f>
        <v>1379</v>
      </c>
      <c r="M111" s="100">
        <f>SUM(BX$37:BX$48)+SUM(BZ$37:BZ$48)+SUM(CB$37:CB$48)+SUM(CD$37:CD$48)</f>
        <v>1186</v>
      </c>
      <c r="N111" s="100">
        <f>SUM(CF$37:CF$48)+SUM(CH$37:CH$48)+SUM(CJ$37:CJ$48)+SUM(CL$37:CL$48)</f>
        <v>3062</v>
      </c>
      <c r="O111" s="100">
        <f>SUM(CN$37:CN$48)+SUM(CP$37:CP$48)+SUM(CR$37:CR$48)+SUM(CT$37:CT$48)</f>
        <v>892</v>
      </c>
    </row>
    <row r="112" spans="2:99">
      <c r="C112" s="99" t="s">
        <v>129</v>
      </c>
      <c r="D112" s="100">
        <f>SUM(D$49:D$70)+SUM(F$49:F$70)+SUM(H$49:H$70)+SUM(J$49:J$70)</f>
        <v>1495.3687284968507</v>
      </c>
      <c r="E112" s="100">
        <f>SUM(L$49:L$70)+SUM(N$49:N$70)+SUM(P$49:P$70)+SUM(R$49:R$70)</f>
        <v>993.54004523515277</v>
      </c>
      <c r="F112" s="100">
        <f>SUM(T$49:T$70)+SUM(V$49:V$70)+SUM(X$49:X$70)+SUM(Z$49:Z$70)</f>
        <v>657.88103801008833</v>
      </c>
      <c r="G112" s="100">
        <f>SUM(AB$49:AB$70)+SUM(AD$49:AD$70)+SUM(AF$49:AF$70)+SUM(AH$49:AH$70)</f>
        <v>630.9379811890426</v>
      </c>
      <c r="H112" s="100">
        <f>SUM(AJ$49:AJ$70)+SUM(AL$49:AL$70)+SUM(AN$49:AN$70)+SUM(AP$49:AP$70)</f>
        <v>2058.2229173218016</v>
      </c>
      <c r="I112" s="100">
        <f>SUM(AR$49:AR$70)+SUM(AT$49:AT$70)+SUM(AV$49:AV$70)+SUM(AX$49:AX$70)</f>
        <v>1638.2431165622997</v>
      </c>
      <c r="J112" s="100">
        <f>SUM(AZ$49:AZ$70)+SUM(BB$49:BB$70)+SUM(BD$49:BD$70)+SUM(BF$49:BF$70)</f>
        <v>1165.5292665161805</v>
      </c>
      <c r="K112" s="100">
        <f>SUM(BH$49:BH$70)+SUM(BJ$49:BJ$70)+SUM(BL$49:BL$70)+SUM(BN$49:BN$70)</f>
        <v>1654.3963245524715</v>
      </c>
      <c r="L112" s="100">
        <f>SUM(BP$49:BP$70)+SUM(BR$49:BR$70)+SUM(BT$49:BT$70)+SUM(BV$49:BV$70)</f>
        <v>1675.7253003157616</v>
      </c>
      <c r="M112" s="100">
        <f>SUM(BX$49:BX$70)+SUM(BZ$49:BZ$70)+SUM(CB$49:CB$70)+SUM(CD$49:CD$70)</f>
        <v>2461.6872371587342</v>
      </c>
      <c r="N112" s="100">
        <f>SUM(CF$49:CF$70)+SUM(CH$49:CH$70)+SUM(CJ$49:CJ$70)+SUM(CL$49:CL$70)</f>
        <v>1832.1592977208941</v>
      </c>
      <c r="O112" s="100">
        <f>SUM(CN$49:CN$70)+SUM(CP$49:CP$70)+SUM(CR$49:CR$70)+SUM(CT$49:CT$70)</f>
        <v>1363.9468031989009</v>
      </c>
    </row>
    <row r="113" spans="2:15">
      <c r="C113" s="99" t="s">
        <v>130</v>
      </c>
      <c r="D113" s="100">
        <f>SUM(D$71:D$86)+SUM(F$71:F$86)+SUM(H$71:H$86)+SUM(J$71:J$86)</f>
        <v>179.2309802102144</v>
      </c>
      <c r="E113" s="100">
        <f>SUM(L$71:L$86)+SUM(N$71:N$86)+SUM(P$71:P$86)+SUM(R$71:R$86)</f>
        <v>354.79398168749333</v>
      </c>
      <c r="F113" s="100">
        <f>SUM(T$71:T$86)+SUM(V$71:V$86)+SUM(X$71:X$86)+SUM(Z$71:Z$86)</f>
        <v>211.12934602725952</v>
      </c>
      <c r="G113" s="100">
        <f>SUM(AB$71:AB$86)+SUM(AD$71:AD$86)+SUM(AF$71:AF$86)+SUM(AH$71:AH$86)</f>
        <v>400.27058199816366</v>
      </c>
      <c r="H113" s="100">
        <f>SUM(AJ$71:AJ$86)+SUM(AL$71:AL$86)+SUM(AN$71:AN$86)+SUM(AP$71:AP$86)</f>
        <v>215.70569059867677</v>
      </c>
      <c r="I113" s="100">
        <f>SUM(AR$71:AR$86)+SUM(AT$71:AT$86)+SUM(AV$71:AV$86)+SUM(AX$71:AX$86)</f>
        <v>661.4585211218988</v>
      </c>
      <c r="J113" s="100">
        <f>SUM(AZ$71:AZ$86)+SUM(BB$71:BB$86)+SUM(BD$71:BD$86)+SUM(BF$71:BF$86)</f>
        <v>327.21890520972556</v>
      </c>
      <c r="K113" s="100">
        <f>SUM(BH$71:BH$86)+SUM(BJ$71:BJ$86)+SUM(BL$71:BL$86)+SUM(BN$71:BN$86)</f>
        <v>599.9568825953254</v>
      </c>
      <c r="L113" s="100">
        <f>SUM(BP$71:BP$86)+SUM(BR$71:BR$86)+SUM(BT$71:BT$86)+SUM(BV$71:BV$86)</f>
        <v>183.27810803162777</v>
      </c>
      <c r="M113" s="100">
        <f>SUM(BX$71:BX$86)+SUM(BZ$71:BZ$86)+SUM(CB$71:CB$86)+SUM(CD$71:CD$86)</f>
        <v>201.33751800096661</v>
      </c>
      <c r="N113" s="100">
        <f>SUM(CF$71:CF$86)+SUM(CH$71:CH$86)+SUM(CJ$71:CJ$86)+SUM(CL$71:CL$86)</f>
        <v>199.43453405123398</v>
      </c>
      <c r="O113" s="100">
        <f>SUM(CN$71:CN$86)+SUM(CP$71:CP$86)+SUM(CR$71:CR$86)+SUM(CT$71:CT$86)</f>
        <v>366.59120444847008</v>
      </c>
    </row>
    <row r="114" spans="2:15">
      <c r="C114" s="99" t="s">
        <v>131</v>
      </c>
      <c r="D114" s="100">
        <f>SUM(D$87:D$94)+SUM(F$87:F$94)+SUM(H$87:H$94)+SUM(J$87:J$94)</f>
        <v>51.775780361812146</v>
      </c>
      <c r="E114" s="100">
        <f>SUM(L$87:L$94)+SUM(N$87:N$94)+SUM(P$87:P$94)+SUM(R$87:R$94)</f>
        <v>278.59153301241611</v>
      </c>
      <c r="F114" s="100">
        <f>SUM(T$87:T$94)+SUM(V$87:V$94)+SUM(X$87:X$94)+SUM(Z$87:Z$94)</f>
        <v>318.48696234927462</v>
      </c>
      <c r="G114" s="100">
        <f>SUM(AB$87:AB$94)+SUM(AD$87:AD$94)+SUM(AF$87:AF$94)+SUM(AH$87:AH$94)</f>
        <v>376.20565159377861</v>
      </c>
      <c r="H114" s="100">
        <f>SUM(AJ$87:AJ$94)+SUM(AL$87:AL$94)+SUM(AN$87:AN$94)+SUM(AP$87:AP$94)</f>
        <v>444.73040943739295</v>
      </c>
      <c r="I114" s="100">
        <f>SUM(AR$87:AR$94)+SUM(AT$87:AT$94)+SUM(AV$87:AV$94)+SUM(AX$87:AX$94)</f>
        <v>52.960779300128429</v>
      </c>
      <c r="J114" s="100">
        <f>SUM(AZ$87:AZ$94)+SUM(BB$87:BB$94)+SUM(BD$87:BD$94)+SUM(BF$87:BF$94)</f>
        <v>310.77928462814856</v>
      </c>
      <c r="K114" s="100">
        <f>SUM(BH$87:BH$94)+SUM(BJ$87:BJ$94)+SUM(BL$87:BL$94)+SUM(BN$87:BN$94)</f>
        <v>143.42668754616201</v>
      </c>
      <c r="L114" s="100">
        <f>SUM(BP$87:BP$94)+SUM(BR$87:BR$94)+SUM(BT$87:BT$94)+SUM(BV$87:BV$94)</f>
        <v>363.27640194211216</v>
      </c>
      <c r="M114" s="100">
        <f>SUM(BX$87:BX$94)+SUM(BZ$87:BZ$94)+SUM(CB$87:CB$94)+SUM(CD$87:CD$94)</f>
        <v>110.54913750117241</v>
      </c>
      <c r="N114" s="100">
        <f>SUM(CF$87:CF$94)+SUM(CH$87:CH$94)+SUM(CJ$87:CJ$94)+SUM(CL$87:CL$94)</f>
        <v>348.06230865919395</v>
      </c>
      <c r="O114" s="100">
        <f>SUM(CN$87:CN$94)+SUM(CP$87:CP$94)+SUM(CR$87:CR$94)+SUM(CT$87:CT$94)</f>
        <v>111.12638666667618</v>
      </c>
    </row>
    <row r="115" spans="2:15">
      <c r="C115" s="99" t="s">
        <v>132</v>
      </c>
      <c r="D115" s="100">
        <f>SUM(D$95:D$105)+SUM(F$95:F$105)+SUM(H$95:H$105)+SUM(J$95:J$105)</f>
        <v>241.0563295513557</v>
      </c>
      <c r="E115" s="100">
        <f>SUM(L$95:L$105)+SUM(N$95:N$105)+SUM(P$95:P$105)+SUM(R$95:R$105)</f>
        <v>364.23223887019572</v>
      </c>
      <c r="F115" s="100">
        <f>SUM(T$95:T$105)+SUM(V$95:V$105)+SUM(X$95:X$105)+SUM(Z$95:Z$105)</f>
        <v>429.82764072420849</v>
      </c>
      <c r="G115" s="100">
        <f>SUM(AB$95:AB$105)+SUM(AD$95:AD$105)+SUM(AF$95:AF$105)+SUM(AH$95:AH$105)</f>
        <v>218.74358402427313</v>
      </c>
      <c r="H115" s="100">
        <f>SUM(AJ$95:AJ$105)+SUM(AL$95:AL$105)+SUM(AN$95:AN$105)+SUM(AP$95:AP$105)</f>
        <v>304.4987814473867</v>
      </c>
      <c r="I115" s="100">
        <f>SUM(AR$95:AR$105)+SUM(AT$95:AT$105)+SUM(AV$95:AV$105)+SUM(AX$95:AX$105)</f>
        <v>225.66257012650408</v>
      </c>
      <c r="J115" s="100">
        <f>SUM(AZ$95:AZ$105)+SUM(BB$95:BB$105)+SUM(BD$95:BD$105)+SUM(BF$95:BF$105)</f>
        <v>317.63034245120332</v>
      </c>
      <c r="K115" s="100">
        <f>SUM(BH$95:BH$105)+SUM(BJ$95:BJ$105)+SUM(BL$95:BL$105)+SUM(BN$95:BN$105)</f>
        <v>239.3779041112989</v>
      </c>
      <c r="L115" s="100">
        <f>SUM(BP$95:BP$105)+SUM(BR$95:BR$105)+SUM(BT$95:BT$105)+SUM(BV$95:BV$105)</f>
        <v>364.04517682132956</v>
      </c>
      <c r="M115" s="100">
        <f>SUM(BX$95:BX$105)+SUM(BZ$95:BZ$105)+SUM(CB$95:CB$105)+SUM(CD$95:CD$105)</f>
        <v>645.58390614438485</v>
      </c>
      <c r="N115" s="100">
        <f>SUM(CF$95:CF$105)+SUM(CH$95:CH$105)+SUM(CJ$95:CJ$105)+SUM(CL$95:CL$105)</f>
        <v>172.17041159622818</v>
      </c>
      <c r="O115" s="100">
        <f>SUM(CN$95:CN$105)+SUM(CP$95:CP$105)+SUM(CR$95:CR$105)+SUM(CT$95:CT$105)</f>
        <v>657.99183957449168</v>
      </c>
    </row>
    <row r="116" spans="2:15">
      <c r="C116" s="99" t="s">
        <v>277</v>
      </c>
      <c r="D116" s="100">
        <f t="shared" ref="D116:O116" si="0">SUM(D$109:D$115)</f>
        <v>5129.5687189093469</v>
      </c>
      <c r="E116" s="100">
        <f t="shared" si="0"/>
        <v>7867.1577988052586</v>
      </c>
      <c r="F116" s="100">
        <f t="shared" si="0"/>
        <v>4844.324987110831</v>
      </c>
      <c r="G116" s="100">
        <f t="shared" si="0"/>
        <v>5607.1577988052586</v>
      </c>
      <c r="H116" s="100">
        <f t="shared" si="0"/>
        <v>6085.1577988052586</v>
      </c>
      <c r="I116" s="100">
        <f t="shared" si="0"/>
        <v>11851.324987110831</v>
      </c>
      <c r="J116" s="100">
        <f t="shared" si="0"/>
        <v>11379.157798805256</v>
      </c>
      <c r="K116" s="100">
        <f t="shared" si="0"/>
        <v>8152.1577988052577</v>
      </c>
      <c r="L116" s="100">
        <f t="shared" si="0"/>
        <v>10105.324987110831</v>
      </c>
      <c r="M116" s="100">
        <f t="shared" si="0"/>
        <v>6581.1577988052577</v>
      </c>
      <c r="N116" s="100">
        <f t="shared" si="0"/>
        <v>16734.826552027549</v>
      </c>
      <c r="O116" s="100">
        <f t="shared" si="0"/>
        <v>13198.65623388854</v>
      </c>
    </row>
    <row r="118" spans="2:15">
      <c r="B118" s="103" t="s">
        <v>278</v>
      </c>
    </row>
    <row r="119" spans="2:15">
      <c r="C119" s="99" t="s">
        <v>276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1860209.8343903488</v>
      </c>
      <c r="E120" s="100">
        <f>E109*pricing!E15*2000</f>
        <v>8397909.6288523488</v>
      </c>
      <c r="F120" s="100">
        <f>F109*pricing!F15*2000</f>
        <v>3256649.4940780695</v>
      </c>
      <c r="G120" s="100">
        <f>G109*pricing!G15*2000</f>
        <v>6053408.6091016065</v>
      </c>
      <c r="H120" s="100">
        <f>H109*pricing!H15*2000</f>
        <v>3669802.9449445833</v>
      </c>
      <c r="I120" s="100">
        <f>I109*pricing!I15*2000</f>
        <v>7177031.2513745399</v>
      </c>
      <c r="J120" s="100">
        <f>J109*pricing!J15*2000</f>
        <v>4871210.573742833</v>
      </c>
      <c r="K120" s="100">
        <f>K109*pricing!K15*2000</f>
        <v>8606925.7485376</v>
      </c>
      <c r="L120" s="100">
        <f>L109*pricing!L15*2000</f>
        <v>10971054.358213333</v>
      </c>
      <c r="M120" s="100">
        <f>M109*pricing!M15*2000</f>
        <v>4678741.047516725</v>
      </c>
      <c r="N120" s="100">
        <f>N109*pricing!N15*2000</f>
        <v>5720530.4359817691</v>
      </c>
      <c r="O120" s="100">
        <f>O109*pricing!O15*2000</f>
        <v>4742953.9186120164</v>
      </c>
    </row>
    <row r="121" spans="2:15">
      <c r="C121" s="99" t="s">
        <v>127</v>
      </c>
      <c r="D121" s="100">
        <f>D110*pricing!D16*2000</f>
        <v>4167055.6941653048</v>
      </c>
      <c r="E121" s="100">
        <f>E110*pricing!E16*2000</f>
        <v>9726916.0044700708</v>
      </c>
      <c r="F121" s="100">
        <f>F110*pricing!F16*2000</f>
        <v>10763129.3131066</v>
      </c>
      <c r="G121" s="100">
        <f>G110*pricing!G16*2000</f>
        <v>7825008.485396849</v>
      </c>
      <c r="H121" s="100">
        <f>H110*pricing!H16*2000</f>
        <v>9546118.3458980415</v>
      </c>
      <c r="I121" s="100">
        <f>I110*pricing!I16*2000</f>
        <v>9912391.9524458013</v>
      </c>
      <c r="J121" s="100">
        <f>J110*pricing!J16*2000</f>
        <v>19016321.059459593</v>
      </c>
      <c r="K121" s="100">
        <f>K110*pricing!K16*2000</f>
        <v>7889728.0072239079</v>
      </c>
      <c r="L121" s="100">
        <f>L110*pricing!L16*2000</f>
        <v>9022182.9993166588</v>
      </c>
      <c r="M121" s="100">
        <f>M110*pricing!M16*2000</f>
        <v>7455933.448305659</v>
      </c>
      <c r="N121" s="100">
        <f>N110*pricing!N16*2000</f>
        <v>21847869.740168422</v>
      </c>
      <c r="O121" s="100">
        <f>O110*pricing!O16*2000</f>
        <v>18928271.03847719</v>
      </c>
    </row>
    <row r="122" spans="2:15">
      <c r="C122" s="99" t="s">
        <v>128</v>
      </c>
      <c r="D122" s="100">
        <f>D111*pricing!D17*2000</f>
        <v>3920144.9400943797</v>
      </c>
      <c r="E122" s="100">
        <f>E111*pricing!E17*2000</f>
        <v>4794285.2660914902</v>
      </c>
      <c r="F122" s="100">
        <f>F111*pricing!F17*2000</f>
        <v>3711780.5206285827</v>
      </c>
      <c r="G122" s="100">
        <f>G111*pricing!G17*2000</f>
        <v>5307974.0733958269</v>
      </c>
      <c r="H122" s="100">
        <f>H111*pricing!H17*2000</f>
        <v>4582285.7113387669</v>
      </c>
      <c r="I122" s="100">
        <f>I111*pricing!I17*2000</f>
        <v>11300443.645389426</v>
      </c>
      <c r="J122" s="100">
        <f>J111*pricing!J17*2000</f>
        <v>6152156.471132529</v>
      </c>
      <c r="K122" s="100">
        <f>K111*pricing!K17*2000</f>
        <v>5146962.191557128</v>
      </c>
      <c r="L122" s="100">
        <f>L111*pricing!L17*2000</f>
        <v>5915947.5925433021</v>
      </c>
      <c r="M122" s="100">
        <f>M111*pricing!M17*2000</f>
        <v>5880992.390831559</v>
      </c>
      <c r="N122" s="100">
        <f>N111*pricing!N17*2000</f>
        <v>8698676.7861457355</v>
      </c>
      <c r="O122" s="100">
        <f>O111*pricing!O17*2000</f>
        <v>4839356.3733455054</v>
      </c>
    </row>
    <row r="123" spans="2:15">
      <c r="C123" s="99" t="s">
        <v>129</v>
      </c>
      <c r="D123" s="100">
        <f>D112*pricing!D18*2000</f>
        <v>4137886.399524631</v>
      </c>
      <c r="E123" s="100">
        <f>E112*pricing!E18*2000</f>
        <v>5370820.6070178337</v>
      </c>
      <c r="F123" s="100">
        <f>F112*pricing!F18*2000</f>
        <v>4078915.7849234827</v>
      </c>
      <c r="G123" s="100">
        <f>G112*pricing!G18*2000</f>
        <v>4410219.5579205016</v>
      </c>
      <c r="H123" s="100">
        <f>H112*pricing!H18*2000</f>
        <v>7718320.5379823959</v>
      </c>
      <c r="I123" s="100">
        <f>I112*pricing!I18*2000</f>
        <v>6287183.8571388787</v>
      </c>
      <c r="J123" s="100">
        <f>J112*pricing!J18*2000</f>
        <v>5832261.4749307325</v>
      </c>
      <c r="K123" s="100">
        <f>K112*pricing!K18*2000</f>
        <v>6667764.4257283723</v>
      </c>
      <c r="L123" s="100">
        <f>L112*pricing!L18*2000</f>
        <v>7656811.6864544991</v>
      </c>
      <c r="M123" s="100">
        <f>M112*pricing!M18*2000</f>
        <v>8458636.6827182081</v>
      </c>
      <c r="N123" s="100">
        <f>N112*pricing!N18*2000</f>
        <v>7516651.917400525</v>
      </c>
      <c r="O123" s="100">
        <f>O112*pricing!O18*2000</f>
        <v>6837437.185007005</v>
      </c>
    </row>
    <row r="124" spans="2:15">
      <c r="C124" s="99" t="s">
        <v>130</v>
      </c>
      <c r="D124" s="100">
        <f>D113*pricing!D19*2000</f>
        <v>877564.64612001681</v>
      </c>
      <c r="E124" s="100">
        <f>E113*pricing!E19*2000</f>
        <v>1475638.281160959</v>
      </c>
      <c r="F124" s="100">
        <f>F113*pricing!F19*2000</f>
        <v>1083179.5352277451</v>
      </c>
      <c r="G124" s="100">
        <f>G113*pricing!G19*2000</f>
        <v>2334245.7766076201</v>
      </c>
      <c r="H124" s="100">
        <f>H113*pricing!H19*2000</f>
        <v>1324895.3514364348</v>
      </c>
      <c r="I124" s="100">
        <f>I113*pricing!I19*2000</f>
        <v>1587631.9054112951</v>
      </c>
      <c r="J124" s="100">
        <f>J113*pricing!J19*2000</f>
        <v>2350894.07563791</v>
      </c>
      <c r="K124" s="100">
        <f>K113*pricing!K19*2000</f>
        <v>2025335.8408354172</v>
      </c>
      <c r="L124" s="100">
        <f>L113*pricing!L19*2000</f>
        <v>1248495.1467409236</v>
      </c>
      <c r="M124" s="100">
        <f>M113*pricing!M19*2000</f>
        <v>1104634.285373053</v>
      </c>
      <c r="N124" s="100">
        <f>N113*pricing!N19*2000</f>
        <v>1327134.6037834964</v>
      </c>
      <c r="O124" s="100">
        <f>O113*pricing!O19*2000</f>
        <v>2155499.4732152773</v>
      </c>
    </row>
    <row r="125" spans="2:15">
      <c r="C125" s="99" t="s">
        <v>131</v>
      </c>
      <c r="D125" s="100">
        <f>D114*pricing!D20*2000</f>
        <v>260976.04613499192</v>
      </c>
      <c r="E125" s="100">
        <f>E114*pricing!E20*2000</f>
        <v>769382.8890850133</v>
      </c>
      <c r="F125" s="100">
        <f>F114*pricing!F20*2000</f>
        <v>701386.63553098205</v>
      </c>
      <c r="G125" s="100">
        <f>G114*pricing!G20*2000</f>
        <v>1468913.3973497667</v>
      </c>
      <c r="H125" s="100">
        <f>H114*pricing!H20*2000</f>
        <v>963198.89538685919</v>
      </c>
      <c r="I125" s="100">
        <f>I114*pricing!I20*2000</f>
        <v>270460.51995207765</v>
      </c>
      <c r="J125" s="100">
        <f>J114*pricing!J20*2000</f>
        <v>1142863.0483987008</v>
      </c>
      <c r="K125" s="100">
        <f>K114*pricing!K20*2000</f>
        <v>565148.54046340543</v>
      </c>
      <c r="L125" s="100">
        <f>L114*pricing!L20*2000</f>
        <v>975962.65150481288</v>
      </c>
      <c r="M125" s="100">
        <f>M114*pricing!M20*2000</f>
        <v>504819.55254171853</v>
      </c>
      <c r="N125" s="100">
        <f>N114*pricing!N20*2000</f>
        <v>1095604.6351693212</v>
      </c>
      <c r="O125" s="100">
        <f>O114*pricing!O20*2000</f>
        <v>667547.28665251238</v>
      </c>
    </row>
    <row r="126" spans="2:15">
      <c r="C126" s="99" t="s">
        <v>132</v>
      </c>
      <c r="D126" s="100">
        <f>D115*pricing!D21*2000</f>
        <v>734335.65439440042</v>
      </c>
      <c r="E126" s="100">
        <f>E115*pricing!E21*2000</f>
        <v>1148457.7171872514</v>
      </c>
      <c r="F126" s="100">
        <f>F115*pricing!F21*2000</f>
        <v>967586.12264466041</v>
      </c>
      <c r="G126" s="100">
        <f>G115*pricing!G21*2000</f>
        <v>1375663.8168867147</v>
      </c>
      <c r="H126" s="100">
        <f>H115*pricing!H21*2000</f>
        <v>1084621.5573482001</v>
      </c>
      <c r="I126" s="100">
        <f>I115*pricing!I21*2000</f>
        <v>714180.94641238498</v>
      </c>
      <c r="J126" s="100">
        <f>J115*pricing!J21*2000</f>
        <v>1568986.7099072195</v>
      </c>
      <c r="K126" s="100">
        <f>K115*pricing!K21*2000</f>
        <v>957018.19454593107</v>
      </c>
      <c r="L126" s="100">
        <f>L115*pricing!L21*2000</f>
        <v>1177375.5439422098</v>
      </c>
      <c r="M126" s="100">
        <f>M115*pricing!M21*2000</f>
        <v>1434607.0420768948</v>
      </c>
      <c r="N126" s="100">
        <f>N115*pricing!N21*2000</f>
        <v>981648.6084319764</v>
      </c>
      <c r="O126" s="100">
        <f>O115*pricing!O21*2000</f>
        <v>2105973.2447702163</v>
      </c>
    </row>
    <row r="127" spans="2:15">
      <c r="C127" s="99" t="s">
        <v>277</v>
      </c>
      <c r="D127" s="100">
        <f t="shared" ref="D127:O127" si="1">SUM(D$120:D$126)</f>
        <v>15958173.214824075</v>
      </c>
      <c r="E127" s="100">
        <f t="shared" si="1"/>
        <v>31683410.393864963</v>
      </c>
      <c r="F127" s="100">
        <f t="shared" si="1"/>
        <v>24562627.406140123</v>
      </c>
      <c r="G127" s="100">
        <f t="shared" si="1"/>
        <v>28775433.716658887</v>
      </c>
      <c r="H127" s="100">
        <f t="shared" si="1"/>
        <v>28889243.344335284</v>
      </c>
      <c r="I127" s="100">
        <f t="shared" si="1"/>
        <v>37249324.078124404</v>
      </c>
      <c r="J127" s="100">
        <f t="shared" si="1"/>
        <v>40934693.413209513</v>
      </c>
      <c r="K127" s="100">
        <f t="shared" si="1"/>
        <v>31858882.948891766</v>
      </c>
      <c r="L127" s="100">
        <f t="shared" si="1"/>
        <v>36967829.97871574</v>
      </c>
      <c r="M127" s="100">
        <f t="shared" si="1"/>
        <v>29518364.44936382</v>
      </c>
      <c r="N127" s="100">
        <f t="shared" si="1"/>
        <v>47188116.727081247</v>
      </c>
      <c r="O127" s="100">
        <f t="shared" si="1"/>
        <v>40277038.520079717</v>
      </c>
    </row>
    <row r="129" spans="2:15">
      <c r="B129" s="103" t="s">
        <v>279</v>
      </c>
    </row>
    <row r="130" spans="2:15">
      <c r="C130" s="105" t="s">
        <v>276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220331.55214044114</v>
      </c>
      <c r="E131" s="106">
        <f>SUM(M$6:M$19)+SUM(O$6:O$19)+SUM(Q$6:Q$19)+SUM(S$6:S$19)</f>
        <v>1620358.7999999998</v>
      </c>
      <c r="F131" s="106">
        <f>SUM(U$6:U$19)+SUM(W$6:W$19)+SUM(Y$6:Y$19)+SUM(AA$6:AA$19)</f>
        <v>233840.39999999997</v>
      </c>
      <c r="G131" s="106">
        <f>SUM(AC$6:AC$19)+SUM(AE$6:AE$19)+SUM(AG$6:AG$19)+SUM(AI$6:AI$19)</f>
        <v>806192.4</v>
      </c>
      <c r="H131" s="106">
        <f>SUM(AK$6:AK$19)+SUM(AM$6:AM$19)+SUM(AO$6:AO$19)+SUM(AQ$6:AQ$19)</f>
        <v>293468.39999999997</v>
      </c>
      <c r="I131" s="106">
        <f>SUM(AS$6:AS$19)+SUM(AU$6:AU$19)+SUM(AW$6:AW$19)+SUM(AY$6:AY$19)</f>
        <v>1174012.7999999998</v>
      </c>
      <c r="J131" s="106">
        <f>SUM(BA$6:BA$19)+SUM(BC$6:BC$19)+SUM(BE$6:BE$19)+SUM(BG$6:BG$19)</f>
        <v>417375.6</v>
      </c>
      <c r="K131" s="106">
        <f>SUM(BI$6:BI$19)+SUM(BK$6:BK$19)+SUM(BM$6:BM$19)+SUM(BO$6:BO$19)</f>
        <v>1706791.1999999997</v>
      </c>
      <c r="L131" s="106">
        <f>SUM(BQ$6:BQ$19)+SUM(BS$6:BS$19)+SUM(BU$6:BU$19)+SUM(BW$6:BW$19)</f>
        <v>2400295.1999999997</v>
      </c>
      <c r="M131" s="106">
        <f>SUM(BY$6:BY$19)+SUM(CA$6:CA$19)+SUM(CC$6:CC$19)+SUM(CE$6:CE$19)</f>
        <v>471796.79999999993</v>
      </c>
      <c r="N131" s="106">
        <f>SUM(CG$6:CG$19)+SUM(CI$6:CI$19)+SUM(CK$6:CK$19)+SUM(CM$6:CM$19)</f>
        <v>641892</v>
      </c>
      <c r="O131" s="106">
        <f>SUM(CO$6:CO$19)+SUM(CQ$6:CQ$19)+SUM(CS$6:CS$19)+SUM(CU$6:CU$19)</f>
        <v>479967.6</v>
      </c>
    </row>
    <row r="132" spans="2:15">
      <c r="C132" s="105" t="s">
        <v>127</v>
      </c>
      <c r="D132" s="106">
        <f>SUM(E$20:E$36)+SUM(G$20:G$36)+SUM(I$20:I$36)+SUM(K$20:K$36)</f>
        <v>388228.36882007925</v>
      </c>
      <c r="E132" s="106">
        <f>SUM(M$20:M$36)+SUM(O$20:O$36)+SUM(Q$20:Q$36)+SUM(S$20:S$36)</f>
        <v>672817.2</v>
      </c>
      <c r="F132" s="106">
        <f>SUM(U$20:U$36)+SUM(W$20:W$36)+SUM(Y$20:Y$36)+SUM(AA$20:AA$36)</f>
        <v>918192</v>
      </c>
      <c r="G132" s="106">
        <f>SUM(AC$20:AC$36)+SUM(AE$20:AE$36)+SUM(AG$20:AG$36)+SUM(AI$20:AI$36)</f>
        <v>526503.6</v>
      </c>
      <c r="H132" s="106">
        <f>SUM(AK$20:AK$36)+SUM(AM$20:AM$36)+SUM(AO$20:AO$36)+SUM(AQ$20:AQ$36)</f>
        <v>704785.2</v>
      </c>
      <c r="I132" s="106">
        <f>SUM(AS$20:AS$36)+SUM(AU$20:AU$36)+SUM(AW$20:AW$36)+SUM(AY$20:AY$36)</f>
        <v>696700.8</v>
      </c>
      <c r="J132" s="106">
        <f>SUM(BA$20:BA$36)+SUM(BC$20:BC$36)+SUM(BE$20:BE$36)+SUM(BG$20:BG$36)</f>
        <v>2998426.8</v>
      </c>
      <c r="K132" s="106">
        <f>SUM(BI$20:BI$36)+SUM(BK$20:BK$36)+SUM(BM$20:BM$36)+SUM(BO$20:BO$36)</f>
        <v>496821.6</v>
      </c>
      <c r="L132" s="106">
        <f>SUM(BQ$20:BQ$36)+SUM(BS$20:BS$36)+SUM(BU$20:BU$36)+SUM(BW$20:BW$36)</f>
        <v>568952.4</v>
      </c>
      <c r="M132" s="106">
        <f>SUM(BY$20:BY$36)+SUM(CA$20:CA$36)+SUM(CC$20:CC$36)+SUM(CE$20:CE$36)</f>
        <v>447408</v>
      </c>
      <c r="N132" s="106">
        <f>SUM(CG$20:CG$36)+SUM(CI$20:CI$36)+SUM(CK$20:CK$36)+SUM(CM$20:CM$36)</f>
        <v>4167186</v>
      </c>
      <c r="O132" s="106">
        <f>SUM(CO$20:CO$36)+SUM(CQ$20:CQ$36)+SUM(CS$20:CS$36)+SUM(CU$20:CU$36)</f>
        <v>3772446</v>
      </c>
    </row>
    <row r="133" spans="2:15">
      <c r="C133" s="105" t="s">
        <v>128</v>
      </c>
      <c r="D133" s="106">
        <f>SUM(E$37:E$48)+SUM(G$37:G$48)+SUM(I$37:I$48)+SUM(K$37:K$48)</f>
        <v>1892673.1312823566</v>
      </c>
      <c r="E133" s="106">
        <f>SUM(M$37:M$48)+SUM(O$37:O$48)+SUM(Q$37:Q$48)+SUM(S$37:S$48)</f>
        <v>1107430.8</v>
      </c>
      <c r="F133" s="106">
        <f>SUM(U$37:U$48)+SUM(W$37:W$48)+SUM(Y$37:Y$48)+SUM(AA$37:AA$48)</f>
        <v>637471.19999999995</v>
      </c>
      <c r="G133" s="106">
        <f>SUM(AC$37:AC$48)+SUM(AE$37:AE$48)+SUM(AG$37:AG$48)+SUM(AI$37:AI$48)</f>
        <v>1211779.2</v>
      </c>
      <c r="H133" s="106">
        <f>SUM(AK$37:AK$48)+SUM(AM$37:AM$48)+SUM(AO$37:AO$48)+SUM(AQ$37:AQ$48)</f>
        <v>870394.79999999981</v>
      </c>
      <c r="I133" s="106">
        <f>SUM(AS$37:AS$48)+SUM(AU$37:AU$48)+SUM(AW$37:AW$48)+SUM(AY$37:AY$48)</f>
        <v>5532356.3999999994</v>
      </c>
      <c r="J133" s="106">
        <f>SUM(BA$37:BA$48)+SUM(BC$37:BC$48)+SUM(BE$37:BE$48)+SUM(BG$37:BG$48)</f>
        <v>1429605.5999999999</v>
      </c>
      <c r="K133" s="106">
        <f>SUM(BI$37:BI$48)+SUM(BK$37:BK$48)+SUM(BM$37:BM$48)+SUM(BO$37:BO$48)</f>
        <v>1007571.6000000001</v>
      </c>
      <c r="L133" s="106">
        <f>SUM(BQ$37:BQ$48)+SUM(BS$37:BS$48)+SUM(BU$37:BU$48)+SUM(BW$37:BW$48)</f>
        <v>1450031.9999999998</v>
      </c>
      <c r="M133" s="106">
        <f>SUM(BY$37:BY$48)+SUM(CA$37:CA$48)+SUM(CC$37:CC$48)+SUM(CE$37:CE$48)</f>
        <v>1240286.4000000001</v>
      </c>
      <c r="N133" s="106">
        <f>SUM(CG$37:CG$48)+SUM(CI$37:CI$48)+SUM(CK$37:CK$48)+SUM(CM$37:CM$48)</f>
        <v>3195008.3999999994</v>
      </c>
      <c r="O133" s="106">
        <f>SUM(CO$37:CO$48)+SUM(CQ$37:CQ$48)+SUM(CS$37:CS$48)+SUM(CU$37:CU$48)</f>
        <v>935016</v>
      </c>
    </row>
    <row r="134" spans="2:15">
      <c r="C134" s="105" t="s">
        <v>129</v>
      </c>
      <c r="D134" s="106">
        <f>SUM(E$49:E$70)+SUM(G$49:G$70)+SUM(I$49:I$70)+SUM(K$49:K$70)</f>
        <v>1220238.1502311681</v>
      </c>
      <c r="E134" s="106">
        <f>SUM(M$49:M$70)+SUM(O$49:O$70)+SUM(Q$49:Q$70)+SUM(S$49:S$70)</f>
        <v>816785.05826420384</v>
      </c>
      <c r="F134" s="106">
        <f>SUM(U$49:U$70)+SUM(W$49:W$70)+SUM(Y$49:Y$70)+SUM(AA$49:AA$70)</f>
        <v>539743.97130815545</v>
      </c>
      <c r="G134" s="106">
        <f>SUM(AC$49:AC$70)+SUM(AE$49:AE$70)+SUM(AG$49:AG$70)+SUM(AI$49:AI$70)</f>
        <v>524672.32085684512</v>
      </c>
      <c r="H134" s="106">
        <f>SUM(AK$49:AK$70)+SUM(AM$49:AM$70)+SUM(AO$49:AO$70)+SUM(AQ$49:AQ$70)</f>
        <v>1676995.188574933</v>
      </c>
      <c r="I134" s="106">
        <f>SUM(AS$49:AS$70)+SUM(AU$49:AU$70)+SUM(AW$49:AW$70)+SUM(AY$49:AY$70)</f>
        <v>1331025.5216703799</v>
      </c>
      <c r="J134" s="106">
        <f>SUM(BA$49:BA$70)+SUM(BC$49:BC$70)+SUM(BE$49:BE$70)+SUM(BG$49:BG$70)</f>
        <v>968204.87269534869</v>
      </c>
      <c r="K134" s="106">
        <f>SUM(BI$49:BI$70)+SUM(BK$49:BK$70)+SUM(BM$49:BM$70)+SUM(BO$49:BO$70)</f>
        <v>1342730.4145364207</v>
      </c>
      <c r="L134" s="106">
        <f>SUM(BQ$49:BQ$70)+SUM(BS$49:BS$70)+SUM(BU$49:BU$70)+SUM(BW$49:BW$70)</f>
        <v>1372770.6336264447</v>
      </c>
      <c r="M134" s="106">
        <f>SUM(BY$49:BY$70)+SUM(CA$49:CA$70)+SUM(CC$49:CC$70)+SUM(CE$49:CE$70)</f>
        <v>1995852.7281969981</v>
      </c>
      <c r="N134" s="106">
        <f>SUM(CG$49:CG$70)+SUM(CI$49:CI$70)+SUM(CK$49:CK$70)+SUM(CM$49:CM$70)</f>
        <v>1504645.1886030512</v>
      </c>
      <c r="O134" s="106">
        <f>SUM(CO$49:CO$70)+SUM(CQ$49:CQ$70)+SUM(CS$49:CS$70)+SUM(CU$49:CU$70)</f>
        <v>1128464.7224319337</v>
      </c>
    </row>
    <row r="135" spans="2:15">
      <c r="C135" s="105" t="s">
        <v>130</v>
      </c>
      <c r="D135" s="106">
        <f>SUM(E$71:E$86)+SUM(G$71:G$86)+SUM(I$71:I$86)+SUM(K$71:K$86)</f>
        <v>100349.86993590638</v>
      </c>
      <c r="E135" s="106">
        <f>SUM(M$71:M$86)+SUM(O$71:O$86)+SUM(Q$71:Q$86)+SUM(S$71:S$86)</f>
        <v>197391.50147069694</v>
      </c>
      <c r="F135" s="106">
        <f>SUM(U$71:U$86)+SUM(W$71:W$86)+SUM(Y$71:Y$86)+SUM(AA$71:AA$86)</f>
        <v>117651.77193591026</v>
      </c>
      <c r="G135" s="106">
        <f>SUM(AC$71:AC$86)+SUM(AE$71:AE$86)+SUM(AG$71:AG$86)+SUM(AI$71:AI$86)</f>
        <v>223121.55644690711</v>
      </c>
      <c r="H135" s="106">
        <f>SUM(AK$71:AK$86)+SUM(AM$71:AM$86)+SUM(AO$71:AO$86)+SUM(AQ$71:AQ$86)</f>
        <v>120353.81023700867</v>
      </c>
      <c r="I135" s="106">
        <f>SUM(AS$71:AS$86)+SUM(AU$71:AU$86)+SUM(AW$71:AW$86)+SUM(AY$71:AY$86)</f>
        <v>365594.9301884119</v>
      </c>
      <c r="J135" s="106">
        <f>SUM(BA$71:BA$86)+SUM(BC$71:BC$86)+SUM(BE$71:BE$86)+SUM(BG$71:BG$86)</f>
        <v>183118.50516809884</v>
      </c>
      <c r="K135" s="106">
        <f>SUM(BI$71:BI$86)+SUM(BK$71:BK$86)+SUM(BM$71:BM$86)+SUM(BO$71:BO$86)</f>
        <v>334992.82393507496</v>
      </c>
      <c r="L135" s="106">
        <f>SUM(BQ$71:BQ$86)+SUM(BS$71:BS$86)+SUM(BU$71:BU$86)+SUM(BW$71:BW$86)</f>
        <v>103080.38568110128</v>
      </c>
      <c r="M135" s="106">
        <f>SUM(BY$71:BY$86)+SUM(CA$71:CA$86)+SUM(CC$71:CC$86)+SUM(CE$71:CE$86)</f>
        <v>112579.12897075672</v>
      </c>
      <c r="N135" s="106">
        <f>SUM(CG$71:CG$86)+SUM(CI$71:CI$86)+SUM(CK$71:CK$86)+SUM(CM$71:CM$86)</f>
        <v>111118.30044985046</v>
      </c>
      <c r="O135" s="106">
        <f>SUM(CO$71:CO$86)+SUM(CQ$71:CQ$86)+SUM(CS$71:CS$86)+SUM(CU$71:CU$86)</f>
        <v>204581.68284647161</v>
      </c>
    </row>
    <row r="136" spans="2:15">
      <c r="C136" s="105" t="s">
        <v>131</v>
      </c>
      <c r="D136" s="106">
        <f>SUM(E$87:E$94)+SUM(G$87:G$94)+SUM(I$87:I$94)+SUM(K$87:K$94)</f>
        <v>104916.62344084996</v>
      </c>
      <c r="E136" s="106">
        <f>SUM(M$87:M$94)+SUM(O$87:O$94)+SUM(Q$87:Q$94)+SUM(S$87:S$94)</f>
        <v>565363.6554650825</v>
      </c>
      <c r="F136" s="106">
        <f>SUM(U$87:U$94)+SUM(W$87:W$94)+SUM(Y$87:Y$94)+SUM(AA$87:AA$94)</f>
        <v>646200.06717359973</v>
      </c>
      <c r="G136" s="106">
        <f>SUM(AC$87:AC$94)+SUM(AE$87:AE$94)+SUM(AG$87:AG$94)+SUM(AI$87:AI$94)</f>
        <v>764764.78411198664</v>
      </c>
      <c r="H136" s="106">
        <f>SUM(AK$87:AK$94)+SUM(AM$87:AM$94)+SUM(AO$87:AO$94)+SUM(AQ$87:AQ$94)</f>
        <v>901650.18792427902</v>
      </c>
      <c r="I136" s="106">
        <f>SUM(AS$87:AS$94)+SUM(AU$87:AU$94)+SUM(AW$87:AW$94)+SUM(AY$87:AY$94)</f>
        <v>107364.6137936055</v>
      </c>
      <c r="J136" s="106">
        <f>SUM(BA$87:BA$94)+SUM(BC$87:BC$94)+SUM(BE$87:BE$94)+SUM(BG$87:BG$94)</f>
        <v>629058.09345635143</v>
      </c>
      <c r="K136" s="106">
        <f>SUM(BI$87:BI$94)+SUM(BK$87:BK$94)+SUM(BM$87:BM$94)+SUM(BO$87:BO$94)</f>
        <v>291923.92517810286</v>
      </c>
      <c r="L136" s="106">
        <f>SUM(BQ$87:BQ$94)+SUM(BS$87:BS$94)+SUM(BU$87:BU$94)+SUM(BW$87:BW$94)</f>
        <v>736021.83961300296</v>
      </c>
      <c r="M136" s="106">
        <f>SUM(BY$87:BY$94)+SUM(CA$87:CA$94)+SUM(CC$87:CC$94)+SUM(CE$87:CE$94)</f>
        <v>225315.79113023658</v>
      </c>
      <c r="N136" s="106">
        <f>SUM(CG$87:CG$94)+SUM(CI$87:CI$94)+SUM(CK$87:CK$94)+SUM(CM$87:CM$94)</f>
        <v>707372.577483039</v>
      </c>
      <c r="O136" s="106">
        <f>SUM(CO$87:CO$94)+SUM(CQ$87:CQ$94)+SUM(CS$87:CS$94)+SUM(CU$87:CU$94)</f>
        <v>226370.51683216804</v>
      </c>
    </row>
    <row r="137" spans="2:15">
      <c r="C137" s="105" t="s">
        <v>132</v>
      </c>
      <c r="D137" s="106">
        <f>SUM(E$95:E$105)+SUM(G$95:G$105)+SUM(I$95:I$105)+SUM(K$95:K$105)</f>
        <v>449195.1000520871</v>
      </c>
      <c r="E137" s="106">
        <f>SUM(M$95:M$105)+SUM(O$95:O$105)+SUM(Q$95:Q$105)+SUM(S$95:S$105)</f>
        <v>680348.7903446164</v>
      </c>
      <c r="F137" s="106">
        <f>SUM(U$95:U$105)+SUM(W$95:W$105)+SUM(Y$95:Y$105)+SUM(AA$95:AA$105)</f>
        <v>788102.7445464565</v>
      </c>
      <c r="G137" s="106">
        <f>SUM(AC$95:AC$105)+SUM(AE$95:AE$105)+SUM(AG$95:AG$105)+SUM(AI$95:AI$105)</f>
        <v>422096.0475443952</v>
      </c>
      <c r="H137" s="106">
        <f>SUM(AK$95:AK$105)+SUM(AM$95:AM$105)+SUM(AO$95:AO$105)+SUM(AQ$95:AQ$105)</f>
        <v>574448.22251330595</v>
      </c>
      <c r="I137" s="106">
        <f>SUM(AS$95:AS$105)+SUM(AU$95:AU$105)+SUM(AW$95:AW$105)+SUM(AY$95:AY$105)</f>
        <v>423015.74559854378</v>
      </c>
      <c r="J137" s="106">
        <f>SUM(BA$95:BA$105)+SUM(BC$95:BC$105)+SUM(BE$95:BE$105)+SUM(BG$95:BG$105)</f>
        <v>603344.4351038509</v>
      </c>
      <c r="K137" s="106">
        <f>SUM(BI$95:BI$105)+SUM(BK$95:BK$105)+SUM(BM$95:BM$105)+SUM(BO$95:BO$105)</f>
        <v>451682.45136833237</v>
      </c>
      <c r="L137" s="106">
        <f>SUM(BQ$95:BQ$105)+SUM(BS$95:BS$105)+SUM(BU$95:BU$105)+SUM(BW$95:BW$105)</f>
        <v>684028.43178938841</v>
      </c>
      <c r="M137" s="106">
        <f>SUM(BY$95:BY$105)+SUM(CA$95:CA$105)+SUM(CC$95:CC$105)+SUM(CE$95:CE$105)</f>
        <v>1182699.884624867</v>
      </c>
      <c r="N137" s="106">
        <f>SUM(CG$95:CG$105)+SUM(CI$95:CI$105)+SUM(CK$95:CK$105)+SUM(CM$95:CM$105)</f>
        <v>331586.25049568224</v>
      </c>
      <c r="O137" s="106">
        <f>SUM(CO$95:CO$105)+SUM(CQ$95:CQ$105)+SUM(CS$95:CS$105)+SUM(CU$95:CU$105)</f>
        <v>1229297.8762384669</v>
      </c>
    </row>
    <row r="138" spans="2:15">
      <c r="C138" s="105" t="s">
        <v>277</v>
      </c>
      <c r="D138" s="100">
        <f t="shared" ref="D138:O138" si="2">SUM(D$131:D$137)</f>
        <v>4375932.7959028892</v>
      </c>
      <c r="E138" s="100">
        <f t="shared" si="2"/>
        <v>5660495.8055445999</v>
      </c>
      <c r="F138" s="100">
        <f t="shared" si="2"/>
        <v>3881202.154964122</v>
      </c>
      <c r="G138" s="100">
        <f t="shared" si="2"/>
        <v>4479129.9089601347</v>
      </c>
      <c r="H138" s="100">
        <f t="shared" si="2"/>
        <v>5142095.8092495268</v>
      </c>
      <c r="I138" s="100">
        <f t="shared" si="2"/>
        <v>9630070.81125094</v>
      </c>
      <c r="J138" s="100">
        <f t="shared" si="2"/>
        <v>7229133.9064236507</v>
      </c>
      <c r="K138" s="100">
        <f t="shared" si="2"/>
        <v>5632514.0150179304</v>
      </c>
      <c r="L138" s="100">
        <f t="shared" si="2"/>
        <v>7315180.8907099366</v>
      </c>
      <c r="M138" s="100">
        <f t="shared" si="2"/>
        <v>5675938.7329228586</v>
      </c>
      <c r="N138" s="100">
        <f t="shared" si="2"/>
        <v>10658808.717031622</v>
      </c>
      <c r="O138" s="100">
        <f t="shared" si="2"/>
        <v>7976144.3983490402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271</v>
      </c>
    </row>
    <row r="3" spans="1:99">
      <c r="B3" s="103" t="s">
        <v>280</v>
      </c>
    </row>
    <row r="4" spans="1:99">
      <c r="A4" s="101"/>
      <c r="B4" s="101"/>
      <c r="C4" s="99" t="s">
        <v>273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166</v>
      </c>
      <c r="C5" s="99" t="s">
        <v>274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171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172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173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174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175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176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177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178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179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181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182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183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184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185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186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187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188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189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191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192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193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194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195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196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197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198</v>
      </c>
      <c r="D33" s="100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199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201</v>
      </c>
      <c r="D36" s="100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202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203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204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205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206</v>
      </c>
      <c r="D41" s="100">
        <v>0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207</v>
      </c>
      <c r="D42" s="100">
        <v>0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208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209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210</v>
      </c>
      <c r="D45" s="100">
        <v>0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211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212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213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214</v>
      </c>
      <c r="D49" s="100">
        <v>0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100">
        <v>0</v>
      </c>
      <c r="BV49" s="100">
        <v>0</v>
      </c>
      <c r="BW49" s="100">
        <v>0</v>
      </c>
      <c r="BX49" s="100">
        <v>0</v>
      </c>
      <c r="BY49" s="100">
        <v>0</v>
      </c>
      <c r="BZ49" s="100">
        <v>0</v>
      </c>
      <c r="CA49" s="100">
        <v>0</v>
      </c>
      <c r="CB49" s="100">
        <v>0</v>
      </c>
      <c r="CC49" s="100">
        <v>0</v>
      </c>
      <c r="CD49" s="100">
        <v>0</v>
      </c>
      <c r="CE49" s="100">
        <v>0</v>
      </c>
      <c r="CF49" s="100">
        <v>0</v>
      </c>
      <c r="CG49" s="100">
        <v>0</v>
      </c>
      <c r="CH49" s="100">
        <v>0</v>
      </c>
      <c r="CI49" s="100">
        <v>0</v>
      </c>
      <c r="CJ49" s="100">
        <v>0</v>
      </c>
      <c r="CK49" s="100">
        <v>0</v>
      </c>
      <c r="CL49" s="100">
        <v>0</v>
      </c>
      <c r="CM49" s="100">
        <v>0</v>
      </c>
      <c r="CN49" s="100">
        <v>0</v>
      </c>
      <c r="CO49" s="100">
        <v>0</v>
      </c>
      <c r="CP49" s="100">
        <v>0</v>
      </c>
      <c r="CQ49" s="100">
        <v>0</v>
      </c>
      <c r="CR49" s="100">
        <v>0</v>
      </c>
      <c r="CS49" s="100">
        <v>0</v>
      </c>
      <c r="CT49" s="100">
        <v>0</v>
      </c>
      <c r="CU49" s="100">
        <v>0</v>
      </c>
    </row>
    <row r="50" spans="2:99">
      <c r="C50" s="99" t="s">
        <v>215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216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217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218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219</v>
      </c>
      <c r="D54" s="100">
        <v>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221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100">
        <v>0</v>
      </c>
      <c r="BV56" s="100">
        <v>0</v>
      </c>
      <c r="BW56" s="100">
        <v>0</v>
      </c>
      <c r="BX56" s="100">
        <v>0</v>
      </c>
      <c r="BY56" s="100">
        <v>0</v>
      </c>
      <c r="BZ56" s="100">
        <v>0</v>
      </c>
      <c r="CA56" s="100">
        <v>0</v>
      </c>
      <c r="CB56" s="100">
        <v>0</v>
      </c>
      <c r="CC56" s="100">
        <v>0</v>
      </c>
      <c r="CD56" s="100">
        <v>0</v>
      </c>
      <c r="CE56" s="100">
        <v>0</v>
      </c>
      <c r="CF56" s="100">
        <v>0</v>
      </c>
      <c r="CG56" s="100">
        <v>0</v>
      </c>
      <c r="CH56" s="100">
        <v>0</v>
      </c>
      <c r="CI56" s="100">
        <v>0</v>
      </c>
      <c r="CJ56" s="100">
        <v>0</v>
      </c>
      <c r="CK56" s="100">
        <v>0</v>
      </c>
      <c r="CL56" s="100">
        <v>0</v>
      </c>
      <c r="CM56" s="100">
        <v>0</v>
      </c>
      <c r="CN56" s="100">
        <v>0</v>
      </c>
      <c r="CO56" s="100">
        <v>0</v>
      </c>
      <c r="CP56" s="100">
        <v>0</v>
      </c>
      <c r="CQ56" s="100">
        <v>0</v>
      </c>
      <c r="CR56" s="100">
        <v>0</v>
      </c>
      <c r="CS56" s="100">
        <v>0</v>
      </c>
      <c r="CT56" s="100">
        <v>0</v>
      </c>
      <c r="CU56" s="100">
        <v>0</v>
      </c>
    </row>
    <row r="57" spans="2:99">
      <c r="C57" s="99" t="s">
        <v>222</v>
      </c>
      <c r="D57" s="100">
        <v>0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223</v>
      </c>
      <c r="D58" s="100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100">
        <v>0</v>
      </c>
      <c r="BV58" s="100">
        <v>0</v>
      </c>
      <c r="BW58" s="100">
        <v>0</v>
      </c>
      <c r="BX58" s="100">
        <v>0</v>
      </c>
      <c r="BY58" s="100">
        <v>0</v>
      </c>
      <c r="BZ58" s="100">
        <v>0</v>
      </c>
      <c r="CA58" s="100">
        <v>0</v>
      </c>
      <c r="CB58" s="100">
        <v>0</v>
      </c>
      <c r="CC58" s="100">
        <v>0</v>
      </c>
      <c r="CD58" s="100">
        <v>0</v>
      </c>
      <c r="CE58" s="100">
        <v>0</v>
      </c>
      <c r="CF58" s="100">
        <v>0</v>
      </c>
      <c r="CG58" s="100">
        <v>0</v>
      </c>
      <c r="CH58" s="100">
        <v>0</v>
      </c>
      <c r="CI58" s="100">
        <v>0</v>
      </c>
      <c r="CJ58" s="100">
        <v>0</v>
      </c>
      <c r="CK58" s="100">
        <v>0</v>
      </c>
      <c r="CL58" s="100">
        <v>0</v>
      </c>
      <c r="CM58" s="100">
        <v>0</v>
      </c>
      <c r="CN58" s="100">
        <v>0</v>
      </c>
      <c r="CO58" s="100">
        <v>0</v>
      </c>
      <c r="CP58" s="100">
        <v>0</v>
      </c>
      <c r="CQ58" s="100">
        <v>0</v>
      </c>
      <c r="CR58" s="100">
        <v>0</v>
      </c>
      <c r="CS58" s="100">
        <v>0</v>
      </c>
      <c r="CT58" s="100">
        <v>0</v>
      </c>
      <c r="CU58" s="100">
        <v>0</v>
      </c>
    </row>
    <row r="59" spans="2:99">
      <c r="C59" s="99" t="s">
        <v>224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225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226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227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228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229</v>
      </c>
      <c r="D64" s="100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230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231</v>
      </c>
      <c r="D66" s="100">
        <v>0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232</v>
      </c>
      <c r="D67" s="100">
        <v>0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233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234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235</v>
      </c>
      <c r="D70" s="100">
        <v>0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236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100">
        <v>0</v>
      </c>
      <c r="CD71" s="100">
        <v>0</v>
      </c>
      <c r="CE71" s="100">
        <v>0</v>
      </c>
      <c r="CF71" s="100">
        <v>0</v>
      </c>
      <c r="CG71" s="100">
        <v>0</v>
      </c>
      <c r="CH71" s="100">
        <v>0</v>
      </c>
      <c r="CI71" s="100">
        <v>0</v>
      </c>
      <c r="CJ71" s="100">
        <v>0</v>
      </c>
      <c r="CK71" s="100">
        <v>0</v>
      </c>
      <c r="CL71" s="100">
        <v>0</v>
      </c>
      <c r="CM71" s="100">
        <v>0</v>
      </c>
      <c r="CN71" s="100">
        <v>0</v>
      </c>
      <c r="CO71" s="100">
        <v>0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</row>
    <row r="72" spans="2:99">
      <c r="C72" s="99" t="s">
        <v>237</v>
      </c>
      <c r="D72" s="100">
        <v>0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100">
        <v>0</v>
      </c>
      <c r="BV72" s="100">
        <v>0</v>
      </c>
      <c r="BW72" s="100">
        <v>0</v>
      </c>
      <c r="BX72" s="100">
        <v>0</v>
      </c>
      <c r="BY72" s="100">
        <v>0</v>
      </c>
      <c r="BZ72" s="100">
        <v>0</v>
      </c>
      <c r="CA72" s="100">
        <v>0</v>
      </c>
      <c r="CB72" s="100">
        <v>0</v>
      </c>
      <c r="CC72" s="100">
        <v>0</v>
      </c>
      <c r="CD72" s="100">
        <v>0</v>
      </c>
      <c r="CE72" s="100">
        <v>0</v>
      </c>
      <c r="CF72" s="100">
        <v>0</v>
      </c>
      <c r="CG72" s="100">
        <v>0</v>
      </c>
      <c r="CH72" s="100">
        <v>0</v>
      </c>
      <c r="CI72" s="100">
        <v>0</v>
      </c>
      <c r="CJ72" s="100">
        <v>0</v>
      </c>
      <c r="CK72" s="100">
        <v>0</v>
      </c>
      <c r="CL72" s="100">
        <v>0</v>
      </c>
      <c r="CM72" s="100">
        <v>0</v>
      </c>
      <c r="CN72" s="100">
        <v>0</v>
      </c>
      <c r="CO72" s="100">
        <v>0</v>
      </c>
      <c r="CP72" s="100">
        <v>0</v>
      </c>
      <c r="CQ72" s="100">
        <v>0</v>
      </c>
      <c r="CR72" s="100">
        <v>0</v>
      </c>
      <c r="CS72" s="100">
        <v>0</v>
      </c>
      <c r="CT72" s="100">
        <v>0</v>
      </c>
      <c r="CU72" s="100">
        <v>0</v>
      </c>
    </row>
    <row r="73" spans="2:99">
      <c r="C73" s="99" t="s">
        <v>238</v>
      </c>
      <c r="D73" s="100">
        <v>0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100">
        <v>0</v>
      </c>
      <c r="BV73" s="100">
        <v>0</v>
      </c>
      <c r="BW73" s="100">
        <v>0</v>
      </c>
      <c r="BX73" s="100">
        <v>0</v>
      </c>
      <c r="BY73" s="100">
        <v>0</v>
      </c>
      <c r="BZ73" s="100">
        <v>0</v>
      </c>
      <c r="CA73" s="100">
        <v>0</v>
      </c>
      <c r="CB73" s="100">
        <v>0</v>
      </c>
      <c r="CC73" s="100">
        <v>0</v>
      </c>
      <c r="CD73" s="100">
        <v>0</v>
      </c>
      <c r="CE73" s="100">
        <v>0</v>
      </c>
      <c r="CF73" s="100">
        <v>0</v>
      </c>
      <c r="CG73" s="100">
        <v>0</v>
      </c>
      <c r="CH73" s="100">
        <v>0</v>
      </c>
      <c r="CI73" s="100">
        <v>0</v>
      </c>
      <c r="CJ73" s="100">
        <v>0</v>
      </c>
      <c r="CK73" s="100">
        <v>0</v>
      </c>
      <c r="CL73" s="100">
        <v>0</v>
      </c>
      <c r="CM73" s="100">
        <v>0</v>
      </c>
      <c r="CN73" s="100">
        <v>0</v>
      </c>
      <c r="CO73" s="100">
        <v>0</v>
      </c>
      <c r="CP73" s="100">
        <v>0</v>
      </c>
      <c r="CQ73" s="100">
        <v>0</v>
      </c>
      <c r="CR73" s="100">
        <v>0</v>
      </c>
      <c r="CS73" s="100">
        <v>0</v>
      </c>
      <c r="CT73" s="100">
        <v>0</v>
      </c>
      <c r="CU73" s="100">
        <v>0</v>
      </c>
    </row>
    <row r="74" spans="2:99">
      <c r="C74" s="99" t="s">
        <v>239</v>
      </c>
      <c r="D74" s="100">
        <v>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100">
        <v>0</v>
      </c>
      <c r="BV74" s="100">
        <v>0</v>
      </c>
      <c r="BW74" s="100">
        <v>0</v>
      </c>
      <c r="BX74" s="100">
        <v>0</v>
      </c>
      <c r="BY74" s="100">
        <v>0</v>
      </c>
      <c r="BZ74" s="100">
        <v>0</v>
      </c>
      <c r="CA74" s="100">
        <v>0</v>
      </c>
      <c r="CB74" s="100">
        <v>0</v>
      </c>
      <c r="CC74" s="100">
        <v>0</v>
      </c>
      <c r="CD74" s="100">
        <v>0</v>
      </c>
      <c r="CE74" s="100">
        <v>0</v>
      </c>
      <c r="CF74" s="100">
        <v>0</v>
      </c>
      <c r="CG74" s="100">
        <v>0</v>
      </c>
      <c r="CH74" s="100">
        <v>0</v>
      </c>
      <c r="CI74" s="100">
        <v>0</v>
      </c>
      <c r="CJ74" s="100">
        <v>0</v>
      </c>
      <c r="CK74" s="100">
        <v>0</v>
      </c>
      <c r="CL74" s="100">
        <v>0</v>
      </c>
      <c r="CM74" s="100">
        <v>0</v>
      </c>
      <c r="CN74" s="100">
        <v>0</v>
      </c>
      <c r="CO74" s="100">
        <v>0</v>
      </c>
      <c r="CP74" s="100">
        <v>0</v>
      </c>
      <c r="CQ74" s="100">
        <v>0</v>
      </c>
      <c r="CR74" s="100">
        <v>0</v>
      </c>
      <c r="CS74" s="100">
        <v>0</v>
      </c>
      <c r="CT74" s="100">
        <v>0</v>
      </c>
      <c r="CU74" s="100">
        <v>0</v>
      </c>
    </row>
    <row r="75" spans="2:99">
      <c r="C75" s="99" t="s">
        <v>240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100">
        <v>0</v>
      </c>
      <c r="BV75" s="100">
        <v>0</v>
      </c>
      <c r="BW75" s="100">
        <v>0</v>
      </c>
      <c r="BX75" s="100">
        <v>0</v>
      </c>
      <c r="BY75" s="100">
        <v>0</v>
      </c>
      <c r="BZ75" s="100">
        <v>0</v>
      </c>
      <c r="CA75" s="100">
        <v>0</v>
      </c>
      <c r="CB75" s="100">
        <v>0</v>
      </c>
      <c r="CC75" s="100">
        <v>0</v>
      </c>
      <c r="CD75" s="100">
        <v>0</v>
      </c>
      <c r="CE75" s="100">
        <v>0</v>
      </c>
      <c r="CF75" s="100">
        <v>0</v>
      </c>
      <c r="CG75" s="100">
        <v>0</v>
      </c>
      <c r="CH75" s="100">
        <v>0</v>
      </c>
      <c r="CI75" s="100">
        <v>0</v>
      </c>
      <c r="CJ75" s="100">
        <v>0</v>
      </c>
      <c r="CK75" s="100">
        <v>0</v>
      </c>
      <c r="CL75" s="100">
        <v>0</v>
      </c>
      <c r="CM75" s="100">
        <v>0</v>
      </c>
      <c r="CN75" s="100">
        <v>0</v>
      </c>
      <c r="CO75" s="100">
        <v>0</v>
      </c>
      <c r="CP75" s="100">
        <v>0</v>
      </c>
      <c r="CQ75" s="100">
        <v>0</v>
      </c>
      <c r="CR75" s="100">
        <v>0</v>
      </c>
      <c r="CS75" s="100">
        <v>0</v>
      </c>
      <c r="CT75" s="100">
        <v>0</v>
      </c>
      <c r="CU75" s="100">
        <v>0</v>
      </c>
    </row>
    <row r="76" spans="2:99">
      <c r="C76" s="99" t="s">
        <v>241</v>
      </c>
      <c r="D76" s="100">
        <v>0</v>
      </c>
      <c r="E76" s="100">
        <v>0</v>
      </c>
      <c r="F76" s="100">
        <v>0</v>
      </c>
      <c r="G76" s="100">
        <v>0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0">
        <v>0</v>
      </c>
      <c r="AH76" s="100">
        <v>0</v>
      </c>
      <c r="AI76" s="100">
        <v>0</v>
      </c>
      <c r="AJ76" s="100">
        <v>0</v>
      </c>
      <c r="AK76" s="100">
        <v>0</v>
      </c>
      <c r="AL76" s="100">
        <v>0</v>
      </c>
      <c r="AM76" s="100">
        <v>0</v>
      </c>
      <c r="AN76" s="100">
        <v>0</v>
      </c>
      <c r="AO76" s="100">
        <v>0</v>
      </c>
      <c r="AP76" s="100">
        <v>0</v>
      </c>
      <c r="AQ76" s="100">
        <v>0</v>
      </c>
      <c r="AR76" s="100">
        <v>0</v>
      </c>
      <c r="AS76" s="100">
        <v>0</v>
      </c>
      <c r="AT76" s="100">
        <v>0</v>
      </c>
      <c r="AU76" s="100">
        <v>0</v>
      </c>
      <c r="AV76" s="100">
        <v>0</v>
      </c>
      <c r="AW76" s="100">
        <v>0</v>
      </c>
      <c r="AX76" s="100">
        <v>0</v>
      </c>
      <c r="AY76" s="100">
        <v>0</v>
      </c>
      <c r="AZ76" s="100">
        <v>0</v>
      </c>
      <c r="BA76" s="100">
        <v>0</v>
      </c>
      <c r="BB76" s="100">
        <v>0</v>
      </c>
      <c r="BC76" s="100">
        <v>0</v>
      </c>
      <c r="BD76" s="100">
        <v>0</v>
      </c>
      <c r="BE76" s="100">
        <v>0</v>
      </c>
      <c r="BF76" s="100">
        <v>0</v>
      </c>
      <c r="BG76" s="100">
        <v>0</v>
      </c>
      <c r="BH76" s="100">
        <v>0</v>
      </c>
      <c r="BI76" s="100">
        <v>0</v>
      </c>
      <c r="BJ76" s="100">
        <v>0</v>
      </c>
      <c r="BK76" s="100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0">
        <v>0</v>
      </c>
      <c r="BY76" s="100">
        <v>0</v>
      </c>
      <c r="BZ76" s="100">
        <v>0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I76" s="100">
        <v>0</v>
      </c>
      <c r="CJ76" s="100">
        <v>0</v>
      </c>
      <c r="CK76" s="100">
        <v>0</v>
      </c>
      <c r="CL76" s="100">
        <v>0</v>
      </c>
      <c r="CM76" s="100">
        <v>0</v>
      </c>
      <c r="CN76" s="100">
        <v>0</v>
      </c>
      <c r="CO76" s="100">
        <v>0</v>
      </c>
      <c r="CP76" s="100">
        <v>0</v>
      </c>
      <c r="CQ76" s="100">
        <v>0</v>
      </c>
      <c r="CR76" s="100">
        <v>0</v>
      </c>
      <c r="CS76" s="100">
        <v>0</v>
      </c>
      <c r="CT76" s="100">
        <v>0</v>
      </c>
      <c r="CU76" s="100">
        <v>0</v>
      </c>
    </row>
    <row r="77" spans="2:99">
      <c r="C77" s="99" t="s">
        <v>242</v>
      </c>
      <c r="D77" s="100">
        <v>0</v>
      </c>
      <c r="E77" s="100">
        <v>0</v>
      </c>
      <c r="F77" s="100">
        <v>0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0">
        <v>0</v>
      </c>
      <c r="AH77" s="100">
        <v>0</v>
      </c>
      <c r="AI77" s="100">
        <v>0</v>
      </c>
      <c r="AJ77" s="100">
        <v>0</v>
      </c>
      <c r="AK77" s="100">
        <v>0</v>
      </c>
      <c r="AL77" s="100">
        <v>0</v>
      </c>
      <c r="AM77" s="100">
        <v>0</v>
      </c>
      <c r="AN77" s="100">
        <v>0</v>
      </c>
      <c r="AO77" s="100">
        <v>0</v>
      </c>
      <c r="AP77" s="100">
        <v>0</v>
      </c>
      <c r="AQ77" s="100">
        <v>0</v>
      </c>
      <c r="AR77" s="100">
        <v>0</v>
      </c>
      <c r="AS77" s="100">
        <v>0</v>
      </c>
      <c r="AT77" s="100">
        <v>0</v>
      </c>
      <c r="AU77" s="100">
        <v>0</v>
      </c>
      <c r="AV77" s="100">
        <v>0</v>
      </c>
      <c r="AW77" s="100">
        <v>0</v>
      </c>
      <c r="AX77" s="100">
        <v>0</v>
      </c>
      <c r="AY77" s="100">
        <v>0</v>
      </c>
      <c r="AZ77" s="100">
        <v>0</v>
      </c>
      <c r="BA77" s="100">
        <v>0</v>
      </c>
      <c r="BB77" s="100">
        <v>0</v>
      </c>
      <c r="BC77" s="100">
        <v>0</v>
      </c>
      <c r="BD77" s="100">
        <v>0</v>
      </c>
      <c r="BE77" s="100">
        <v>0</v>
      </c>
      <c r="BF77" s="100">
        <v>0</v>
      </c>
      <c r="BG77" s="100">
        <v>0</v>
      </c>
      <c r="BH77" s="100">
        <v>0</v>
      </c>
      <c r="BI77" s="100">
        <v>0</v>
      </c>
      <c r="BJ77" s="100">
        <v>0</v>
      </c>
      <c r="BK77" s="100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0">
        <v>0</v>
      </c>
      <c r="BY77" s="100">
        <v>0</v>
      </c>
      <c r="BZ77" s="100">
        <v>0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I77" s="100">
        <v>0</v>
      </c>
      <c r="CJ77" s="100">
        <v>0</v>
      </c>
      <c r="CK77" s="100">
        <v>0</v>
      </c>
      <c r="CL77" s="100">
        <v>0</v>
      </c>
      <c r="CM77" s="100">
        <v>0</v>
      </c>
      <c r="CN77" s="100">
        <v>0</v>
      </c>
      <c r="CO77" s="100">
        <v>0</v>
      </c>
      <c r="CP77" s="100">
        <v>0</v>
      </c>
      <c r="CQ77" s="100">
        <v>0</v>
      </c>
      <c r="CR77" s="100">
        <v>0</v>
      </c>
      <c r="CS77" s="100">
        <v>0</v>
      </c>
      <c r="CT77" s="100">
        <v>0</v>
      </c>
      <c r="CU77" s="100">
        <v>0</v>
      </c>
    </row>
    <row r="78" spans="2:99">
      <c r="C78" s="99" t="s">
        <v>243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0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0">
        <v>0</v>
      </c>
      <c r="AH78" s="100">
        <v>0</v>
      </c>
      <c r="AI78" s="100">
        <v>0</v>
      </c>
      <c r="AJ78" s="100">
        <v>0</v>
      </c>
      <c r="AK78" s="100">
        <v>0</v>
      </c>
      <c r="AL78" s="100">
        <v>0</v>
      </c>
      <c r="AM78" s="100">
        <v>0</v>
      </c>
      <c r="AN78" s="100">
        <v>0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0">
        <v>0</v>
      </c>
      <c r="AV78" s="100">
        <v>0</v>
      </c>
      <c r="AW78" s="100">
        <v>0</v>
      </c>
      <c r="AX78" s="100">
        <v>0</v>
      </c>
      <c r="AY78" s="100">
        <v>0</v>
      </c>
      <c r="AZ78" s="100">
        <v>0</v>
      </c>
      <c r="BA78" s="100">
        <v>0</v>
      </c>
      <c r="BB78" s="100">
        <v>0</v>
      </c>
      <c r="BC78" s="100">
        <v>0</v>
      </c>
      <c r="BD78" s="100">
        <v>0</v>
      </c>
      <c r="BE78" s="100">
        <v>0</v>
      </c>
      <c r="BF78" s="100">
        <v>0</v>
      </c>
      <c r="BG78" s="100">
        <v>0</v>
      </c>
      <c r="BH78" s="100">
        <v>0</v>
      </c>
      <c r="BI78" s="100">
        <v>0</v>
      </c>
      <c r="BJ78" s="100">
        <v>0</v>
      </c>
      <c r="BK78" s="100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0">
        <v>0</v>
      </c>
      <c r="BY78" s="100">
        <v>0</v>
      </c>
      <c r="BZ78" s="100">
        <v>0</v>
      </c>
      <c r="CA78" s="100">
        <v>0</v>
      </c>
      <c r="CB78" s="100">
        <v>0</v>
      </c>
      <c r="CC78" s="100">
        <v>0</v>
      </c>
      <c r="CD78" s="100">
        <v>0</v>
      </c>
      <c r="CE78" s="100">
        <v>0</v>
      </c>
      <c r="CF78" s="100">
        <v>0</v>
      </c>
      <c r="CG78" s="100">
        <v>0</v>
      </c>
      <c r="CH78" s="100">
        <v>0</v>
      </c>
      <c r="CI78" s="100">
        <v>0</v>
      </c>
      <c r="CJ78" s="100">
        <v>0</v>
      </c>
      <c r="CK78" s="100">
        <v>0</v>
      </c>
      <c r="CL78" s="100">
        <v>0</v>
      </c>
      <c r="CM78" s="100">
        <v>0</v>
      </c>
      <c r="CN78" s="100">
        <v>0</v>
      </c>
      <c r="CO78" s="100">
        <v>0</v>
      </c>
      <c r="CP78" s="100">
        <v>0</v>
      </c>
      <c r="CQ78" s="100">
        <v>0</v>
      </c>
      <c r="CR78" s="100">
        <v>0</v>
      </c>
      <c r="CS78" s="100">
        <v>0</v>
      </c>
      <c r="CT78" s="100">
        <v>0</v>
      </c>
      <c r="CU78" s="100">
        <v>0</v>
      </c>
    </row>
    <row r="79" spans="2:99">
      <c r="C79" s="99" t="s">
        <v>244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0</v>
      </c>
      <c r="AG79" s="100">
        <v>0</v>
      </c>
      <c r="AH79" s="100">
        <v>0</v>
      </c>
      <c r="AI79" s="100">
        <v>0</v>
      </c>
      <c r="AJ79" s="100">
        <v>0</v>
      </c>
      <c r="AK79" s="100">
        <v>0</v>
      </c>
      <c r="AL79" s="100">
        <v>0</v>
      </c>
      <c r="AM79" s="100">
        <v>0</v>
      </c>
      <c r="AN79" s="100">
        <v>0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0">
        <v>0</v>
      </c>
      <c r="AV79" s="100">
        <v>0</v>
      </c>
      <c r="AW79" s="100">
        <v>0</v>
      </c>
      <c r="AX79" s="100">
        <v>0</v>
      </c>
      <c r="AY79" s="100">
        <v>0</v>
      </c>
      <c r="AZ79" s="100">
        <v>0</v>
      </c>
      <c r="BA79" s="100">
        <v>0</v>
      </c>
      <c r="BB79" s="100">
        <v>0</v>
      </c>
      <c r="BC79" s="100">
        <v>0</v>
      </c>
      <c r="BD79" s="100">
        <v>0</v>
      </c>
      <c r="BE79" s="100">
        <v>0</v>
      </c>
      <c r="BF79" s="100">
        <v>0</v>
      </c>
      <c r="BG79" s="100">
        <v>0</v>
      </c>
      <c r="BH79" s="100">
        <v>0</v>
      </c>
      <c r="BI79" s="100">
        <v>0</v>
      </c>
      <c r="BJ79" s="100">
        <v>0</v>
      </c>
      <c r="BK79" s="100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0">
        <v>0</v>
      </c>
      <c r="BY79" s="100">
        <v>0</v>
      </c>
      <c r="BZ79" s="100">
        <v>0</v>
      </c>
      <c r="CA79" s="100">
        <v>0</v>
      </c>
      <c r="CB79" s="100">
        <v>0</v>
      </c>
      <c r="CC79" s="100">
        <v>0</v>
      </c>
      <c r="CD79" s="100">
        <v>0</v>
      </c>
      <c r="CE79" s="100">
        <v>0</v>
      </c>
      <c r="CF79" s="100">
        <v>0</v>
      </c>
      <c r="CG79" s="100">
        <v>0</v>
      </c>
      <c r="CH79" s="100">
        <v>0</v>
      </c>
      <c r="CI79" s="100">
        <v>0</v>
      </c>
      <c r="CJ79" s="100">
        <v>0</v>
      </c>
      <c r="CK79" s="100">
        <v>0</v>
      </c>
      <c r="CL79" s="100">
        <v>0</v>
      </c>
      <c r="CM79" s="100">
        <v>0</v>
      </c>
      <c r="CN79" s="100">
        <v>0</v>
      </c>
      <c r="CO79" s="100">
        <v>0</v>
      </c>
      <c r="CP79" s="100">
        <v>0</v>
      </c>
      <c r="CQ79" s="100">
        <v>0</v>
      </c>
      <c r="CR79" s="100">
        <v>0</v>
      </c>
      <c r="CS79" s="100">
        <v>0</v>
      </c>
      <c r="CT79" s="100">
        <v>0</v>
      </c>
      <c r="CU79" s="100">
        <v>0</v>
      </c>
    </row>
    <row r="80" spans="2:99">
      <c r="C80" s="99" t="s">
        <v>245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0</v>
      </c>
      <c r="J80" s="100">
        <v>0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0">
        <v>0</v>
      </c>
      <c r="AH80" s="100">
        <v>0</v>
      </c>
      <c r="AI80" s="100">
        <v>0</v>
      </c>
      <c r="AJ80" s="100">
        <v>0</v>
      </c>
      <c r="AK80" s="100">
        <v>0</v>
      </c>
      <c r="AL80" s="100">
        <v>0</v>
      </c>
      <c r="AM80" s="100">
        <v>0</v>
      </c>
      <c r="AN80" s="100">
        <v>0</v>
      </c>
      <c r="AO80" s="100">
        <v>0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  <c r="AU80" s="100">
        <v>0</v>
      </c>
      <c r="AV80" s="100">
        <v>0</v>
      </c>
      <c r="AW80" s="100">
        <v>0</v>
      </c>
      <c r="AX80" s="100">
        <v>0</v>
      </c>
      <c r="AY80" s="100">
        <v>0</v>
      </c>
      <c r="AZ80" s="100">
        <v>0</v>
      </c>
      <c r="BA80" s="100">
        <v>0</v>
      </c>
      <c r="BB80" s="100">
        <v>0</v>
      </c>
      <c r="BC80" s="100">
        <v>0</v>
      </c>
      <c r="BD80" s="100">
        <v>0</v>
      </c>
      <c r="BE80" s="100">
        <v>0</v>
      </c>
      <c r="BF80" s="100">
        <v>0</v>
      </c>
      <c r="BG80" s="100">
        <v>0</v>
      </c>
      <c r="BH80" s="100">
        <v>0</v>
      </c>
      <c r="BI80" s="100">
        <v>0</v>
      </c>
      <c r="BJ80" s="100">
        <v>0</v>
      </c>
      <c r="BK80" s="100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0">
        <v>0</v>
      </c>
      <c r="BY80" s="100">
        <v>0</v>
      </c>
      <c r="BZ80" s="100">
        <v>0</v>
      </c>
      <c r="CA80" s="100">
        <v>0</v>
      </c>
      <c r="CB80" s="100">
        <v>0</v>
      </c>
      <c r="CC80" s="100">
        <v>0</v>
      </c>
      <c r="CD80" s="100">
        <v>0</v>
      </c>
      <c r="CE80" s="100">
        <v>0</v>
      </c>
      <c r="CF80" s="100">
        <v>0</v>
      </c>
      <c r="CG80" s="100">
        <v>0</v>
      </c>
      <c r="CH80" s="100">
        <v>0</v>
      </c>
      <c r="CI80" s="100">
        <v>0</v>
      </c>
      <c r="CJ80" s="100">
        <v>0</v>
      </c>
      <c r="CK80" s="100">
        <v>0</v>
      </c>
      <c r="CL80" s="100">
        <v>0</v>
      </c>
      <c r="CM80" s="100">
        <v>0</v>
      </c>
      <c r="CN80" s="100">
        <v>0</v>
      </c>
      <c r="CO80" s="100">
        <v>0</v>
      </c>
      <c r="CP80" s="100">
        <v>0</v>
      </c>
      <c r="CQ80" s="100">
        <v>0</v>
      </c>
      <c r="CR80" s="100">
        <v>0</v>
      </c>
      <c r="CS80" s="100">
        <v>0</v>
      </c>
      <c r="CT80" s="100">
        <v>0</v>
      </c>
      <c r="CU80" s="100">
        <v>0</v>
      </c>
    </row>
    <row r="81" spans="2:99">
      <c r="C81" s="99" t="s">
        <v>246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0">
        <v>0</v>
      </c>
      <c r="AH81" s="100">
        <v>0</v>
      </c>
      <c r="AI81" s="100">
        <v>0</v>
      </c>
      <c r="AJ81" s="100">
        <v>0</v>
      </c>
      <c r="AK81" s="100">
        <v>0</v>
      </c>
      <c r="AL81" s="100">
        <v>0</v>
      </c>
      <c r="AM81" s="100">
        <v>0</v>
      </c>
      <c r="AN81" s="100">
        <v>0</v>
      </c>
      <c r="AO81" s="100">
        <v>0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  <c r="AU81" s="100">
        <v>0</v>
      </c>
      <c r="AV81" s="100">
        <v>0</v>
      </c>
      <c r="AW81" s="100">
        <v>0</v>
      </c>
      <c r="AX81" s="100">
        <v>0</v>
      </c>
      <c r="AY81" s="100">
        <v>0</v>
      </c>
      <c r="AZ81" s="100">
        <v>0</v>
      </c>
      <c r="BA81" s="100">
        <v>0</v>
      </c>
      <c r="BB81" s="100">
        <v>0</v>
      </c>
      <c r="BC81" s="100">
        <v>0</v>
      </c>
      <c r="BD81" s="100">
        <v>0</v>
      </c>
      <c r="BE81" s="100">
        <v>0</v>
      </c>
      <c r="BF81" s="100">
        <v>0</v>
      </c>
      <c r="BG81" s="100">
        <v>0</v>
      </c>
      <c r="BH81" s="100">
        <v>0</v>
      </c>
      <c r="BI81" s="100">
        <v>0</v>
      </c>
      <c r="BJ81" s="100">
        <v>0</v>
      </c>
      <c r="BK81" s="100">
        <v>0</v>
      </c>
      <c r="BL81" s="100">
        <v>0</v>
      </c>
      <c r="BM81" s="100">
        <v>0</v>
      </c>
      <c r="BN81" s="100">
        <v>0</v>
      </c>
      <c r="BO81" s="100">
        <v>0</v>
      </c>
      <c r="BP81" s="100">
        <v>0</v>
      </c>
      <c r="BQ81" s="100">
        <v>0</v>
      </c>
      <c r="BR81" s="100">
        <v>0</v>
      </c>
      <c r="BS81" s="100">
        <v>0</v>
      </c>
      <c r="BT81" s="100">
        <v>0</v>
      </c>
      <c r="BU81" s="100">
        <v>0</v>
      </c>
      <c r="BV81" s="100">
        <v>0</v>
      </c>
      <c r="BW81" s="100">
        <v>0</v>
      </c>
      <c r="BX81" s="100">
        <v>0</v>
      </c>
      <c r="BY81" s="100">
        <v>0</v>
      </c>
      <c r="BZ81" s="100">
        <v>0</v>
      </c>
      <c r="CA81" s="100">
        <v>0</v>
      </c>
      <c r="CB81" s="100">
        <v>0</v>
      </c>
      <c r="CC81" s="100">
        <v>0</v>
      </c>
      <c r="CD81" s="100">
        <v>0</v>
      </c>
      <c r="CE81" s="100">
        <v>0</v>
      </c>
      <c r="CF81" s="100">
        <v>0</v>
      </c>
      <c r="CG81" s="100">
        <v>0</v>
      </c>
      <c r="CH81" s="100">
        <v>0</v>
      </c>
      <c r="CI81" s="100">
        <v>0</v>
      </c>
      <c r="CJ81" s="100">
        <v>0</v>
      </c>
      <c r="CK81" s="100">
        <v>0</v>
      </c>
      <c r="CL81" s="100">
        <v>0</v>
      </c>
      <c r="CM81" s="100">
        <v>0</v>
      </c>
      <c r="CN81" s="100">
        <v>0</v>
      </c>
      <c r="CO81" s="100">
        <v>0</v>
      </c>
      <c r="CP81" s="100">
        <v>0</v>
      </c>
      <c r="CQ81" s="100">
        <v>0</v>
      </c>
      <c r="CR81" s="100">
        <v>0</v>
      </c>
      <c r="CS81" s="100">
        <v>0</v>
      </c>
      <c r="CT81" s="100">
        <v>0</v>
      </c>
      <c r="CU81" s="100">
        <v>0</v>
      </c>
    </row>
    <row r="82" spans="2:99">
      <c r="C82" s="99" t="s">
        <v>247</v>
      </c>
      <c r="D82" s="100">
        <v>0</v>
      </c>
      <c r="E82" s="100">
        <v>0</v>
      </c>
      <c r="F82" s="100">
        <v>0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0">
        <v>0</v>
      </c>
      <c r="AH82" s="100">
        <v>0</v>
      </c>
      <c r="AI82" s="100">
        <v>0</v>
      </c>
      <c r="AJ82" s="100">
        <v>0</v>
      </c>
      <c r="AK82" s="100">
        <v>0</v>
      </c>
      <c r="AL82" s="100">
        <v>0</v>
      </c>
      <c r="AM82" s="100">
        <v>0</v>
      </c>
      <c r="AN82" s="100">
        <v>0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  <c r="AU82" s="100">
        <v>0</v>
      </c>
      <c r="AV82" s="100">
        <v>0</v>
      </c>
      <c r="AW82" s="100">
        <v>0</v>
      </c>
      <c r="AX82" s="100">
        <v>0</v>
      </c>
      <c r="AY82" s="100">
        <v>0</v>
      </c>
      <c r="AZ82" s="100">
        <v>0</v>
      </c>
      <c r="BA82" s="100">
        <v>0</v>
      </c>
      <c r="BB82" s="100">
        <v>0</v>
      </c>
      <c r="BC82" s="100">
        <v>0</v>
      </c>
      <c r="BD82" s="100">
        <v>0</v>
      </c>
      <c r="BE82" s="100">
        <v>0</v>
      </c>
      <c r="BF82" s="100">
        <v>0</v>
      </c>
      <c r="BG82" s="100">
        <v>0</v>
      </c>
      <c r="BH82" s="100">
        <v>0</v>
      </c>
      <c r="BI82" s="100">
        <v>0</v>
      </c>
      <c r="BJ82" s="100">
        <v>0</v>
      </c>
      <c r="BK82" s="100">
        <v>0</v>
      </c>
      <c r="BL82" s="100">
        <v>0</v>
      </c>
      <c r="BM82" s="100">
        <v>0</v>
      </c>
      <c r="BN82" s="100">
        <v>0</v>
      </c>
      <c r="BO82" s="100">
        <v>0</v>
      </c>
      <c r="BP82" s="100">
        <v>0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0">
        <v>0</v>
      </c>
      <c r="BW82" s="100">
        <v>0</v>
      </c>
      <c r="BX82" s="100">
        <v>0</v>
      </c>
      <c r="BY82" s="100">
        <v>0</v>
      </c>
      <c r="BZ82" s="100">
        <v>0</v>
      </c>
      <c r="CA82" s="100">
        <v>0</v>
      </c>
      <c r="CB82" s="100">
        <v>0</v>
      </c>
      <c r="CC82" s="100">
        <v>0</v>
      </c>
      <c r="CD82" s="100">
        <v>0</v>
      </c>
      <c r="CE82" s="100">
        <v>0</v>
      </c>
      <c r="CF82" s="100">
        <v>0</v>
      </c>
      <c r="CG82" s="100">
        <v>0</v>
      </c>
      <c r="CH82" s="100">
        <v>0</v>
      </c>
      <c r="CI82" s="100">
        <v>0</v>
      </c>
      <c r="CJ82" s="100">
        <v>0</v>
      </c>
      <c r="CK82" s="100">
        <v>0</v>
      </c>
      <c r="CL82" s="100">
        <v>0</v>
      </c>
      <c r="CM82" s="100">
        <v>0</v>
      </c>
      <c r="CN82" s="100">
        <v>0</v>
      </c>
      <c r="CO82" s="100">
        <v>0</v>
      </c>
      <c r="CP82" s="100">
        <v>0</v>
      </c>
      <c r="CQ82" s="100">
        <v>0</v>
      </c>
      <c r="CR82" s="100">
        <v>0</v>
      </c>
      <c r="CS82" s="100">
        <v>0</v>
      </c>
      <c r="CT82" s="100">
        <v>0</v>
      </c>
      <c r="CU82" s="100">
        <v>0</v>
      </c>
    </row>
    <row r="83" spans="2:99">
      <c r="C83" s="99" t="s">
        <v>248</v>
      </c>
      <c r="D83" s="100">
        <v>0</v>
      </c>
      <c r="E83" s="100">
        <v>0</v>
      </c>
      <c r="F83" s="100"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0">
        <v>0</v>
      </c>
      <c r="AH83" s="100">
        <v>0</v>
      </c>
      <c r="AI83" s="100">
        <v>0</v>
      </c>
      <c r="AJ83" s="100">
        <v>0</v>
      </c>
      <c r="AK83" s="100">
        <v>0</v>
      </c>
      <c r="AL83" s="100">
        <v>0</v>
      </c>
      <c r="AM83" s="100">
        <v>0</v>
      </c>
      <c r="AN83" s="100">
        <v>0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0</v>
      </c>
      <c r="AX83" s="100">
        <v>0</v>
      </c>
      <c r="AY83" s="100">
        <v>0</v>
      </c>
      <c r="AZ83" s="100">
        <v>0</v>
      </c>
      <c r="BA83" s="100">
        <v>0</v>
      </c>
      <c r="BB83" s="100">
        <v>0</v>
      </c>
      <c r="BC83" s="100">
        <v>0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0">
        <v>0</v>
      </c>
      <c r="BY83" s="100">
        <v>0</v>
      </c>
      <c r="BZ83" s="100">
        <v>0</v>
      </c>
      <c r="CA83" s="100">
        <v>0</v>
      </c>
      <c r="CB83" s="100">
        <v>0</v>
      </c>
      <c r="CC83" s="100">
        <v>0</v>
      </c>
      <c r="CD83" s="100">
        <v>0</v>
      </c>
      <c r="CE83" s="100">
        <v>0</v>
      </c>
      <c r="CF83" s="100">
        <v>0</v>
      </c>
      <c r="CG83" s="100">
        <v>0</v>
      </c>
      <c r="CH83" s="100">
        <v>0</v>
      </c>
      <c r="CI83" s="100">
        <v>0</v>
      </c>
      <c r="CJ83" s="100">
        <v>0</v>
      </c>
      <c r="CK83" s="100">
        <v>0</v>
      </c>
      <c r="CL83" s="100">
        <v>0</v>
      </c>
      <c r="CM83" s="100">
        <v>0</v>
      </c>
      <c r="CN83" s="100">
        <v>0</v>
      </c>
      <c r="CO83" s="100">
        <v>0</v>
      </c>
      <c r="CP83" s="100">
        <v>0</v>
      </c>
      <c r="CQ83" s="100">
        <v>0</v>
      </c>
      <c r="CR83" s="100">
        <v>0</v>
      </c>
      <c r="CS83" s="100">
        <v>0</v>
      </c>
      <c r="CT83" s="100">
        <v>0</v>
      </c>
      <c r="CU83" s="100">
        <v>0</v>
      </c>
    </row>
    <row r="84" spans="2:99">
      <c r="C84" s="99" t="s">
        <v>249</v>
      </c>
      <c r="D84" s="100">
        <v>0</v>
      </c>
      <c r="E84" s="100">
        <v>0</v>
      </c>
      <c r="F84" s="100">
        <v>0</v>
      </c>
      <c r="G84" s="100">
        <v>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0">
        <v>0</v>
      </c>
      <c r="AH84" s="100">
        <v>0</v>
      </c>
      <c r="AI84" s="100">
        <v>0</v>
      </c>
      <c r="AJ84" s="100">
        <v>0</v>
      </c>
      <c r="AK84" s="100">
        <v>0</v>
      </c>
      <c r="AL84" s="100">
        <v>0</v>
      </c>
      <c r="AM84" s="100">
        <v>0</v>
      </c>
      <c r="AN84" s="100">
        <v>0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0</v>
      </c>
      <c r="BC84" s="100">
        <v>0</v>
      </c>
      <c r="BD84" s="100">
        <v>0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0">
        <v>0</v>
      </c>
      <c r="BY84" s="100">
        <v>0</v>
      </c>
      <c r="BZ84" s="100">
        <v>0</v>
      </c>
      <c r="CA84" s="100">
        <v>0</v>
      </c>
      <c r="CB84" s="100">
        <v>0</v>
      </c>
      <c r="CC84" s="100">
        <v>0</v>
      </c>
      <c r="CD84" s="100">
        <v>0</v>
      </c>
      <c r="CE84" s="100">
        <v>0</v>
      </c>
      <c r="CF84" s="100">
        <v>0</v>
      </c>
      <c r="CG84" s="100">
        <v>0</v>
      </c>
      <c r="CH84" s="100">
        <v>0</v>
      </c>
      <c r="CI84" s="100">
        <v>0</v>
      </c>
      <c r="CJ84" s="100">
        <v>0</v>
      </c>
      <c r="CK84" s="100">
        <v>0</v>
      </c>
      <c r="CL84" s="100">
        <v>0</v>
      </c>
      <c r="CM84" s="100">
        <v>0</v>
      </c>
      <c r="CN84" s="100">
        <v>0</v>
      </c>
      <c r="CO84" s="100">
        <v>0</v>
      </c>
      <c r="CP84" s="100">
        <v>0</v>
      </c>
      <c r="CQ84" s="100">
        <v>0</v>
      </c>
      <c r="CR84" s="100">
        <v>0</v>
      </c>
      <c r="CS84" s="100">
        <v>0</v>
      </c>
      <c r="CT84" s="100">
        <v>0</v>
      </c>
      <c r="CU84" s="100">
        <v>0</v>
      </c>
    </row>
    <row r="85" spans="2:99">
      <c r="C85" s="99" t="s">
        <v>250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0">
        <v>0</v>
      </c>
      <c r="AH85" s="100">
        <v>0</v>
      </c>
      <c r="AI85" s="100">
        <v>0</v>
      </c>
      <c r="AJ85" s="100">
        <v>0</v>
      </c>
      <c r="AK85" s="100">
        <v>0</v>
      </c>
      <c r="AL85" s="100">
        <v>0</v>
      </c>
      <c r="AM85" s="100">
        <v>0</v>
      </c>
      <c r="AN85" s="100">
        <v>0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  <c r="AU85" s="100">
        <v>0</v>
      </c>
      <c r="AV85" s="100">
        <v>0</v>
      </c>
      <c r="AW85" s="100">
        <v>0</v>
      </c>
      <c r="AX85" s="100">
        <v>0</v>
      </c>
      <c r="AY85" s="100">
        <v>0</v>
      </c>
      <c r="AZ85" s="100">
        <v>0</v>
      </c>
      <c r="BA85" s="100">
        <v>0</v>
      </c>
      <c r="BB85" s="100">
        <v>0</v>
      </c>
      <c r="BC85" s="100">
        <v>0</v>
      </c>
      <c r="BD85" s="100">
        <v>0</v>
      </c>
      <c r="BE85" s="100">
        <v>0</v>
      </c>
      <c r="BF85" s="100">
        <v>0</v>
      </c>
      <c r="BG85" s="100">
        <v>0</v>
      </c>
      <c r="BH85" s="100">
        <v>0</v>
      </c>
      <c r="BI85" s="100">
        <v>0</v>
      </c>
      <c r="BJ85" s="100">
        <v>0</v>
      </c>
      <c r="BK85" s="100">
        <v>0</v>
      </c>
      <c r="BL85" s="100">
        <v>0</v>
      </c>
      <c r="BM85" s="100">
        <v>0</v>
      </c>
      <c r="BN85" s="100">
        <v>0</v>
      </c>
      <c r="BO85" s="100">
        <v>0</v>
      </c>
      <c r="BP85" s="100">
        <v>0</v>
      </c>
      <c r="BQ85" s="100">
        <v>0</v>
      </c>
      <c r="BR85" s="100">
        <v>0</v>
      </c>
      <c r="BS85" s="100">
        <v>0</v>
      </c>
      <c r="BT85" s="100">
        <v>0</v>
      </c>
      <c r="BU85" s="100">
        <v>0</v>
      </c>
      <c r="BV85" s="100">
        <v>0</v>
      </c>
      <c r="BW85" s="100">
        <v>0</v>
      </c>
      <c r="BX85" s="100">
        <v>0</v>
      </c>
      <c r="BY85" s="100">
        <v>0</v>
      </c>
      <c r="BZ85" s="100">
        <v>0</v>
      </c>
      <c r="CA85" s="100">
        <v>0</v>
      </c>
      <c r="CB85" s="100">
        <v>0</v>
      </c>
      <c r="CC85" s="100">
        <v>0</v>
      </c>
      <c r="CD85" s="100">
        <v>0</v>
      </c>
      <c r="CE85" s="100">
        <v>0</v>
      </c>
      <c r="CF85" s="100">
        <v>0</v>
      </c>
      <c r="CG85" s="100">
        <v>0</v>
      </c>
      <c r="CH85" s="100">
        <v>0</v>
      </c>
      <c r="CI85" s="100">
        <v>0</v>
      </c>
      <c r="CJ85" s="100">
        <v>0</v>
      </c>
      <c r="CK85" s="100">
        <v>0</v>
      </c>
      <c r="CL85" s="100">
        <v>0</v>
      </c>
      <c r="CM85" s="100">
        <v>0</v>
      </c>
      <c r="CN85" s="100">
        <v>0</v>
      </c>
      <c r="CO85" s="100">
        <v>0</v>
      </c>
      <c r="CP85" s="100">
        <v>0</v>
      </c>
      <c r="CQ85" s="100">
        <v>0</v>
      </c>
      <c r="CR85" s="100">
        <v>0</v>
      </c>
      <c r="CS85" s="100">
        <v>0</v>
      </c>
      <c r="CT85" s="100">
        <v>0</v>
      </c>
      <c r="CU85" s="100">
        <v>0</v>
      </c>
    </row>
    <row r="86" spans="2:99">
      <c r="C86" s="99" t="s">
        <v>251</v>
      </c>
      <c r="D86" s="100">
        <v>0</v>
      </c>
      <c r="E86" s="100">
        <v>0</v>
      </c>
      <c r="F86" s="100">
        <v>0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0</v>
      </c>
      <c r="AH86" s="100">
        <v>0</v>
      </c>
      <c r="AI86" s="100">
        <v>0</v>
      </c>
      <c r="AJ86" s="100"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  <c r="BA86" s="100">
        <v>0</v>
      </c>
      <c r="BB86" s="100">
        <v>0</v>
      </c>
      <c r="BC86" s="100">
        <v>0</v>
      </c>
      <c r="BD86" s="100">
        <v>0</v>
      </c>
      <c r="BE86" s="100">
        <v>0</v>
      </c>
      <c r="BF86" s="100">
        <v>0</v>
      </c>
      <c r="BG86" s="100">
        <v>0</v>
      </c>
      <c r="BH86" s="100">
        <v>0</v>
      </c>
      <c r="BI86" s="100">
        <v>0</v>
      </c>
      <c r="BJ86" s="100">
        <v>0</v>
      </c>
      <c r="BK86" s="100">
        <v>0</v>
      </c>
      <c r="BL86" s="100">
        <v>0</v>
      </c>
      <c r="BM86" s="100">
        <v>0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100">
        <v>0</v>
      </c>
      <c r="BV86" s="100">
        <v>0</v>
      </c>
      <c r="BW86" s="100">
        <v>0</v>
      </c>
      <c r="BX86" s="100">
        <v>0</v>
      </c>
      <c r="BY86" s="100">
        <v>0</v>
      </c>
      <c r="BZ86" s="100">
        <v>0</v>
      </c>
      <c r="CA86" s="100">
        <v>0</v>
      </c>
      <c r="CB86" s="100">
        <v>0</v>
      </c>
      <c r="CC86" s="100">
        <v>0</v>
      </c>
      <c r="CD86" s="100">
        <v>0</v>
      </c>
      <c r="CE86" s="100">
        <v>0</v>
      </c>
      <c r="CF86" s="100">
        <v>0</v>
      </c>
      <c r="CG86" s="100">
        <v>0</v>
      </c>
      <c r="CH86" s="100">
        <v>0</v>
      </c>
      <c r="CI86" s="100">
        <v>0</v>
      </c>
      <c r="CJ86" s="100">
        <v>0</v>
      </c>
      <c r="CK86" s="100">
        <v>0</v>
      </c>
      <c r="CL86" s="100">
        <v>0</v>
      </c>
      <c r="CM86" s="100">
        <v>0</v>
      </c>
      <c r="CN86" s="100">
        <v>0</v>
      </c>
      <c r="CO86" s="100">
        <v>0</v>
      </c>
      <c r="CP86" s="100">
        <v>0</v>
      </c>
      <c r="CQ86" s="100">
        <v>0</v>
      </c>
      <c r="CR86" s="100">
        <v>0</v>
      </c>
      <c r="CS86" s="100">
        <v>0</v>
      </c>
      <c r="CT86" s="100">
        <v>0</v>
      </c>
      <c r="CU86" s="100">
        <v>0</v>
      </c>
    </row>
    <row r="87" spans="2:99">
      <c r="B87" s="99" t="s">
        <v>131</v>
      </c>
      <c r="C87" s="99" t="s">
        <v>252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0">
        <v>0</v>
      </c>
      <c r="AH87" s="100">
        <v>0</v>
      </c>
      <c r="AI87" s="100">
        <v>0</v>
      </c>
      <c r="AJ87" s="100">
        <v>0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  <c r="BN87" s="100">
        <v>0</v>
      </c>
      <c r="BO87" s="100">
        <v>0</v>
      </c>
      <c r="BP87" s="100">
        <v>0</v>
      </c>
      <c r="BQ87" s="100">
        <v>0</v>
      </c>
      <c r="BR87" s="100">
        <v>0</v>
      </c>
      <c r="BS87" s="100">
        <v>0</v>
      </c>
      <c r="BT87" s="100">
        <v>0</v>
      </c>
      <c r="BU87" s="100">
        <v>0</v>
      </c>
      <c r="BV87" s="100">
        <v>0</v>
      </c>
      <c r="BW87" s="100">
        <v>0</v>
      </c>
      <c r="BX87" s="100">
        <v>0</v>
      </c>
      <c r="BY87" s="100">
        <v>0</v>
      </c>
      <c r="BZ87" s="100">
        <v>0</v>
      </c>
      <c r="CA87" s="100">
        <v>0</v>
      </c>
      <c r="CB87" s="100">
        <v>0</v>
      </c>
      <c r="CC87" s="100">
        <v>0</v>
      </c>
      <c r="CD87" s="100">
        <v>0</v>
      </c>
      <c r="CE87" s="100">
        <v>0</v>
      </c>
      <c r="CF87" s="100">
        <v>0</v>
      </c>
      <c r="CG87" s="100">
        <v>0</v>
      </c>
      <c r="CH87" s="100">
        <v>0</v>
      </c>
      <c r="CI87" s="100">
        <v>0</v>
      </c>
      <c r="CJ87" s="100">
        <v>0</v>
      </c>
      <c r="CK87" s="100">
        <v>0</v>
      </c>
      <c r="CL87" s="100">
        <v>0</v>
      </c>
      <c r="CM87" s="100">
        <v>0</v>
      </c>
      <c r="CN87" s="100">
        <v>0</v>
      </c>
      <c r="CO87" s="100">
        <v>0</v>
      </c>
      <c r="CP87" s="100">
        <v>0</v>
      </c>
      <c r="CQ87" s="100">
        <v>0</v>
      </c>
      <c r="CR87" s="100">
        <v>0</v>
      </c>
      <c r="CS87" s="100">
        <v>0</v>
      </c>
      <c r="CT87" s="100">
        <v>0</v>
      </c>
      <c r="CU87" s="100">
        <v>0</v>
      </c>
    </row>
    <row r="88" spans="2:99">
      <c r="C88" s="99" t="s">
        <v>253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0">
        <v>0</v>
      </c>
      <c r="AH88" s="100">
        <v>0</v>
      </c>
      <c r="AI88" s="100">
        <v>0</v>
      </c>
      <c r="AJ88" s="100">
        <v>0</v>
      </c>
      <c r="AK88" s="100">
        <v>0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0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0</v>
      </c>
      <c r="BF88" s="100">
        <v>0</v>
      </c>
      <c r="BG88" s="100">
        <v>0</v>
      </c>
      <c r="BH88" s="100">
        <v>0</v>
      </c>
      <c r="BI88" s="100">
        <v>0</v>
      </c>
      <c r="BJ88" s="100">
        <v>0</v>
      </c>
      <c r="BK88" s="100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0</v>
      </c>
      <c r="BW88" s="100">
        <v>0</v>
      </c>
      <c r="BX88" s="100">
        <v>0</v>
      </c>
      <c r="BY88" s="100">
        <v>0</v>
      </c>
      <c r="BZ88" s="100">
        <v>0</v>
      </c>
      <c r="CA88" s="100">
        <v>0</v>
      </c>
      <c r="CB88" s="100">
        <v>0</v>
      </c>
      <c r="CC88" s="100">
        <v>0</v>
      </c>
      <c r="CD88" s="100">
        <v>0</v>
      </c>
      <c r="CE88" s="100">
        <v>0</v>
      </c>
      <c r="CF88" s="100">
        <v>0</v>
      </c>
      <c r="CG88" s="100">
        <v>0</v>
      </c>
      <c r="CH88" s="100">
        <v>0</v>
      </c>
      <c r="CI88" s="100">
        <v>0</v>
      </c>
      <c r="CJ88" s="100">
        <v>0</v>
      </c>
      <c r="CK88" s="100">
        <v>0</v>
      </c>
      <c r="CL88" s="100">
        <v>0</v>
      </c>
      <c r="CM88" s="100">
        <v>0</v>
      </c>
      <c r="CN88" s="100">
        <v>0</v>
      </c>
      <c r="CO88" s="100">
        <v>0</v>
      </c>
      <c r="CP88" s="100">
        <v>0</v>
      </c>
      <c r="CQ88" s="100">
        <v>0</v>
      </c>
      <c r="CR88" s="100">
        <v>0</v>
      </c>
      <c r="CS88" s="100">
        <v>0</v>
      </c>
      <c r="CT88" s="100">
        <v>0</v>
      </c>
      <c r="CU88" s="100">
        <v>0</v>
      </c>
    </row>
    <row r="89" spans="2:99">
      <c r="C89" s="99" t="s">
        <v>254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0">
        <v>0</v>
      </c>
      <c r="AH89" s="100">
        <v>0</v>
      </c>
      <c r="AI89" s="100">
        <v>0</v>
      </c>
      <c r="AJ89" s="100">
        <v>0</v>
      </c>
      <c r="AK89" s="100">
        <v>0</v>
      </c>
      <c r="AL89" s="100">
        <v>0</v>
      </c>
      <c r="AM89" s="100">
        <v>0</v>
      </c>
      <c r="AN89" s="100">
        <v>0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0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0</v>
      </c>
      <c r="BK89" s="100">
        <v>0</v>
      </c>
      <c r="BL89" s="100">
        <v>0</v>
      </c>
      <c r="BM89" s="100">
        <v>0</v>
      </c>
      <c r="BN89" s="100">
        <v>0</v>
      </c>
      <c r="BO89" s="100">
        <v>0</v>
      </c>
      <c r="BP89" s="100">
        <v>0</v>
      </c>
      <c r="BQ89" s="100">
        <v>0</v>
      </c>
      <c r="BR89" s="100">
        <v>0</v>
      </c>
      <c r="BS89" s="100">
        <v>0</v>
      </c>
      <c r="BT89" s="100">
        <v>0</v>
      </c>
      <c r="BU89" s="100">
        <v>0</v>
      </c>
      <c r="BV89" s="100">
        <v>0</v>
      </c>
      <c r="BW89" s="100">
        <v>0</v>
      </c>
      <c r="BX89" s="100">
        <v>0</v>
      </c>
      <c r="BY89" s="100">
        <v>0</v>
      </c>
      <c r="BZ89" s="100">
        <v>0</v>
      </c>
      <c r="CA89" s="100">
        <v>0</v>
      </c>
      <c r="CB89" s="100">
        <v>0</v>
      </c>
      <c r="CC89" s="100">
        <v>0</v>
      </c>
      <c r="CD89" s="100">
        <v>0</v>
      </c>
      <c r="CE89" s="100">
        <v>0</v>
      </c>
      <c r="CF89" s="100">
        <v>0</v>
      </c>
      <c r="CG89" s="100">
        <v>0</v>
      </c>
      <c r="CH89" s="100">
        <v>0</v>
      </c>
      <c r="CI89" s="100">
        <v>0</v>
      </c>
      <c r="CJ89" s="100">
        <v>0</v>
      </c>
      <c r="CK89" s="100">
        <v>0</v>
      </c>
      <c r="CL89" s="100">
        <v>0</v>
      </c>
      <c r="CM89" s="100">
        <v>0</v>
      </c>
      <c r="CN89" s="100">
        <v>0</v>
      </c>
      <c r="CO89" s="100">
        <v>0</v>
      </c>
      <c r="CP89" s="100">
        <v>0</v>
      </c>
      <c r="CQ89" s="100">
        <v>0</v>
      </c>
      <c r="CR89" s="100">
        <v>0</v>
      </c>
      <c r="CS89" s="100">
        <v>0</v>
      </c>
      <c r="CT89" s="100">
        <v>0</v>
      </c>
      <c r="CU89" s="100">
        <v>0</v>
      </c>
    </row>
    <row r="90" spans="2:99">
      <c r="C90" s="99" t="s">
        <v>255</v>
      </c>
      <c r="D90" s="100">
        <v>0</v>
      </c>
      <c r="E90" s="100">
        <v>0</v>
      </c>
      <c r="F90" s="100">
        <v>0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0">
        <v>0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  <c r="AU90" s="100">
        <v>0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0</v>
      </c>
      <c r="BK90" s="100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0</v>
      </c>
      <c r="BV90" s="100">
        <v>0</v>
      </c>
      <c r="BW90" s="100">
        <v>0</v>
      </c>
      <c r="BX90" s="100">
        <v>0</v>
      </c>
      <c r="BY90" s="100">
        <v>0</v>
      </c>
      <c r="BZ90" s="100">
        <v>0</v>
      </c>
      <c r="CA90" s="100">
        <v>0</v>
      </c>
      <c r="CB90" s="100">
        <v>0</v>
      </c>
      <c r="CC90" s="100">
        <v>0</v>
      </c>
      <c r="CD90" s="100">
        <v>0</v>
      </c>
      <c r="CE90" s="100">
        <v>0</v>
      </c>
      <c r="CF90" s="100">
        <v>0</v>
      </c>
      <c r="CG90" s="100">
        <v>0</v>
      </c>
      <c r="CH90" s="100">
        <v>0</v>
      </c>
      <c r="CI90" s="100">
        <v>0</v>
      </c>
      <c r="CJ90" s="100">
        <v>0</v>
      </c>
      <c r="CK90" s="100">
        <v>0</v>
      </c>
      <c r="CL90" s="100">
        <v>0</v>
      </c>
      <c r="CM90" s="100">
        <v>0</v>
      </c>
      <c r="CN90" s="100">
        <v>0</v>
      </c>
      <c r="CO90" s="100">
        <v>0</v>
      </c>
      <c r="CP90" s="100">
        <v>0</v>
      </c>
      <c r="CQ90" s="100">
        <v>0</v>
      </c>
      <c r="CR90" s="100">
        <v>0</v>
      </c>
      <c r="CS90" s="100">
        <v>0</v>
      </c>
      <c r="CT90" s="100">
        <v>0</v>
      </c>
      <c r="CU90" s="100">
        <v>0</v>
      </c>
    </row>
    <row r="91" spans="2:99">
      <c r="C91" s="99" t="s">
        <v>256</v>
      </c>
      <c r="D91" s="100">
        <v>0</v>
      </c>
      <c r="E91" s="100">
        <v>0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0">
        <v>0</v>
      </c>
      <c r="AH91" s="100">
        <v>0</v>
      </c>
      <c r="AI91" s="100">
        <v>0</v>
      </c>
      <c r="AJ91" s="100">
        <v>0</v>
      </c>
      <c r="AK91" s="100">
        <v>0</v>
      </c>
      <c r="AL91" s="100">
        <v>0</v>
      </c>
      <c r="AM91" s="100">
        <v>0</v>
      </c>
      <c r="AN91" s="100">
        <v>0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  <c r="AU91" s="100">
        <v>0</v>
      </c>
      <c r="AV91" s="100">
        <v>0</v>
      </c>
      <c r="AW91" s="100">
        <v>0</v>
      </c>
      <c r="AX91" s="100">
        <v>0</v>
      </c>
      <c r="AY91" s="100">
        <v>0</v>
      </c>
      <c r="AZ91" s="100">
        <v>0</v>
      </c>
      <c r="BA91" s="100">
        <v>0</v>
      </c>
      <c r="BB91" s="100">
        <v>0</v>
      </c>
      <c r="BC91" s="100">
        <v>0</v>
      </c>
      <c r="BD91" s="100">
        <v>0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0</v>
      </c>
      <c r="BK91" s="100">
        <v>0</v>
      </c>
      <c r="BL91" s="100">
        <v>0</v>
      </c>
      <c r="BM91" s="100">
        <v>0</v>
      </c>
      <c r="BN91" s="100">
        <v>0</v>
      </c>
      <c r="BO91" s="100">
        <v>0</v>
      </c>
      <c r="BP91" s="100">
        <v>0</v>
      </c>
      <c r="BQ91" s="100">
        <v>0</v>
      </c>
      <c r="BR91" s="100">
        <v>0</v>
      </c>
      <c r="BS91" s="100">
        <v>0</v>
      </c>
      <c r="BT91" s="100">
        <v>0</v>
      </c>
      <c r="BU91" s="100">
        <v>0</v>
      </c>
      <c r="BV91" s="100">
        <v>0</v>
      </c>
      <c r="BW91" s="100">
        <v>0</v>
      </c>
      <c r="BX91" s="100">
        <v>0</v>
      </c>
      <c r="BY91" s="100">
        <v>0</v>
      </c>
      <c r="BZ91" s="100">
        <v>0</v>
      </c>
      <c r="CA91" s="100">
        <v>0</v>
      </c>
      <c r="CB91" s="100">
        <v>0</v>
      </c>
      <c r="CC91" s="100">
        <v>0</v>
      </c>
      <c r="CD91" s="100">
        <v>0</v>
      </c>
      <c r="CE91" s="100">
        <v>0</v>
      </c>
      <c r="CF91" s="100">
        <v>0</v>
      </c>
      <c r="CG91" s="100">
        <v>0</v>
      </c>
      <c r="CH91" s="100">
        <v>0</v>
      </c>
      <c r="CI91" s="100">
        <v>0</v>
      </c>
      <c r="CJ91" s="100">
        <v>0</v>
      </c>
      <c r="CK91" s="100">
        <v>0</v>
      </c>
      <c r="CL91" s="100">
        <v>0</v>
      </c>
      <c r="CM91" s="100">
        <v>0</v>
      </c>
      <c r="CN91" s="100">
        <v>0</v>
      </c>
      <c r="CO91" s="100">
        <v>0</v>
      </c>
      <c r="CP91" s="100">
        <v>0</v>
      </c>
      <c r="CQ91" s="100">
        <v>0</v>
      </c>
      <c r="CR91" s="100">
        <v>0</v>
      </c>
      <c r="CS91" s="100">
        <v>0</v>
      </c>
      <c r="CT91" s="100">
        <v>0</v>
      </c>
      <c r="CU91" s="100">
        <v>0</v>
      </c>
    </row>
    <row r="92" spans="2:99">
      <c r="C92" s="99" t="s">
        <v>257</v>
      </c>
      <c r="D92" s="100">
        <v>0</v>
      </c>
      <c r="E92" s="100">
        <v>0</v>
      </c>
      <c r="F92" s="100">
        <v>0</v>
      </c>
      <c r="G92" s="100">
        <v>0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0">
        <v>0</v>
      </c>
      <c r="AH92" s="100">
        <v>0</v>
      </c>
      <c r="AI92" s="100">
        <v>0</v>
      </c>
      <c r="AJ92" s="100">
        <v>0</v>
      </c>
      <c r="AK92" s="100">
        <v>0</v>
      </c>
      <c r="AL92" s="100">
        <v>0</v>
      </c>
      <c r="AM92" s="100">
        <v>0</v>
      </c>
      <c r="AN92" s="100">
        <v>0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  <c r="AU92" s="100">
        <v>0</v>
      </c>
      <c r="AV92" s="100">
        <v>0</v>
      </c>
      <c r="AW92" s="100">
        <v>0</v>
      </c>
      <c r="AX92" s="100">
        <v>0</v>
      </c>
      <c r="AY92" s="100">
        <v>0</v>
      </c>
      <c r="AZ92" s="100">
        <v>0</v>
      </c>
      <c r="BA92" s="100">
        <v>0</v>
      </c>
      <c r="BB92" s="100">
        <v>0</v>
      </c>
      <c r="BC92" s="100">
        <v>0</v>
      </c>
      <c r="BD92" s="100">
        <v>0</v>
      </c>
      <c r="BE92" s="100">
        <v>0</v>
      </c>
      <c r="BF92" s="100">
        <v>0</v>
      </c>
      <c r="BG92" s="100">
        <v>0</v>
      </c>
      <c r="BH92" s="100">
        <v>0</v>
      </c>
      <c r="BI92" s="100">
        <v>0</v>
      </c>
      <c r="BJ92" s="100">
        <v>0</v>
      </c>
      <c r="BK92" s="100">
        <v>0</v>
      </c>
      <c r="BL92" s="100">
        <v>0</v>
      </c>
      <c r="BM92" s="100">
        <v>0</v>
      </c>
      <c r="BN92" s="100">
        <v>0</v>
      </c>
      <c r="BO92" s="100">
        <v>0</v>
      </c>
      <c r="BP92" s="100">
        <v>0</v>
      </c>
      <c r="BQ92" s="100">
        <v>0</v>
      </c>
      <c r="BR92" s="100">
        <v>0</v>
      </c>
      <c r="BS92" s="100">
        <v>0</v>
      </c>
      <c r="BT92" s="100">
        <v>0</v>
      </c>
      <c r="BU92" s="100">
        <v>0</v>
      </c>
      <c r="BV92" s="100">
        <v>0</v>
      </c>
      <c r="BW92" s="100">
        <v>0</v>
      </c>
      <c r="BX92" s="100">
        <v>0</v>
      </c>
      <c r="BY92" s="100">
        <v>0</v>
      </c>
      <c r="BZ92" s="100">
        <v>0</v>
      </c>
      <c r="CA92" s="100">
        <v>0</v>
      </c>
      <c r="CB92" s="100">
        <v>0</v>
      </c>
      <c r="CC92" s="100">
        <v>0</v>
      </c>
      <c r="CD92" s="100">
        <v>0</v>
      </c>
      <c r="CE92" s="100">
        <v>0</v>
      </c>
      <c r="CF92" s="100">
        <v>0</v>
      </c>
      <c r="CG92" s="100">
        <v>0</v>
      </c>
      <c r="CH92" s="100">
        <v>0</v>
      </c>
      <c r="CI92" s="100">
        <v>0</v>
      </c>
      <c r="CJ92" s="100">
        <v>0</v>
      </c>
      <c r="CK92" s="100">
        <v>0</v>
      </c>
      <c r="CL92" s="100">
        <v>0</v>
      </c>
      <c r="CM92" s="100">
        <v>0</v>
      </c>
      <c r="CN92" s="100">
        <v>0</v>
      </c>
      <c r="CO92" s="100">
        <v>0</v>
      </c>
      <c r="CP92" s="100">
        <v>0</v>
      </c>
      <c r="CQ92" s="100">
        <v>0</v>
      </c>
      <c r="CR92" s="100">
        <v>0</v>
      </c>
      <c r="CS92" s="100">
        <v>0</v>
      </c>
      <c r="CT92" s="100">
        <v>0</v>
      </c>
      <c r="CU92" s="100">
        <v>0</v>
      </c>
    </row>
    <row r="93" spans="2:99">
      <c r="C93" s="99" t="s">
        <v>258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0">
        <v>0</v>
      </c>
      <c r="AH93" s="100">
        <v>0</v>
      </c>
      <c r="AI93" s="100">
        <v>0</v>
      </c>
      <c r="AJ93" s="100">
        <v>0</v>
      </c>
      <c r="AK93" s="100">
        <v>0</v>
      </c>
      <c r="AL93" s="100">
        <v>0</v>
      </c>
      <c r="AM93" s="100">
        <v>0</v>
      </c>
      <c r="AN93" s="100">
        <v>0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  <c r="AU93" s="100">
        <v>0</v>
      </c>
      <c r="AV93" s="100">
        <v>0</v>
      </c>
      <c r="AW93" s="100">
        <v>0</v>
      </c>
      <c r="AX93" s="100">
        <v>0</v>
      </c>
      <c r="AY93" s="100">
        <v>0</v>
      </c>
      <c r="AZ93" s="100">
        <v>0</v>
      </c>
      <c r="BA93" s="100">
        <v>0</v>
      </c>
      <c r="BB93" s="100">
        <v>0</v>
      </c>
      <c r="BC93" s="100">
        <v>0</v>
      </c>
      <c r="BD93" s="100">
        <v>0</v>
      </c>
      <c r="BE93" s="100">
        <v>0</v>
      </c>
      <c r="BF93" s="100">
        <v>0</v>
      </c>
      <c r="BG93" s="100">
        <v>0</v>
      </c>
      <c r="BH93" s="100">
        <v>0</v>
      </c>
      <c r="BI93" s="100">
        <v>0</v>
      </c>
      <c r="BJ93" s="100">
        <v>0</v>
      </c>
      <c r="BK93" s="100">
        <v>0</v>
      </c>
      <c r="BL93" s="100">
        <v>0</v>
      </c>
      <c r="BM93" s="100">
        <v>0</v>
      </c>
      <c r="BN93" s="100">
        <v>0</v>
      </c>
      <c r="BO93" s="100">
        <v>0</v>
      </c>
      <c r="BP93" s="100">
        <v>0</v>
      </c>
      <c r="BQ93" s="100">
        <v>0</v>
      </c>
      <c r="BR93" s="100">
        <v>0</v>
      </c>
      <c r="BS93" s="100">
        <v>0</v>
      </c>
      <c r="BT93" s="100">
        <v>0</v>
      </c>
      <c r="BU93" s="100">
        <v>0</v>
      </c>
      <c r="BV93" s="100">
        <v>0</v>
      </c>
      <c r="BW93" s="100">
        <v>0</v>
      </c>
      <c r="BX93" s="100">
        <v>0</v>
      </c>
      <c r="BY93" s="100">
        <v>0</v>
      </c>
      <c r="BZ93" s="100">
        <v>0</v>
      </c>
      <c r="CA93" s="100">
        <v>0</v>
      </c>
      <c r="CB93" s="100">
        <v>0</v>
      </c>
      <c r="CC93" s="100">
        <v>0</v>
      </c>
      <c r="CD93" s="100">
        <v>0</v>
      </c>
      <c r="CE93" s="100">
        <v>0</v>
      </c>
      <c r="CF93" s="100">
        <v>0</v>
      </c>
      <c r="CG93" s="100">
        <v>0</v>
      </c>
      <c r="CH93" s="100">
        <v>0</v>
      </c>
      <c r="CI93" s="100">
        <v>0</v>
      </c>
      <c r="CJ93" s="100">
        <v>0</v>
      </c>
      <c r="CK93" s="100">
        <v>0</v>
      </c>
      <c r="CL93" s="100">
        <v>0</v>
      </c>
      <c r="CM93" s="100">
        <v>0</v>
      </c>
      <c r="CN93" s="100">
        <v>0</v>
      </c>
      <c r="CO93" s="100">
        <v>0</v>
      </c>
      <c r="CP93" s="100">
        <v>0</v>
      </c>
      <c r="CQ93" s="100">
        <v>0</v>
      </c>
      <c r="CR93" s="100">
        <v>0</v>
      </c>
      <c r="CS93" s="100">
        <v>0</v>
      </c>
      <c r="CT93" s="100">
        <v>0</v>
      </c>
      <c r="CU93" s="100">
        <v>0</v>
      </c>
    </row>
    <row r="94" spans="2:99">
      <c r="C94" s="99" t="s">
        <v>259</v>
      </c>
      <c r="D94" s="100">
        <v>0</v>
      </c>
      <c r="E94" s="100">
        <v>0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0">
        <v>0</v>
      </c>
      <c r="AH94" s="100">
        <v>0</v>
      </c>
      <c r="AI94" s="100">
        <v>0</v>
      </c>
      <c r="AJ94" s="100">
        <v>0</v>
      </c>
      <c r="AK94" s="100">
        <v>0</v>
      </c>
      <c r="AL94" s="100">
        <v>0</v>
      </c>
      <c r="AM94" s="100">
        <v>0</v>
      </c>
      <c r="AN94" s="100">
        <v>0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  <c r="AU94" s="100">
        <v>0</v>
      </c>
      <c r="AV94" s="100">
        <v>0</v>
      </c>
      <c r="AW94" s="100">
        <v>0</v>
      </c>
      <c r="AX94" s="100">
        <v>0</v>
      </c>
      <c r="AY94" s="100">
        <v>0</v>
      </c>
      <c r="AZ94" s="100">
        <v>0</v>
      </c>
      <c r="BA94" s="100">
        <v>0</v>
      </c>
      <c r="BB94" s="100">
        <v>0</v>
      </c>
      <c r="BC94" s="100">
        <v>0</v>
      </c>
      <c r="BD94" s="100">
        <v>0</v>
      </c>
      <c r="BE94" s="100">
        <v>0</v>
      </c>
      <c r="BF94" s="100">
        <v>0</v>
      </c>
      <c r="BG94" s="100">
        <v>0</v>
      </c>
      <c r="BH94" s="100">
        <v>0</v>
      </c>
      <c r="BI94" s="100">
        <v>0</v>
      </c>
      <c r="BJ94" s="100">
        <v>0</v>
      </c>
      <c r="BK94" s="100">
        <v>0</v>
      </c>
      <c r="BL94" s="100">
        <v>0</v>
      </c>
      <c r="BM94" s="100">
        <v>0</v>
      </c>
      <c r="BN94" s="100">
        <v>0</v>
      </c>
      <c r="BO94" s="100">
        <v>0</v>
      </c>
      <c r="BP94" s="100">
        <v>0</v>
      </c>
      <c r="BQ94" s="100">
        <v>0</v>
      </c>
      <c r="BR94" s="100">
        <v>0</v>
      </c>
      <c r="BS94" s="100">
        <v>0</v>
      </c>
      <c r="BT94" s="100">
        <v>0</v>
      </c>
      <c r="BU94" s="100">
        <v>0</v>
      </c>
      <c r="BV94" s="100">
        <v>0</v>
      </c>
      <c r="BW94" s="100">
        <v>0</v>
      </c>
      <c r="BX94" s="100">
        <v>0</v>
      </c>
      <c r="BY94" s="100">
        <v>0</v>
      </c>
      <c r="BZ94" s="100">
        <v>0</v>
      </c>
      <c r="CA94" s="100">
        <v>0</v>
      </c>
      <c r="CB94" s="100">
        <v>0</v>
      </c>
      <c r="CC94" s="100">
        <v>0</v>
      </c>
      <c r="CD94" s="100">
        <v>0</v>
      </c>
      <c r="CE94" s="100">
        <v>0</v>
      </c>
      <c r="CF94" s="100">
        <v>0</v>
      </c>
      <c r="CG94" s="100">
        <v>0</v>
      </c>
      <c r="CH94" s="100">
        <v>0</v>
      </c>
      <c r="CI94" s="100">
        <v>0</v>
      </c>
      <c r="CJ94" s="100">
        <v>0</v>
      </c>
      <c r="CK94" s="100">
        <v>0</v>
      </c>
      <c r="CL94" s="100">
        <v>0</v>
      </c>
      <c r="CM94" s="100">
        <v>0</v>
      </c>
      <c r="CN94" s="100">
        <v>0</v>
      </c>
      <c r="CO94" s="100">
        <v>0</v>
      </c>
      <c r="CP94" s="100">
        <v>0</v>
      </c>
      <c r="CQ94" s="100">
        <v>0</v>
      </c>
      <c r="CR94" s="100">
        <v>0</v>
      </c>
      <c r="CS94" s="100">
        <v>0</v>
      </c>
      <c r="CT94" s="100">
        <v>0</v>
      </c>
      <c r="CU94" s="100">
        <v>0</v>
      </c>
    </row>
    <row r="95" spans="2:99">
      <c r="B95" s="99" t="s">
        <v>132</v>
      </c>
      <c r="C95" s="99" t="s">
        <v>260</v>
      </c>
      <c r="D95" s="100">
        <v>0</v>
      </c>
      <c r="E95" s="100">
        <v>0</v>
      </c>
      <c r="F95" s="100">
        <v>0</v>
      </c>
      <c r="G95" s="100">
        <v>0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0">
        <v>0</v>
      </c>
      <c r="AH95" s="100">
        <v>0</v>
      </c>
      <c r="AI95" s="100">
        <v>0</v>
      </c>
      <c r="AJ95" s="100">
        <v>0</v>
      </c>
      <c r="AK95" s="100">
        <v>0</v>
      </c>
      <c r="AL95" s="100">
        <v>0</v>
      </c>
      <c r="AM95" s="100">
        <v>0</v>
      </c>
      <c r="AN95" s="100">
        <v>0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  <c r="AU95" s="100">
        <v>0</v>
      </c>
      <c r="AV95" s="100">
        <v>0</v>
      </c>
      <c r="AW95" s="100">
        <v>0</v>
      </c>
      <c r="AX95" s="100">
        <v>0</v>
      </c>
      <c r="AY95" s="100">
        <v>0</v>
      </c>
      <c r="AZ95" s="100">
        <v>0</v>
      </c>
      <c r="BA95" s="100">
        <v>0</v>
      </c>
      <c r="BB95" s="100">
        <v>0</v>
      </c>
      <c r="BC95" s="100">
        <v>0</v>
      </c>
      <c r="BD95" s="100">
        <v>0</v>
      </c>
      <c r="BE95" s="100">
        <v>0</v>
      </c>
      <c r="BF95" s="100">
        <v>0</v>
      </c>
      <c r="BG95" s="100">
        <v>0</v>
      </c>
      <c r="BH95" s="100">
        <v>0</v>
      </c>
      <c r="BI95" s="100">
        <v>0</v>
      </c>
      <c r="BJ95" s="100">
        <v>0</v>
      </c>
      <c r="BK95" s="100">
        <v>0</v>
      </c>
      <c r="BL95" s="100">
        <v>0</v>
      </c>
      <c r="BM95" s="100">
        <v>0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0</v>
      </c>
      <c r="BT95" s="100">
        <v>0</v>
      </c>
      <c r="BU95" s="100">
        <v>0</v>
      </c>
      <c r="BV95" s="100">
        <v>0</v>
      </c>
      <c r="BW95" s="100">
        <v>0</v>
      </c>
      <c r="BX95" s="100">
        <v>0</v>
      </c>
      <c r="BY95" s="100">
        <v>0</v>
      </c>
      <c r="BZ95" s="100">
        <v>0</v>
      </c>
      <c r="CA95" s="100">
        <v>0</v>
      </c>
      <c r="CB95" s="100">
        <v>0</v>
      </c>
      <c r="CC95" s="100">
        <v>0</v>
      </c>
      <c r="CD95" s="100">
        <v>0</v>
      </c>
      <c r="CE95" s="100">
        <v>0</v>
      </c>
      <c r="CF95" s="100">
        <v>0</v>
      </c>
      <c r="CG95" s="100">
        <v>0</v>
      </c>
      <c r="CH95" s="100">
        <v>0</v>
      </c>
      <c r="CI95" s="100">
        <v>0</v>
      </c>
      <c r="CJ95" s="100">
        <v>0</v>
      </c>
      <c r="CK95" s="100">
        <v>0</v>
      </c>
      <c r="CL95" s="100">
        <v>0</v>
      </c>
      <c r="CM95" s="100">
        <v>0</v>
      </c>
      <c r="CN95" s="100">
        <v>0</v>
      </c>
      <c r="CO95" s="100">
        <v>0</v>
      </c>
      <c r="CP95" s="100">
        <v>0</v>
      </c>
      <c r="CQ95" s="100">
        <v>0</v>
      </c>
      <c r="CR95" s="100">
        <v>0</v>
      </c>
      <c r="CS95" s="100">
        <v>0</v>
      </c>
      <c r="CT95" s="100">
        <v>0</v>
      </c>
      <c r="CU95" s="100">
        <v>0</v>
      </c>
    </row>
    <row r="96" spans="2:99">
      <c r="C96" s="99" t="s">
        <v>261</v>
      </c>
      <c r="D96" s="100">
        <v>0</v>
      </c>
      <c r="E96" s="100">
        <v>0</v>
      </c>
      <c r="F96" s="100">
        <v>0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0">
        <v>0</v>
      </c>
      <c r="AH96" s="100">
        <v>0</v>
      </c>
      <c r="AI96" s="100">
        <v>0</v>
      </c>
      <c r="AJ96" s="100">
        <v>0</v>
      </c>
      <c r="AK96" s="100">
        <v>0</v>
      </c>
      <c r="AL96" s="100">
        <v>0</v>
      </c>
      <c r="AM96" s="100">
        <v>0</v>
      </c>
      <c r="AN96" s="100">
        <v>0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  <c r="AU96" s="100">
        <v>0</v>
      </c>
      <c r="AV96" s="100">
        <v>0</v>
      </c>
      <c r="AW96" s="100">
        <v>0</v>
      </c>
      <c r="AX96" s="100">
        <v>0</v>
      </c>
      <c r="AY96" s="100">
        <v>0</v>
      </c>
      <c r="AZ96" s="100">
        <v>0</v>
      </c>
      <c r="BA96" s="100">
        <v>0</v>
      </c>
      <c r="BB96" s="100">
        <v>0</v>
      </c>
      <c r="BC96" s="100">
        <v>0</v>
      </c>
      <c r="BD96" s="100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0</v>
      </c>
      <c r="BK96" s="100">
        <v>0</v>
      </c>
      <c r="BL96" s="100">
        <v>0</v>
      </c>
      <c r="BM96" s="100">
        <v>0</v>
      </c>
      <c r="BN96" s="100">
        <v>0</v>
      </c>
      <c r="BO96" s="100">
        <v>0</v>
      </c>
      <c r="BP96" s="100">
        <v>0</v>
      </c>
      <c r="BQ96" s="100">
        <v>0</v>
      </c>
      <c r="BR96" s="100">
        <v>0</v>
      </c>
      <c r="BS96" s="100">
        <v>0</v>
      </c>
      <c r="BT96" s="100">
        <v>0</v>
      </c>
      <c r="BU96" s="100">
        <v>0</v>
      </c>
      <c r="BV96" s="100">
        <v>0</v>
      </c>
      <c r="BW96" s="100">
        <v>0</v>
      </c>
      <c r="BX96" s="100">
        <v>0</v>
      </c>
      <c r="BY96" s="100">
        <v>0</v>
      </c>
      <c r="BZ96" s="100">
        <v>0</v>
      </c>
      <c r="CA96" s="100">
        <v>0</v>
      </c>
      <c r="CB96" s="100">
        <v>0</v>
      </c>
      <c r="CC96" s="100">
        <v>0</v>
      </c>
      <c r="CD96" s="100">
        <v>0</v>
      </c>
      <c r="CE96" s="100">
        <v>0</v>
      </c>
      <c r="CF96" s="100">
        <v>0</v>
      </c>
      <c r="CG96" s="100">
        <v>0</v>
      </c>
      <c r="CH96" s="100">
        <v>0</v>
      </c>
      <c r="CI96" s="100">
        <v>0</v>
      </c>
      <c r="CJ96" s="100">
        <v>0</v>
      </c>
      <c r="CK96" s="100">
        <v>0</v>
      </c>
      <c r="CL96" s="100">
        <v>0</v>
      </c>
      <c r="CM96" s="100">
        <v>0</v>
      </c>
      <c r="CN96" s="100">
        <v>0</v>
      </c>
      <c r="CO96" s="100">
        <v>0</v>
      </c>
      <c r="CP96" s="100">
        <v>0</v>
      </c>
      <c r="CQ96" s="100">
        <v>0</v>
      </c>
      <c r="CR96" s="100">
        <v>0</v>
      </c>
      <c r="CS96" s="100">
        <v>0</v>
      </c>
      <c r="CT96" s="100">
        <v>0</v>
      </c>
      <c r="CU96" s="100">
        <v>0</v>
      </c>
    </row>
    <row r="97" spans="2:99">
      <c r="C97" s="99" t="s">
        <v>262</v>
      </c>
      <c r="D97" s="100">
        <v>0</v>
      </c>
      <c r="E97" s="100">
        <v>0</v>
      </c>
      <c r="F97" s="100">
        <v>0</v>
      </c>
      <c r="G97" s="100">
        <v>0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0">
        <v>0</v>
      </c>
      <c r="AH97" s="100">
        <v>0</v>
      </c>
      <c r="AI97" s="100">
        <v>0</v>
      </c>
      <c r="AJ97" s="100">
        <v>0</v>
      </c>
      <c r="AK97" s="100">
        <v>0</v>
      </c>
      <c r="AL97" s="100">
        <v>0</v>
      </c>
      <c r="AM97" s="100">
        <v>0</v>
      </c>
      <c r="AN97" s="100">
        <v>0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  <c r="AU97" s="100">
        <v>0</v>
      </c>
      <c r="AV97" s="100">
        <v>0</v>
      </c>
      <c r="AW97" s="100">
        <v>0</v>
      </c>
      <c r="AX97" s="100">
        <v>0</v>
      </c>
      <c r="AY97" s="100">
        <v>0</v>
      </c>
      <c r="AZ97" s="100">
        <v>0</v>
      </c>
      <c r="BA97" s="100">
        <v>0</v>
      </c>
      <c r="BB97" s="100">
        <v>0</v>
      </c>
      <c r="BC97" s="100">
        <v>0</v>
      </c>
      <c r="BD97" s="100">
        <v>0</v>
      </c>
      <c r="BE97" s="100">
        <v>0</v>
      </c>
      <c r="BF97" s="100">
        <v>0</v>
      </c>
      <c r="BG97" s="100">
        <v>0</v>
      </c>
      <c r="BH97" s="100">
        <v>0</v>
      </c>
      <c r="BI97" s="100">
        <v>0</v>
      </c>
      <c r="BJ97" s="100">
        <v>0</v>
      </c>
      <c r="BK97" s="100">
        <v>0</v>
      </c>
      <c r="BL97" s="100">
        <v>0</v>
      </c>
      <c r="BM97" s="100">
        <v>0</v>
      </c>
      <c r="BN97" s="100">
        <v>0</v>
      </c>
      <c r="BO97" s="100">
        <v>0</v>
      </c>
      <c r="BP97" s="100">
        <v>0</v>
      </c>
      <c r="BQ97" s="100">
        <v>0</v>
      </c>
      <c r="BR97" s="100">
        <v>0</v>
      </c>
      <c r="BS97" s="100">
        <v>0</v>
      </c>
      <c r="BT97" s="100">
        <v>0</v>
      </c>
      <c r="BU97" s="100">
        <v>0</v>
      </c>
      <c r="BV97" s="100">
        <v>0</v>
      </c>
      <c r="BW97" s="100">
        <v>0</v>
      </c>
      <c r="BX97" s="100">
        <v>0</v>
      </c>
      <c r="BY97" s="100">
        <v>0</v>
      </c>
      <c r="BZ97" s="100">
        <v>0</v>
      </c>
      <c r="CA97" s="100">
        <v>0</v>
      </c>
      <c r="CB97" s="100">
        <v>0</v>
      </c>
      <c r="CC97" s="100">
        <v>0</v>
      </c>
      <c r="CD97" s="100">
        <v>0</v>
      </c>
      <c r="CE97" s="100">
        <v>0</v>
      </c>
      <c r="CF97" s="100">
        <v>0</v>
      </c>
      <c r="CG97" s="100">
        <v>0</v>
      </c>
      <c r="CH97" s="100">
        <v>0</v>
      </c>
      <c r="CI97" s="100">
        <v>0</v>
      </c>
      <c r="CJ97" s="100">
        <v>0</v>
      </c>
      <c r="CK97" s="100">
        <v>0</v>
      </c>
      <c r="CL97" s="100">
        <v>0</v>
      </c>
      <c r="CM97" s="100">
        <v>0</v>
      </c>
      <c r="CN97" s="100">
        <v>0</v>
      </c>
      <c r="CO97" s="100">
        <v>0</v>
      </c>
      <c r="CP97" s="100">
        <v>0</v>
      </c>
      <c r="CQ97" s="100">
        <v>0</v>
      </c>
      <c r="CR97" s="100">
        <v>0</v>
      </c>
      <c r="CS97" s="100">
        <v>0</v>
      </c>
      <c r="CT97" s="100">
        <v>0</v>
      </c>
      <c r="CU97" s="100">
        <v>0</v>
      </c>
    </row>
    <row r="98" spans="2:99">
      <c r="C98" s="99" t="s">
        <v>263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0</v>
      </c>
      <c r="AE98" s="100">
        <v>0</v>
      </c>
      <c r="AF98" s="100">
        <v>0</v>
      </c>
      <c r="AG98" s="100">
        <v>0</v>
      </c>
      <c r="AH98" s="100">
        <v>0</v>
      </c>
      <c r="AI98" s="100">
        <v>0</v>
      </c>
      <c r="AJ98" s="100">
        <v>0</v>
      </c>
      <c r="AK98" s="100">
        <v>0</v>
      </c>
      <c r="AL98" s="100">
        <v>0</v>
      </c>
      <c r="AM98" s="100">
        <v>0</v>
      </c>
      <c r="AN98" s="100">
        <v>0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  <c r="AU98" s="100">
        <v>0</v>
      </c>
      <c r="AV98" s="100">
        <v>0</v>
      </c>
      <c r="AW98" s="100">
        <v>0</v>
      </c>
      <c r="AX98" s="100">
        <v>0</v>
      </c>
      <c r="AY98" s="100">
        <v>0</v>
      </c>
      <c r="AZ98" s="100">
        <v>0</v>
      </c>
      <c r="BA98" s="100">
        <v>0</v>
      </c>
      <c r="BB98" s="100">
        <v>0</v>
      </c>
      <c r="BC98" s="100">
        <v>0</v>
      </c>
      <c r="BD98" s="100">
        <v>0</v>
      </c>
      <c r="BE98" s="100">
        <v>0</v>
      </c>
      <c r="BF98" s="100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100">
        <v>0</v>
      </c>
      <c r="BM98" s="100">
        <v>0</v>
      </c>
      <c r="BN98" s="100">
        <v>0</v>
      </c>
      <c r="BO98" s="100">
        <v>0</v>
      </c>
      <c r="BP98" s="100">
        <v>0</v>
      </c>
      <c r="BQ98" s="100">
        <v>0</v>
      </c>
      <c r="BR98" s="100">
        <v>0</v>
      </c>
      <c r="BS98" s="100">
        <v>0</v>
      </c>
      <c r="BT98" s="100">
        <v>0</v>
      </c>
      <c r="BU98" s="100">
        <v>0</v>
      </c>
      <c r="BV98" s="100">
        <v>0</v>
      </c>
      <c r="BW98" s="100">
        <v>0</v>
      </c>
      <c r="BX98" s="100">
        <v>0</v>
      </c>
      <c r="BY98" s="100">
        <v>0</v>
      </c>
      <c r="BZ98" s="100">
        <v>0</v>
      </c>
      <c r="CA98" s="100">
        <v>0</v>
      </c>
      <c r="CB98" s="100">
        <v>0</v>
      </c>
      <c r="CC98" s="100">
        <v>0</v>
      </c>
      <c r="CD98" s="100">
        <v>0</v>
      </c>
      <c r="CE98" s="100">
        <v>0</v>
      </c>
      <c r="CF98" s="100">
        <v>0</v>
      </c>
      <c r="CG98" s="100">
        <v>0</v>
      </c>
      <c r="CH98" s="100">
        <v>0</v>
      </c>
      <c r="CI98" s="100">
        <v>0</v>
      </c>
      <c r="CJ98" s="100">
        <v>0</v>
      </c>
      <c r="CK98" s="100">
        <v>0</v>
      </c>
      <c r="CL98" s="100">
        <v>0</v>
      </c>
      <c r="CM98" s="100">
        <v>0</v>
      </c>
      <c r="CN98" s="100">
        <v>0</v>
      </c>
      <c r="CO98" s="100">
        <v>0</v>
      </c>
      <c r="CP98" s="100">
        <v>0</v>
      </c>
      <c r="CQ98" s="100">
        <v>0</v>
      </c>
      <c r="CR98" s="100">
        <v>0</v>
      </c>
      <c r="CS98" s="100">
        <v>0</v>
      </c>
      <c r="CT98" s="100">
        <v>0</v>
      </c>
      <c r="CU98" s="100">
        <v>0</v>
      </c>
    </row>
    <row r="99" spans="2:99">
      <c r="C99" s="99" t="s">
        <v>264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  <c r="AY99" s="100">
        <v>0</v>
      </c>
      <c r="AZ99" s="100">
        <v>0</v>
      </c>
      <c r="BA99" s="100">
        <v>0</v>
      </c>
      <c r="BB99" s="100">
        <v>0</v>
      </c>
      <c r="BC99" s="100">
        <v>0</v>
      </c>
      <c r="BD99" s="100">
        <v>0</v>
      </c>
      <c r="BE99" s="100">
        <v>0</v>
      </c>
      <c r="BF99" s="100">
        <v>0</v>
      </c>
      <c r="BG99" s="100">
        <v>0</v>
      </c>
      <c r="BH99" s="100">
        <v>0</v>
      </c>
      <c r="BI99" s="100">
        <v>0</v>
      </c>
      <c r="BJ99" s="100">
        <v>0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100">
        <v>0</v>
      </c>
      <c r="BR99" s="100">
        <v>0</v>
      </c>
      <c r="BS99" s="100">
        <v>0</v>
      </c>
      <c r="BT99" s="100">
        <v>0</v>
      </c>
      <c r="BU99" s="100">
        <v>0</v>
      </c>
      <c r="BV99" s="100">
        <v>0</v>
      </c>
      <c r="BW99" s="100">
        <v>0</v>
      </c>
      <c r="BX99" s="100">
        <v>0</v>
      </c>
      <c r="BY99" s="100">
        <v>0</v>
      </c>
      <c r="BZ99" s="100">
        <v>0</v>
      </c>
      <c r="CA99" s="100">
        <v>0</v>
      </c>
      <c r="CB99" s="100">
        <v>0</v>
      </c>
      <c r="CC99" s="100">
        <v>0</v>
      </c>
      <c r="CD99" s="100">
        <v>0</v>
      </c>
      <c r="CE99" s="100">
        <v>0</v>
      </c>
      <c r="CF99" s="100">
        <v>0</v>
      </c>
      <c r="CG99" s="100">
        <v>0</v>
      </c>
      <c r="CH99" s="100">
        <v>0</v>
      </c>
      <c r="CI99" s="100">
        <v>0</v>
      </c>
      <c r="CJ99" s="100">
        <v>0</v>
      </c>
      <c r="CK99" s="100">
        <v>0</v>
      </c>
      <c r="CL99" s="100">
        <v>0</v>
      </c>
      <c r="CM99" s="100">
        <v>0</v>
      </c>
      <c r="CN99" s="100">
        <v>0</v>
      </c>
      <c r="CO99" s="100"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</row>
    <row r="100" spans="2:99">
      <c r="C100" s="99" t="s">
        <v>265</v>
      </c>
      <c r="D100" s="100">
        <v>0</v>
      </c>
      <c r="E100" s="100">
        <v>0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0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0">
        <v>0</v>
      </c>
      <c r="S100" s="100">
        <v>0</v>
      </c>
      <c r="T100" s="100">
        <v>0</v>
      </c>
      <c r="U100" s="100">
        <v>0</v>
      </c>
      <c r="V100" s="100">
        <v>0</v>
      </c>
      <c r="W100" s="100">
        <v>0</v>
      </c>
      <c r="X100" s="100">
        <v>0</v>
      </c>
      <c r="Y100" s="100">
        <v>0</v>
      </c>
      <c r="Z100" s="100">
        <v>0</v>
      </c>
      <c r="AA100" s="100">
        <v>0</v>
      </c>
      <c r="AB100" s="100">
        <v>0</v>
      </c>
      <c r="AC100" s="100">
        <v>0</v>
      </c>
      <c r="AD100" s="100">
        <v>0</v>
      </c>
      <c r="AE100" s="100">
        <v>0</v>
      </c>
      <c r="AF100" s="100">
        <v>0</v>
      </c>
      <c r="AG100" s="100">
        <v>0</v>
      </c>
      <c r="AH100" s="100">
        <v>0</v>
      </c>
      <c r="AI100" s="100">
        <v>0</v>
      </c>
      <c r="AJ100" s="100">
        <v>0</v>
      </c>
      <c r="AK100" s="100">
        <v>0</v>
      </c>
      <c r="AL100" s="100">
        <v>0</v>
      </c>
      <c r="AM100" s="100">
        <v>0</v>
      </c>
      <c r="AN100" s="100">
        <v>0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  <c r="AU100" s="100">
        <v>0</v>
      </c>
      <c r="AV100" s="100">
        <v>0</v>
      </c>
      <c r="AW100" s="100">
        <v>0</v>
      </c>
      <c r="AX100" s="100">
        <v>0</v>
      </c>
      <c r="AY100" s="100">
        <v>0</v>
      </c>
      <c r="AZ100" s="100">
        <v>0</v>
      </c>
      <c r="BA100" s="100">
        <v>0</v>
      </c>
      <c r="BB100" s="100">
        <v>0</v>
      </c>
      <c r="BC100" s="100">
        <v>0</v>
      </c>
      <c r="BD100" s="100">
        <v>0</v>
      </c>
      <c r="BE100" s="100">
        <v>0</v>
      </c>
      <c r="BF100" s="100">
        <v>0</v>
      </c>
      <c r="BG100" s="100">
        <v>0</v>
      </c>
      <c r="BH100" s="100">
        <v>0</v>
      </c>
      <c r="BI100" s="100">
        <v>0</v>
      </c>
      <c r="BJ100" s="100">
        <v>0</v>
      </c>
      <c r="BK100" s="100">
        <v>0</v>
      </c>
      <c r="BL100" s="100">
        <v>0</v>
      </c>
      <c r="BM100" s="100">
        <v>0</v>
      </c>
      <c r="BN100" s="100">
        <v>0</v>
      </c>
      <c r="BO100" s="100">
        <v>0</v>
      </c>
      <c r="BP100" s="100">
        <v>0</v>
      </c>
      <c r="BQ100" s="100">
        <v>0</v>
      </c>
      <c r="BR100" s="100">
        <v>0</v>
      </c>
      <c r="BS100" s="100">
        <v>0</v>
      </c>
      <c r="BT100" s="100">
        <v>0</v>
      </c>
      <c r="BU100" s="100">
        <v>0</v>
      </c>
      <c r="BV100" s="100">
        <v>0</v>
      </c>
      <c r="BW100" s="100">
        <v>0</v>
      </c>
      <c r="BX100" s="100">
        <v>0</v>
      </c>
      <c r="BY100" s="100">
        <v>0</v>
      </c>
      <c r="BZ100" s="100">
        <v>0</v>
      </c>
      <c r="CA100" s="100">
        <v>0</v>
      </c>
      <c r="CB100" s="100">
        <v>0</v>
      </c>
      <c r="CC100" s="100">
        <v>0</v>
      </c>
      <c r="CD100" s="100">
        <v>0</v>
      </c>
      <c r="CE100" s="100">
        <v>0</v>
      </c>
      <c r="CF100" s="100">
        <v>0</v>
      </c>
      <c r="CG100" s="100">
        <v>0</v>
      </c>
      <c r="CH100" s="100">
        <v>0</v>
      </c>
      <c r="CI100" s="100">
        <v>0</v>
      </c>
      <c r="CJ100" s="100">
        <v>0</v>
      </c>
      <c r="CK100" s="100">
        <v>0</v>
      </c>
      <c r="CL100" s="100">
        <v>0</v>
      </c>
      <c r="CM100" s="100">
        <v>0</v>
      </c>
      <c r="CN100" s="100">
        <v>0</v>
      </c>
      <c r="CO100" s="100">
        <v>0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</row>
    <row r="101" spans="2:99">
      <c r="C101" s="99" t="s">
        <v>266</v>
      </c>
      <c r="D101" s="100">
        <v>0</v>
      </c>
      <c r="E101" s="100">
        <v>0</v>
      </c>
      <c r="F101" s="100">
        <v>0</v>
      </c>
      <c r="G101" s="100">
        <v>0</v>
      </c>
      <c r="H101" s="100">
        <v>0</v>
      </c>
      <c r="I101" s="100">
        <v>0</v>
      </c>
      <c r="J101" s="100">
        <v>0</v>
      </c>
      <c r="K101" s="100">
        <v>0</v>
      </c>
      <c r="L101" s="100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0">
        <v>0</v>
      </c>
      <c r="S101" s="100">
        <v>0</v>
      </c>
      <c r="T101" s="100">
        <v>0</v>
      </c>
      <c r="U101" s="100">
        <v>0</v>
      </c>
      <c r="V101" s="100">
        <v>0</v>
      </c>
      <c r="W101" s="100">
        <v>0</v>
      </c>
      <c r="X101" s="100">
        <v>0</v>
      </c>
      <c r="Y101" s="100">
        <v>0</v>
      </c>
      <c r="Z101" s="100">
        <v>0</v>
      </c>
      <c r="AA101" s="100">
        <v>0</v>
      </c>
      <c r="AB101" s="100">
        <v>0</v>
      </c>
      <c r="AC101" s="100">
        <v>0</v>
      </c>
      <c r="AD101" s="100">
        <v>0</v>
      </c>
      <c r="AE101" s="100">
        <v>0</v>
      </c>
      <c r="AF101" s="100">
        <v>0</v>
      </c>
      <c r="AG101" s="100">
        <v>0</v>
      </c>
      <c r="AH101" s="100">
        <v>0</v>
      </c>
      <c r="AI101" s="100">
        <v>0</v>
      </c>
      <c r="AJ101" s="100">
        <v>0</v>
      </c>
      <c r="AK101" s="100">
        <v>0</v>
      </c>
      <c r="AL101" s="100">
        <v>0</v>
      </c>
      <c r="AM101" s="100">
        <v>0</v>
      </c>
      <c r="AN101" s="100">
        <v>0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100">
        <v>0</v>
      </c>
      <c r="BG101" s="100">
        <v>0</v>
      </c>
      <c r="BH101" s="100">
        <v>0</v>
      </c>
      <c r="BI101" s="100">
        <v>0</v>
      </c>
      <c r="BJ101" s="100">
        <v>0</v>
      </c>
      <c r="BK101" s="100">
        <v>0</v>
      </c>
      <c r="BL101" s="100">
        <v>0</v>
      </c>
      <c r="BM101" s="100">
        <v>0</v>
      </c>
      <c r="BN101" s="100">
        <v>0</v>
      </c>
      <c r="BO101" s="100">
        <v>0</v>
      </c>
      <c r="BP101" s="100">
        <v>0</v>
      </c>
      <c r="BQ101" s="100">
        <v>0</v>
      </c>
      <c r="BR101" s="100">
        <v>0</v>
      </c>
      <c r="BS101" s="100">
        <v>0</v>
      </c>
      <c r="BT101" s="100">
        <v>0</v>
      </c>
      <c r="BU101" s="100">
        <v>0</v>
      </c>
      <c r="BV101" s="100">
        <v>0</v>
      </c>
      <c r="BW101" s="100">
        <v>0</v>
      </c>
      <c r="BX101" s="100">
        <v>0</v>
      </c>
      <c r="BY101" s="100">
        <v>0</v>
      </c>
      <c r="BZ101" s="100">
        <v>0</v>
      </c>
      <c r="CA101" s="100">
        <v>0</v>
      </c>
      <c r="CB101" s="100">
        <v>0</v>
      </c>
      <c r="CC101" s="100">
        <v>0</v>
      </c>
      <c r="CD101" s="100">
        <v>0</v>
      </c>
      <c r="CE101" s="100">
        <v>0</v>
      </c>
      <c r="CF101" s="100">
        <v>0</v>
      </c>
      <c r="CG101" s="100">
        <v>0</v>
      </c>
      <c r="CH101" s="100">
        <v>0</v>
      </c>
      <c r="CI101" s="100">
        <v>0</v>
      </c>
      <c r="CJ101" s="100">
        <v>0</v>
      </c>
      <c r="CK101" s="100">
        <v>0</v>
      </c>
      <c r="CL101" s="100">
        <v>0</v>
      </c>
      <c r="CM101" s="100">
        <v>0</v>
      </c>
      <c r="CN101" s="100">
        <v>0</v>
      </c>
      <c r="CO101" s="100">
        <v>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</row>
    <row r="102" spans="2:99">
      <c r="C102" s="99" t="s">
        <v>267</v>
      </c>
      <c r="D102" s="100">
        <v>0</v>
      </c>
      <c r="E102" s="100">
        <v>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0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0">
        <v>0</v>
      </c>
      <c r="S102" s="100">
        <v>0</v>
      </c>
      <c r="T102" s="100">
        <v>0</v>
      </c>
      <c r="U102" s="100">
        <v>0</v>
      </c>
      <c r="V102" s="100">
        <v>0</v>
      </c>
      <c r="W102" s="100">
        <v>0</v>
      </c>
      <c r="X102" s="100">
        <v>0</v>
      </c>
      <c r="Y102" s="100">
        <v>0</v>
      </c>
      <c r="Z102" s="100">
        <v>0</v>
      </c>
      <c r="AA102" s="100">
        <v>0</v>
      </c>
      <c r="AB102" s="100">
        <v>0</v>
      </c>
      <c r="AC102" s="100">
        <v>0</v>
      </c>
      <c r="AD102" s="100">
        <v>0</v>
      </c>
      <c r="AE102" s="100">
        <v>0</v>
      </c>
      <c r="AF102" s="100">
        <v>0</v>
      </c>
      <c r="AG102" s="100">
        <v>0</v>
      </c>
      <c r="AH102" s="100">
        <v>0</v>
      </c>
      <c r="AI102" s="100">
        <v>0</v>
      </c>
      <c r="AJ102" s="100">
        <v>0</v>
      </c>
      <c r="AK102" s="100">
        <v>0</v>
      </c>
      <c r="AL102" s="100">
        <v>0</v>
      </c>
      <c r="AM102" s="100">
        <v>0</v>
      </c>
      <c r="AN102" s="100">
        <v>0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  <c r="AU102" s="100">
        <v>0</v>
      </c>
      <c r="AV102" s="100">
        <v>0</v>
      </c>
      <c r="AW102" s="100">
        <v>0</v>
      </c>
      <c r="AX102" s="100">
        <v>0</v>
      </c>
      <c r="AY102" s="100">
        <v>0</v>
      </c>
      <c r="AZ102" s="100">
        <v>0</v>
      </c>
      <c r="BA102" s="100">
        <v>0</v>
      </c>
      <c r="BB102" s="100">
        <v>0</v>
      </c>
      <c r="BC102" s="100">
        <v>0</v>
      </c>
      <c r="BD102" s="100">
        <v>0</v>
      </c>
      <c r="BE102" s="100">
        <v>0</v>
      </c>
      <c r="BF102" s="100">
        <v>0</v>
      </c>
      <c r="BG102" s="100">
        <v>0</v>
      </c>
      <c r="BH102" s="100">
        <v>0</v>
      </c>
      <c r="BI102" s="100">
        <v>0</v>
      </c>
      <c r="BJ102" s="100">
        <v>0</v>
      </c>
      <c r="BK102" s="100">
        <v>0</v>
      </c>
      <c r="BL102" s="100">
        <v>0</v>
      </c>
      <c r="BM102" s="100">
        <v>0</v>
      </c>
      <c r="BN102" s="100">
        <v>0</v>
      </c>
      <c r="BO102" s="100">
        <v>0</v>
      </c>
      <c r="BP102" s="100">
        <v>0</v>
      </c>
      <c r="BQ102" s="100">
        <v>0</v>
      </c>
      <c r="BR102" s="100">
        <v>0</v>
      </c>
      <c r="BS102" s="100">
        <v>0</v>
      </c>
      <c r="BT102" s="100">
        <v>0</v>
      </c>
      <c r="BU102" s="100">
        <v>0</v>
      </c>
      <c r="BV102" s="100">
        <v>0</v>
      </c>
      <c r="BW102" s="100">
        <v>0</v>
      </c>
      <c r="BX102" s="100">
        <v>0</v>
      </c>
      <c r="BY102" s="100">
        <v>0</v>
      </c>
      <c r="BZ102" s="100">
        <v>0</v>
      </c>
      <c r="CA102" s="100">
        <v>0</v>
      </c>
      <c r="CB102" s="100">
        <v>0</v>
      </c>
      <c r="CC102" s="100">
        <v>0</v>
      </c>
      <c r="CD102" s="100">
        <v>0</v>
      </c>
      <c r="CE102" s="100">
        <v>0</v>
      </c>
      <c r="CF102" s="100">
        <v>0</v>
      </c>
      <c r="CG102" s="100">
        <v>0</v>
      </c>
      <c r="CH102" s="100">
        <v>0</v>
      </c>
      <c r="CI102" s="100">
        <v>0</v>
      </c>
      <c r="CJ102" s="100">
        <v>0</v>
      </c>
      <c r="CK102" s="100">
        <v>0</v>
      </c>
      <c r="CL102" s="100">
        <v>0</v>
      </c>
      <c r="CM102" s="100">
        <v>0</v>
      </c>
      <c r="CN102" s="100">
        <v>0</v>
      </c>
      <c r="CO102" s="100">
        <v>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</row>
    <row r="103" spans="2:99">
      <c r="C103" s="99" t="s">
        <v>268</v>
      </c>
      <c r="D103" s="100">
        <v>0</v>
      </c>
      <c r="E103" s="100">
        <v>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0">
        <v>0</v>
      </c>
      <c r="S103" s="100">
        <v>0</v>
      </c>
      <c r="T103" s="100">
        <v>0</v>
      </c>
      <c r="U103" s="100">
        <v>0</v>
      </c>
      <c r="V103" s="100">
        <v>0</v>
      </c>
      <c r="W103" s="100">
        <v>0</v>
      </c>
      <c r="X103" s="100">
        <v>0</v>
      </c>
      <c r="Y103" s="100">
        <v>0</v>
      </c>
      <c r="Z103" s="100">
        <v>0</v>
      </c>
      <c r="AA103" s="100">
        <v>0</v>
      </c>
      <c r="AB103" s="100">
        <v>0</v>
      </c>
      <c r="AC103" s="100">
        <v>0</v>
      </c>
      <c r="AD103" s="100">
        <v>0</v>
      </c>
      <c r="AE103" s="100">
        <v>0</v>
      </c>
      <c r="AF103" s="100">
        <v>0</v>
      </c>
      <c r="AG103" s="100">
        <v>0</v>
      </c>
      <c r="AH103" s="100">
        <v>0</v>
      </c>
      <c r="AI103" s="100">
        <v>0</v>
      </c>
      <c r="AJ103" s="100">
        <v>0</v>
      </c>
      <c r="AK103" s="100">
        <v>0</v>
      </c>
      <c r="AL103" s="100">
        <v>0</v>
      </c>
      <c r="AM103" s="100">
        <v>0</v>
      </c>
      <c r="AN103" s="100">
        <v>0</v>
      </c>
      <c r="AO103" s="100">
        <v>0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  <c r="AU103" s="100">
        <v>0</v>
      </c>
      <c r="AV103" s="100">
        <v>0</v>
      </c>
      <c r="AW103" s="100">
        <v>0</v>
      </c>
      <c r="AX103" s="100">
        <v>0</v>
      </c>
      <c r="AY103" s="100">
        <v>0</v>
      </c>
      <c r="AZ103" s="100">
        <v>0</v>
      </c>
      <c r="BA103" s="100">
        <v>0</v>
      </c>
      <c r="BB103" s="100">
        <v>0</v>
      </c>
      <c r="BC103" s="100">
        <v>0</v>
      </c>
      <c r="BD103" s="100">
        <v>0</v>
      </c>
      <c r="BE103" s="100">
        <v>0</v>
      </c>
      <c r="BF103" s="100">
        <v>0</v>
      </c>
      <c r="BG103" s="100">
        <v>0</v>
      </c>
      <c r="BH103" s="100">
        <v>0</v>
      </c>
      <c r="BI103" s="100">
        <v>0</v>
      </c>
      <c r="BJ103" s="100">
        <v>0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100">
        <v>0</v>
      </c>
      <c r="BR103" s="100">
        <v>0</v>
      </c>
      <c r="BS103" s="100">
        <v>0</v>
      </c>
      <c r="BT103" s="100">
        <v>0</v>
      </c>
      <c r="BU103" s="100">
        <v>0</v>
      </c>
      <c r="BV103" s="100">
        <v>0</v>
      </c>
      <c r="BW103" s="100">
        <v>0</v>
      </c>
      <c r="BX103" s="100">
        <v>0</v>
      </c>
      <c r="BY103" s="100">
        <v>0</v>
      </c>
      <c r="BZ103" s="100">
        <v>0</v>
      </c>
      <c r="CA103" s="100">
        <v>0</v>
      </c>
      <c r="CB103" s="100">
        <v>0</v>
      </c>
      <c r="CC103" s="100">
        <v>0</v>
      </c>
      <c r="CD103" s="100">
        <v>0</v>
      </c>
      <c r="CE103" s="100">
        <v>0</v>
      </c>
      <c r="CF103" s="100">
        <v>0</v>
      </c>
      <c r="CG103" s="100">
        <v>0</v>
      </c>
      <c r="CH103" s="100">
        <v>0</v>
      </c>
      <c r="CI103" s="100">
        <v>0</v>
      </c>
      <c r="CJ103" s="100">
        <v>0</v>
      </c>
      <c r="CK103" s="100">
        <v>0</v>
      </c>
      <c r="CL103" s="100">
        <v>0</v>
      </c>
      <c r="CM103" s="100">
        <v>0</v>
      </c>
      <c r="CN103" s="100">
        <v>0</v>
      </c>
      <c r="CO103" s="100"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</row>
    <row r="104" spans="2:99">
      <c r="C104" s="99" t="s">
        <v>269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  <c r="AY104" s="100">
        <v>0</v>
      </c>
      <c r="AZ104" s="100">
        <v>0</v>
      </c>
      <c r="BA104" s="100">
        <v>0</v>
      </c>
      <c r="BB104" s="100">
        <v>0</v>
      </c>
      <c r="BC104" s="100">
        <v>0</v>
      </c>
      <c r="BD104" s="100">
        <v>0</v>
      </c>
      <c r="BE104" s="100">
        <v>0</v>
      </c>
      <c r="BF104" s="100">
        <v>0</v>
      </c>
      <c r="BG104" s="100">
        <v>0</v>
      </c>
      <c r="BH104" s="100">
        <v>0</v>
      </c>
      <c r="BI104" s="100">
        <v>0</v>
      </c>
      <c r="BJ104" s="100">
        <v>0</v>
      </c>
      <c r="BK104" s="100">
        <v>0</v>
      </c>
      <c r="BL104" s="100">
        <v>0</v>
      </c>
      <c r="BM104" s="100">
        <v>0</v>
      </c>
      <c r="BN104" s="100">
        <v>0</v>
      </c>
      <c r="BO104" s="100">
        <v>0</v>
      </c>
      <c r="BP104" s="100">
        <v>0</v>
      </c>
      <c r="BQ104" s="100">
        <v>0</v>
      </c>
      <c r="BR104" s="100">
        <v>0</v>
      </c>
      <c r="BS104" s="100">
        <v>0</v>
      </c>
      <c r="BT104" s="100">
        <v>0</v>
      </c>
      <c r="BU104" s="100">
        <v>0</v>
      </c>
      <c r="BV104" s="100">
        <v>0</v>
      </c>
      <c r="BW104" s="100">
        <v>0</v>
      </c>
      <c r="BX104" s="100">
        <v>0</v>
      </c>
      <c r="BY104" s="100">
        <v>0</v>
      </c>
      <c r="BZ104" s="100">
        <v>0</v>
      </c>
      <c r="CA104" s="100">
        <v>0</v>
      </c>
      <c r="CB104" s="100">
        <v>0</v>
      </c>
      <c r="CC104" s="100">
        <v>0</v>
      </c>
      <c r="CD104" s="100">
        <v>0</v>
      </c>
      <c r="CE104" s="100">
        <v>0</v>
      </c>
      <c r="CF104" s="100">
        <v>0</v>
      </c>
      <c r="CG104" s="100">
        <v>0</v>
      </c>
      <c r="CH104" s="100">
        <v>0</v>
      </c>
      <c r="CI104" s="100">
        <v>0</v>
      </c>
      <c r="CJ104" s="100">
        <v>0</v>
      </c>
      <c r="CK104" s="100">
        <v>0</v>
      </c>
      <c r="CL104" s="100">
        <v>0</v>
      </c>
      <c r="CM104" s="100">
        <v>0</v>
      </c>
      <c r="CN104" s="100">
        <v>0</v>
      </c>
      <c r="CO104" s="100">
        <v>0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</row>
    <row r="105" spans="2:99">
      <c r="C105" s="99" t="s">
        <v>270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  <c r="AY105" s="100">
        <v>0</v>
      </c>
      <c r="AZ105" s="100">
        <v>0</v>
      </c>
      <c r="BA105" s="100">
        <v>0</v>
      </c>
      <c r="BB105" s="100">
        <v>0</v>
      </c>
      <c r="BC105" s="100">
        <v>0</v>
      </c>
      <c r="BD105" s="100">
        <v>0</v>
      </c>
      <c r="BE105" s="100">
        <v>0</v>
      </c>
      <c r="BF105" s="100">
        <v>0</v>
      </c>
      <c r="BG105" s="100">
        <v>0</v>
      </c>
      <c r="BH105" s="100">
        <v>0</v>
      </c>
      <c r="BI105" s="100">
        <v>0</v>
      </c>
      <c r="BJ105" s="100">
        <v>0</v>
      </c>
      <c r="BK105" s="100">
        <v>0</v>
      </c>
      <c r="BL105" s="100">
        <v>0</v>
      </c>
      <c r="BM105" s="100">
        <v>0</v>
      </c>
      <c r="BN105" s="100">
        <v>0</v>
      </c>
      <c r="BO105" s="100">
        <v>0</v>
      </c>
      <c r="BP105" s="100">
        <v>0</v>
      </c>
      <c r="BQ105" s="100">
        <v>0</v>
      </c>
      <c r="BR105" s="100">
        <v>0</v>
      </c>
      <c r="BS105" s="100">
        <v>0</v>
      </c>
      <c r="BT105" s="100">
        <v>0</v>
      </c>
      <c r="BU105" s="100">
        <v>0</v>
      </c>
      <c r="BV105" s="100">
        <v>0</v>
      </c>
      <c r="BW105" s="100">
        <v>0</v>
      </c>
      <c r="BX105" s="100">
        <v>0</v>
      </c>
      <c r="BY105" s="100">
        <v>0</v>
      </c>
      <c r="BZ105" s="100">
        <v>0</v>
      </c>
      <c r="CA105" s="100">
        <v>0</v>
      </c>
      <c r="CB105" s="100">
        <v>0</v>
      </c>
      <c r="CC105" s="100">
        <v>0</v>
      </c>
      <c r="CD105" s="100">
        <v>0</v>
      </c>
      <c r="CE105" s="100">
        <v>0</v>
      </c>
      <c r="CF105" s="100">
        <v>0</v>
      </c>
      <c r="CG105" s="100">
        <v>0</v>
      </c>
      <c r="CH105" s="100">
        <v>0</v>
      </c>
      <c r="CI105" s="100">
        <v>0</v>
      </c>
      <c r="CJ105" s="100">
        <v>0</v>
      </c>
      <c r="CK105" s="100">
        <v>0</v>
      </c>
      <c r="CL105" s="100">
        <v>0</v>
      </c>
      <c r="CM105" s="100">
        <v>0</v>
      </c>
      <c r="CN105" s="100">
        <v>0</v>
      </c>
      <c r="CO105" s="100">
        <v>0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</row>
    <row r="107" spans="2:99">
      <c r="B107" s="104" t="s">
        <v>275</v>
      </c>
    </row>
    <row r="108" spans="2:99">
      <c r="C108" s="99" t="s">
        <v>276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0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0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0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0</v>
      </c>
      <c r="E112" s="100">
        <f>SUM(L$49:L$70)+SUM(N$49:N$70)+SUM(P$49:P$70)+SUM(R$49:R$70)</f>
        <v>0</v>
      </c>
      <c r="F112" s="100">
        <f>SUM(T$49:T$70)+SUM(V$49:V$70)+SUM(X$49:X$70)+SUM(Z$49:Z$70)</f>
        <v>0</v>
      </c>
      <c r="G112" s="100">
        <f>SUM(AB$49:AB$70)+SUM(AD$49:AD$70)+SUM(AF$49:AF$70)+SUM(AH$49:AH$70)</f>
        <v>0</v>
      </c>
      <c r="H112" s="100">
        <f>SUM(AJ$49:AJ$70)+SUM(AL$49:AL$70)+SUM(AN$49:AN$70)+SUM(AP$49:AP$70)</f>
        <v>0</v>
      </c>
      <c r="I112" s="100">
        <f>SUM(AR$49:AR$70)+SUM(AT$49:AT$70)+SUM(AV$49:AV$70)+SUM(AX$49:AX$70)</f>
        <v>0</v>
      </c>
      <c r="J112" s="100">
        <f>SUM(AZ$49:AZ$70)+SUM(BB$49:BB$70)+SUM(BD$49:BD$70)+SUM(BF$49:BF$70)</f>
        <v>0</v>
      </c>
      <c r="K112" s="100">
        <f>SUM(BH$49:BH$70)+SUM(BJ$49:BJ$70)+SUM(BL$49:BL$70)+SUM(BN$49:BN$70)</f>
        <v>0</v>
      </c>
      <c r="L112" s="100">
        <f>SUM(BP$49:BP$70)+SUM(BR$49:BR$70)+SUM(BT$49:BT$70)+SUM(BV$49:BV$70)</f>
        <v>0</v>
      </c>
      <c r="M112" s="100">
        <f>SUM(BX$49:BX$70)+SUM(BZ$49:BZ$70)+SUM(CB$49:CB$70)+SUM(CD$49:CD$70)</f>
        <v>0</v>
      </c>
      <c r="N112" s="100">
        <f>SUM(CF$49:CF$70)+SUM(CH$49:CH$70)+SUM(CJ$49:CJ$70)+SUM(CL$49:CL$70)</f>
        <v>0</v>
      </c>
      <c r="O112" s="100">
        <f>SUM(CN$49:CN$70)+SUM(CP$49:CP$70)+SUM(CR$49:CR$70)+SUM(CT$49:CT$70)</f>
        <v>0</v>
      </c>
    </row>
    <row r="113" spans="2:15">
      <c r="C113" s="99" t="s">
        <v>130</v>
      </c>
      <c r="D113" s="100">
        <f>SUM(D$71:D$86)+SUM(F$71:F$86)+SUM(H$71:H$86)+SUM(J$71:J$86)</f>
        <v>0</v>
      </c>
      <c r="E113" s="100">
        <f>SUM(L$71:L$86)+SUM(N$71:N$86)+SUM(P$71:P$86)+SUM(R$71:R$86)</f>
        <v>0</v>
      </c>
      <c r="F113" s="100">
        <f>SUM(T$71:T$86)+SUM(V$71:V$86)+SUM(X$71:X$86)+SUM(Z$71:Z$86)</f>
        <v>0</v>
      </c>
      <c r="G113" s="100">
        <f>SUM(AB$71:AB$86)+SUM(AD$71:AD$86)+SUM(AF$71:AF$86)+SUM(AH$71:AH$86)</f>
        <v>0</v>
      </c>
      <c r="H113" s="100">
        <f>SUM(AJ$71:AJ$86)+SUM(AL$71:AL$86)+SUM(AN$71:AN$86)+SUM(AP$71:AP$86)</f>
        <v>0</v>
      </c>
      <c r="I113" s="100">
        <f>SUM(AR$71:AR$86)+SUM(AT$71:AT$86)+SUM(AV$71:AV$86)+SUM(AX$71:AX$86)</f>
        <v>0</v>
      </c>
      <c r="J113" s="100">
        <f>SUM(AZ$71:AZ$86)+SUM(BB$71:BB$86)+SUM(BD$71:BD$86)+SUM(BF$71:BF$86)</f>
        <v>0</v>
      </c>
      <c r="K113" s="100">
        <f>SUM(BH$71:BH$86)+SUM(BJ$71:BJ$86)+SUM(BL$71:BL$86)+SUM(BN$71:BN$86)</f>
        <v>0</v>
      </c>
      <c r="L113" s="100">
        <f>SUM(BP$71:BP$86)+SUM(BR$71:BR$86)+SUM(BT$71:BT$86)+SUM(BV$71:BV$86)</f>
        <v>0</v>
      </c>
      <c r="M113" s="100">
        <f>SUM(BX$71:BX$86)+SUM(BZ$71:BZ$86)+SUM(CB$71:CB$86)+SUM(CD$71:CD$86)</f>
        <v>0</v>
      </c>
      <c r="N113" s="100">
        <f>SUM(CF$71:CF$86)+SUM(CH$71:CH$86)+SUM(CJ$71:CJ$86)+SUM(CL$71:CL$86)</f>
        <v>0</v>
      </c>
      <c r="O113" s="100">
        <f>SUM(CN$71:CN$86)+SUM(CP$71:CP$86)+SUM(CR$71:CR$86)+SUM(CT$71:CT$86)</f>
        <v>0</v>
      </c>
    </row>
    <row r="114" spans="2:15">
      <c r="C114" s="99" t="s">
        <v>131</v>
      </c>
      <c r="D114" s="100">
        <f>SUM(D$87:D$94)+SUM(F$87:F$94)+SUM(H$87:H$94)+SUM(J$87:J$94)</f>
        <v>0</v>
      </c>
      <c r="E114" s="100">
        <f>SUM(L$87:L$94)+SUM(N$87:N$94)+SUM(P$87:P$94)+SUM(R$87:R$94)</f>
        <v>0</v>
      </c>
      <c r="F114" s="100">
        <f>SUM(T$87:T$94)+SUM(V$87:V$94)+SUM(X$87:X$94)+SUM(Z$87:Z$94)</f>
        <v>0</v>
      </c>
      <c r="G114" s="100">
        <f>SUM(AB$87:AB$94)+SUM(AD$87:AD$94)+SUM(AF$87:AF$94)+SUM(AH$87:AH$94)</f>
        <v>0</v>
      </c>
      <c r="H114" s="100">
        <f>SUM(AJ$87:AJ$94)+SUM(AL$87:AL$94)+SUM(AN$87:AN$94)+SUM(AP$87:AP$94)</f>
        <v>0</v>
      </c>
      <c r="I114" s="100">
        <f>SUM(AR$87:AR$94)+SUM(AT$87:AT$94)+SUM(AV$87:AV$94)+SUM(AX$87:AX$94)</f>
        <v>0</v>
      </c>
      <c r="J114" s="100">
        <f>SUM(AZ$87:AZ$94)+SUM(BB$87:BB$94)+SUM(BD$87:BD$94)+SUM(BF$87:BF$94)</f>
        <v>0</v>
      </c>
      <c r="K114" s="100">
        <f>SUM(BH$87:BH$94)+SUM(BJ$87:BJ$94)+SUM(BL$87:BL$94)+SUM(BN$87:BN$94)</f>
        <v>0</v>
      </c>
      <c r="L114" s="100">
        <f>SUM(BP$87:BP$94)+SUM(BR$87:BR$94)+SUM(BT$87:BT$94)+SUM(BV$87:BV$94)</f>
        <v>0</v>
      </c>
      <c r="M114" s="100">
        <f>SUM(BX$87:BX$94)+SUM(BZ$87:BZ$94)+SUM(CB$87:CB$94)+SUM(CD$87:CD$94)</f>
        <v>0</v>
      </c>
      <c r="N114" s="100">
        <f>SUM(CF$87:CF$94)+SUM(CH$87:CH$94)+SUM(CJ$87:CJ$94)+SUM(CL$87:CL$94)</f>
        <v>0</v>
      </c>
      <c r="O114" s="100">
        <f>SUM(CN$87:CN$94)+SUM(CP$87:CP$94)+SUM(CR$87:CR$94)+SUM(CT$87:CT$94)</f>
        <v>0</v>
      </c>
    </row>
    <row r="115" spans="2:15">
      <c r="C115" s="99" t="s">
        <v>132</v>
      </c>
      <c r="D115" s="100">
        <f>SUM(D$95:D$105)+SUM(F$95:F$105)+SUM(H$95:H$105)+SUM(J$95:J$105)</f>
        <v>0</v>
      </c>
      <c r="E115" s="100">
        <f>SUM(L$95:L$105)+SUM(N$95:N$105)+SUM(P$95:P$105)+SUM(R$95:R$105)</f>
        <v>0</v>
      </c>
      <c r="F115" s="100">
        <f>SUM(T$95:T$105)+SUM(V$95:V$105)+SUM(X$95:X$105)+SUM(Z$95:Z$105)</f>
        <v>0</v>
      </c>
      <c r="G115" s="100">
        <f>SUM(AB$95:AB$105)+SUM(AD$95:AD$105)+SUM(AF$95:AF$105)+SUM(AH$95:AH$105)</f>
        <v>0</v>
      </c>
      <c r="H115" s="100">
        <f>SUM(AJ$95:AJ$105)+SUM(AL$95:AL$105)+SUM(AN$95:AN$105)+SUM(AP$95:AP$105)</f>
        <v>0</v>
      </c>
      <c r="I115" s="100">
        <f>SUM(AR$95:AR$105)+SUM(AT$95:AT$105)+SUM(AV$95:AV$105)+SUM(AX$95:AX$105)</f>
        <v>0</v>
      </c>
      <c r="J115" s="100">
        <f>SUM(AZ$95:AZ$105)+SUM(BB$95:BB$105)+SUM(BD$95:BD$105)+SUM(BF$95:BF$105)</f>
        <v>0</v>
      </c>
      <c r="K115" s="100">
        <f>SUM(BH$95:BH$105)+SUM(BJ$95:BJ$105)+SUM(BL$95:BL$105)+SUM(BN$95:BN$105)</f>
        <v>0</v>
      </c>
      <c r="L115" s="100">
        <f>SUM(BP$95:BP$105)+SUM(BR$95:BR$105)+SUM(BT$95:BT$105)+SUM(BV$95:BV$105)</f>
        <v>0</v>
      </c>
      <c r="M115" s="100">
        <f>SUM(BX$95:BX$105)+SUM(BZ$95:BZ$105)+SUM(CB$95:CB$105)+SUM(CD$95:CD$105)</f>
        <v>0</v>
      </c>
      <c r="N115" s="100">
        <f>SUM(CF$95:CF$105)+SUM(CH$95:CH$105)+SUM(CJ$95:CJ$105)+SUM(CL$95:CL$105)</f>
        <v>0</v>
      </c>
      <c r="O115" s="100">
        <f>SUM(CN$95:CN$105)+SUM(CP$95:CP$105)+SUM(CR$95:CR$105)+SUM(CT$95:CT$105)</f>
        <v>0</v>
      </c>
    </row>
    <row r="116" spans="2:15">
      <c r="C116" s="99" t="s">
        <v>277</v>
      </c>
      <c r="D116" s="100">
        <f t="shared" ref="D116:O116" si="0">SUM(D$109:D$115)</f>
        <v>0</v>
      </c>
      <c r="E116" s="100">
        <f t="shared" si="0"/>
        <v>0</v>
      </c>
      <c r="F116" s="100">
        <f t="shared" si="0"/>
        <v>0</v>
      </c>
      <c r="G116" s="100">
        <f t="shared" si="0"/>
        <v>0</v>
      </c>
      <c r="H116" s="100">
        <f t="shared" si="0"/>
        <v>0</v>
      </c>
      <c r="I116" s="100">
        <f t="shared" si="0"/>
        <v>0</v>
      </c>
      <c r="J116" s="100">
        <f t="shared" si="0"/>
        <v>0</v>
      </c>
      <c r="K116" s="100">
        <f t="shared" si="0"/>
        <v>0</v>
      </c>
      <c r="L116" s="100">
        <f t="shared" si="0"/>
        <v>0</v>
      </c>
      <c r="M116" s="100">
        <f t="shared" si="0"/>
        <v>0</v>
      </c>
      <c r="N116" s="100">
        <f t="shared" si="0"/>
        <v>0</v>
      </c>
      <c r="O116" s="100">
        <f t="shared" si="0"/>
        <v>0</v>
      </c>
    </row>
    <row r="118" spans="2:15">
      <c r="B118" s="103" t="s">
        <v>278</v>
      </c>
    </row>
    <row r="119" spans="2:15">
      <c r="C119" s="99" t="s">
        <v>276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0</v>
      </c>
      <c r="E120" s="100">
        <f>E109*pricing!E24*2000</f>
        <v>0</v>
      </c>
      <c r="F120" s="100">
        <f>F109*pricing!F24*2000</f>
        <v>0</v>
      </c>
      <c r="G120" s="100">
        <f>G109*pricing!G24*2000</f>
        <v>0</v>
      </c>
      <c r="H120" s="100">
        <f>H109*pricing!H24*2000</f>
        <v>0</v>
      </c>
      <c r="I120" s="100">
        <f>I109*pricing!I24*2000</f>
        <v>0</v>
      </c>
      <c r="J120" s="100">
        <f>J109*pricing!J24*2000</f>
        <v>0</v>
      </c>
      <c r="K120" s="100">
        <f>K109*pricing!K24*2000</f>
        <v>0</v>
      </c>
      <c r="L120" s="100">
        <f>L109*pricing!L24*2000</f>
        <v>0</v>
      </c>
      <c r="M120" s="100">
        <f>M109*pricing!M24*2000</f>
        <v>0</v>
      </c>
      <c r="N120" s="100">
        <f>N109*pricing!N24*2000</f>
        <v>0</v>
      </c>
      <c r="O120" s="100">
        <f>O109*pricing!O24*2000</f>
        <v>0</v>
      </c>
    </row>
    <row r="121" spans="2:15">
      <c r="C121" s="99" t="s">
        <v>127</v>
      </c>
      <c r="D121" s="100">
        <f>D110*pricing!D25*2000</f>
        <v>0</v>
      </c>
      <c r="E121" s="100">
        <f>E110*pricing!E25*2000</f>
        <v>0</v>
      </c>
      <c r="F121" s="100">
        <f>F110*pricing!F25*2000</f>
        <v>0</v>
      </c>
      <c r="G121" s="100">
        <f>G110*pricing!G25*2000</f>
        <v>0</v>
      </c>
      <c r="H121" s="100">
        <f>H110*pricing!H25*2000</f>
        <v>0</v>
      </c>
      <c r="I121" s="100">
        <f>I110*pricing!I25*2000</f>
        <v>0</v>
      </c>
      <c r="J121" s="100">
        <f>J110*pricing!J25*2000</f>
        <v>0</v>
      </c>
      <c r="K121" s="100">
        <f>K110*pricing!K25*2000</f>
        <v>0</v>
      </c>
      <c r="L121" s="100">
        <f>L110*pricing!L25*2000</f>
        <v>0</v>
      </c>
      <c r="M121" s="100">
        <f>M110*pricing!M25*2000</f>
        <v>0</v>
      </c>
      <c r="N121" s="100">
        <f>N110*pricing!N25*2000</f>
        <v>0</v>
      </c>
      <c r="O121" s="100">
        <f>O110*pricing!O25*2000</f>
        <v>0</v>
      </c>
    </row>
    <row r="122" spans="2:15">
      <c r="C122" s="99" t="s">
        <v>128</v>
      </c>
      <c r="D122" s="100">
        <f>D111*pricing!D26*2000</f>
        <v>0</v>
      </c>
      <c r="E122" s="100">
        <f>E111*pricing!E26*2000</f>
        <v>0</v>
      </c>
      <c r="F122" s="100">
        <f>F111*pricing!F26*2000</f>
        <v>0</v>
      </c>
      <c r="G122" s="100">
        <f>G111*pricing!G26*2000</f>
        <v>0</v>
      </c>
      <c r="H122" s="100">
        <f>H111*pricing!H26*2000</f>
        <v>0</v>
      </c>
      <c r="I122" s="100">
        <f>I111*pricing!I26*2000</f>
        <v>0</v>
      </c>
      <c r="J122" s="100">
        <f>J111*pricing!J26*2000</f>
        <v>0</v>
      </c>
      <c r="K122" s="100">
        <f>K111*pricing!K26*2000</f>
        <v>0</v>
      </c>
      <c r="L122" s="100">
        <f>L111*pricing!L26*2000</f>
        <v>0</v>
      </c>
      <c r="M122" s="100">
        <f>M111*pricing!M26*2000</f>
        <v>0</v>
      </c>
      <c r="N122" s="100">
        <f>N111*pricing!N26*2000</f>
        <v>0</v>
      </c>
      <c r="O122" s="100">
        <f>O111*pricing!O26*2000</f>
        <v>0</v>
      </c>
    </row>
    <row r="123" spans="2:15">
      <c r="C123" s="99" t="s">
        <v>129</v>
      </c>
      <c r="D123" s="100">
        <f>D112*pricing!D27*2000</f>
        <v>0</v>
      </c>
      <c r="E123" s="100">
        <f>E112*pricing!E27*2000</f>
        <v>0</v>
      </c>
      <c r="F123" s="100">
        <f>F112*pricing!F27*2000</f>
        <v>0</v>
      </c>
      <c r="G123" s="100">
        <f>G112*pricing!G27*2000</f>
        <v>0</v>
      </c>
      <c r="H123" s="100">
        <f>H112*pricing!H27*2000</f>
        <v>0</v>
      </c>
      <c r="I123" s="100">
        <f>I112*pricing!I27*2000</f>
        <v>0</v>
      </c>
      <c r="J123" s="100">
        <f>J112*pricing!J27*2000</f>
        <v>0</v>
      </c>
      <c r="K123" s="100">
        <f>K112*pricing!K27*2000</f>
        <v>0</v>
      </c>
      <c r="L123" s="100">
        <f>L112*pricing!L27*2000</f>
        <v>0</v>
      </c>
      <c r="M123" s="100">
        <f>M112*pricing!M27*2000</f>
        <v>0</v>
      </c>
      <c r="N123" s="100">
        <f>N112*pricing!N27*2000</f>
        <v>0</v>
      </c>
      <c r="O123" s="100">
        <f>O112*pricing!O27*2000</f>
        <v>0</v>
      </c>
    </row>
    <row r="124" spans="2:15">
      <c r="C124" s="99" t="s">
        <v>130</v>
      </c>
      <c r="D124" s="100">
        <f>D113*pricing!D28*2000</f>
        <v>0</v>
      </c>
      <c r="E124" s="100">
        <f>E113*pricing!E28*2000</f>
        <v>0</v>
      </c>
      <c r="F124" s="100">
        <f>F113*pricing!F28*2000</f>
        <v>0</v>
      </c>
      <c r="G124" s="100">
        <f>G113*pricing!G28*2000</f>
        <v>0</v>
      </c>
      <c r="H124" s="100">
        <f>H113*pricing!H28*2000</f>
        <v>0</v>
      </c>
      <c r="I124" s="100">
        <f>I113*pricing!I28*2000</f>
        <v>0</v>
      </c>
      <c r="J124" s="100">
        <f>J113*pricing!J28*2000</f>
        <v>0</v>
      </c>
      <c r="K124" s="100">
        <f>K113*pricing!K28*2000</f>
        <v>0</v>
      </c>
      <c r="L124" s="100">
        <f>L113*pricing!L28*2000</f>
        <v>0</v>
      </c>
      <c r="M124" s="100">
        <f>M113*pricing!M28*2000</f>
        <v>0</v>
      </c>
      <c r="N124" s="100">
        <f>N113*pricing!N28*2000</f>
        <v>0</v>
      </c>
      <c r="O124" s="100">
        <f>O113*pricing!O28*2000</f>
        <v>0</v>
      </c>
    </row>
    <row r="125" spans="2:15">
      <c r="C125" s="99" t="s">
        <v>131</v>
      </c>
      <c r="D125" s="100">
        <f>D114*pricing!D29*2000</f>
        <v>0</v>
      </c>
      <c r="E125" s="100">
        <f>E114*pricing!E29*2000</f>
        <v>0</v>
      </c>
      <c r="F125" s="100">
        <f>F114*pricing!F29*2000</f>
        <v>0</v>
      </c>
      <c r="G125" s="100">
        <f>G114*pricing!G29*2000</f>
        <v>0</v>
      </c>
      <c r="H125" s="100">
        <f>H114*pricing!H29*2000</f>
        <v>0</v>
      </c>
      <c r="I125" s="100">
        <f>I114*pricing!I29*2000</f>
        <v>0</v>
      </c>
      <c r="J125" s="100">
        <f>J114*pricing!J29*2000</f>
        <v>0</v>
      </c>
      <c r="K125" s="100">
        <f>K114*pricing!K29*2000</f>
        <v>0</v>
      </c>
      <c r="L125" s="100">
        <f>L114*pricing!L29*2000</f>
        <v>0</v>
      </c>
      <c r="M125" s="100">
        <f>M114*pricing!M29*2000</f>
        <v>0</v>
      </c>
      <c r="N125" s="100">
        <f>N114*pricing!N29*2000</f>
        <v>0</v>
      </c>
      <c r="O125" s="100">
        <f>O114*pricing!O29*2000</f>
        <v>0</v>
      </c>
    </row>
    <row r="126" spans="2:15">
      <c r="C126" s="99" t="s">
        <v>132</v>
      </c>
      <c r="D126" s="100">
        <f>D115*pricing!D30*2000</f>
        <v>0</v>
      </c>
      <c r="E126" s="100">
        <f>E115*pricing!E30*2000</f>
        <v>0</v>
      </c>
      <c r="F126" s="100">
        <f>F115*pricing!F30*2000</f>
        <v>0</v>
      </c>
      <c r="G126" s="100">
        <f>G115*pricing!G30*2000</f>
        <v>0</v>
      </c>
      <c r="H126" s="100">
        <f>H115*pricing!H30*2000</f>
        <v>0</v>
      </c>
      <c r="I126" s="100">
        <f>I115*pricing!I30*2000</f>
        <v>0</v>
      </c>
      <c r="J126" s="100">
        <f>J115*pricing!J30*2000</f>
        <v>0</v>
      </c>
      <c r="K126" s="100">
        <f>K115*pricing!K30*2000</f>
        <v>0</v>
      </c>
      <c r="L126" s="100">
        <f>L115*pricing!L30*2000</f>
        <v>0</v>
      </c>
      <c r="M126" s="100">
        <f>M115*pricing!M30*2000</f>
        <v>0</v>
      </c>
      <c r="N126" s="100">
        <f>N115*pricing!N30*2000</f>
        <v>0</v>
      </c>
      <c r="O126" s="100">
        <f>O115*pricing!O30*2000</f>
        <v>0</v>
      </c>
    </row>
    <row r="127" spans="2:15">
      <c r="C127" s="99" t="s">
        <v>277</v>
      </c>
      <c r="D127" s="100">
        <f t="shared" ref="D127:O127" si="1">SUM(D$120:D$126)</f>
        <v>0</v>
      </c>
      <c r="E127" s="100">
        <f t="shared" si="1"/>
        <v>0</v>
      </c>
      <c r="F127" s="100">
        <f t="shared" si="1"/>
        <v>0</v>
      </c>
      <c r="G127" s="100">
        <f t="shared" si="1"/>
        <v>0</v>
      </c>
      <c r="H127" s="100">
        <f t="shared" si="1"/>
        <v>0</v>
      </c>
      <c r="I127" s="100">
        <f t="shared" si="1"/>
        <v>0</v>
      </c>
      <c r="J127" s="100">
        <f t="shared" si="1"/>
        <v>0</v>
      </c>
      <c r="K127" s="100">
        <f t="shared" si="1"/>
        <v>0</v>
      </c>
      <c r="L127" s="100">
        <f t="shared" si="1"/>
        <v>0</v>
      </c>
      <c r="M127" s="100">
        <f t="shared" si="1"/>
        <v>0</v>
      </c>
      <c r="N127" s="100">
        <f t="shared" si="1"/>
        <v>0</v>
      </c>
      <c r="O127" s="100">
        <f t="shared" si="1"/>
        <v>0</v>
      </c>
    </row>
    <row r="129" spans="2:15">
      <c r="B129" s="103" t="s">
        <v>279</v>
      </c>
    </row>
    <row r="130" spans="2:15">
      <c r="C130" s="105" t="s">
        <v>276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0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0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0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0</v>
      </c>
      <c r="E134" s="106">
        <f>SUM(M$49:M$70)+SUM(O$49:O$70)+SUM(Q$49:Q$70)+SUM(S$49:S$70)</f>
        <v>0</v>
      </c>
      <c r="F134" s="106">
        <f>SUM(U$49:U$70)+SUM(W$49:W$70)+SUM(Y$49:Y$70)+SUM(AA$49:AA$70)</f>
        <v>0</v>
      </c>
      <c r="G134" s="106">
        <f>SUM(AC$49:AC$70)+SUM(AE$49:AE$70)+SUM(AG$49:AG$70)+SUM(AI$49:AI$70)</f>
        <v>0</v>
      </c>
      <c r="H134" s="106">
        <f>SUM(AK$49:AK$70)+SUM(AM$49:AM$70)+SUM(AO$49:AO$70)+SUM(AQ$49:AQ$70)</f>
        <v>0</v>
      </c>
      <c r="I134" s="106">
        <f>SUM(AS$49:AS$70)+SUM(AU$49:AU$70)+SUM(AW$49:AW$70)+SUM(AY$49:AY$70)</f>
        <v>0</v>
      </c>
      <c r="J134" s="106">
        <f>SUM(BA$49:BA$70)+SUM(BC$49:BC$70)+SUM(BE$49:BE$70)+SUM(BG$49:BG$70)</f>
        <v>0</v>
      </c>
      <c r="K134" s="106">
        <f>SUM(BI$49:BI$70)+SUM(BK$49:BK$70)+SUM(BM$49:BM$70)+SUM(BO$49:BO$70)</f>
        <v>0</v>
      </c>
      <c r="L134" s="106">
        <f>SUM(BQ$49:BQ$70)+SUM(BS$49:BS$70)+SUM(BU$49:BU$70)+SUM(BW$49:BW$70)</f>
        <v>0</v>
      </c>
      <c r="M134" s="106">
        <f>SUM(BY$49:BY$70)+SUM(CA$49:CA$70)+SUM(CC$49:CC$70)+SUM(CE$49:CE$70)</f>
        <v>0</v>
      </c>
      <c r="N134" s="106">
        <f>SUM(CG$49:CG$70)+SUM(CI$49:CI$70)+SUM(CK$49:CK$70)+SUM(CM$49:CM$70)</f>
        <v>0</v>
      </c>
      <c r="O134" s="106">
        <f>SUM(CO$49:CO$70)+SUM(CQ$49:CQ$70)+SUM(CS$49:CS$70)+SUM(CU$49:CU$70)</f>
        <v>0</v>
      </c>
    </row>
    <row r="135" spans="2:15">
      <c r="C135" s="105" t="s">
        <v>130</v>
      </c>
      <c r="D135" s="106">
        <f>SUM(E$71:E$86)+SUM(G$71:G$86)+SUM(I$71:I$86)+SUM(K$71:K$86)</f>
        <v>0</v>
      </c>
      <c r="E135" s="106">
        <f>SUM(M$71:M$86)+SUM(O$71:O$86)+SUM(Q$71:Q$86)+SUM(S$71:S$86)</f>
        <v>0</v>
      </c>
      <c r="F135" s="106">
        <f>SUM(U$71:U$86)+SUM(W$71:W$86)+SUM(Y$71:Y$86)+SUM(AA$71:AA$86)</f>
        <v>0</v>
      </c>
      <c r="G135" s="106">
        <f>SUM(AC$71:AC$86)+SUM(AE$71:AE$86)+SUM(AG$71:AG$86)+SUM(AI$71:AI$86)</f>
        <v>0</v>
      </c>
      <c r="H135" s="106">
        <f>SUM(AK$71:AK$86)+SUM(AM$71:AM$86)+SUM(AO$71:AO$86)+SUM(AQ$71:AQ$86)</f>
        <v>0</v>
      </c>
      <c r="I135" s="106">
        <f>SUM(AS$71:AS$86)+SUM(AU$71:AU$86)+SUM(AW$71:AW$86)+SUM(AY$71:AY$86)</f>
        <v>0</v>
      </c>
      <c r="J135" s="106">
        <f>SUM(BA$71:BA$86)+SUM(BC$71:BC$86)+SUM(BE$71:BE$86)+SUM(BG$71:BG$86)</f>
        <v>0</v>
      </c>
      <c r="K135" s="106">
        <f>SUM(BI$71:BI$86)+SUM(BK$71:BK$86)+SUM(BM$71:BM$86)+SUM(BO$71:BO$86)</f>
        <v>0</v>
      </c>
      <c r="L135" s="106">
        <f>SUM(BQ$71:BQ$86)+SUM(BS$71:BS$86)+SUM(BU$71:BU$86)+SUM(BW$71:BW$86)</f>
        <v>0</v>
      </c>
      <c r="M135" s="106">
        <f>SUM(BY$71:BY$86)+SUM(CA$71:CA$86)+SUM(CC$71:CC$86)+SUM(CE$71:CE$86)</f>
        <v>0</v>
      </c>
      <c r="N135" s="106">
        <f>SUM(CG$71:CG$86)+SUM(CI$71:CI$86)+SUM(CK$71:CK$86)+SUM(CM$71:CM$86)</f>
        <v>0</v>
      </c>
      <c r="O135" s="106">
        <f>SUM(CO$71:CO$86)+SUM(CQ$71:CQ$86)+SUM(CS$71:CS$86)+SUM(CU$71:CU$86)</f>
        <v>0</v>
      </c>
    </row>
    <row r="136" spans="2:15">
      <c r="C136" s="105" t="s">
        <v>131</v>
      </c>
      <c r="D136" s="106">
        <f>SUM(E$87:E$94)+SUM(G$87:G$94)+SUM(I$87:I$94)+SUM(K$87:K$94)</f>
        <v>0</v>
      </c>
      <c r="E136" s="106">
        <f>SUM(M$87:M$94)+SUM(O$87:O$94)+SUM(Q$87:Q$94)+SUM(S$87:S$94)</f>
        <v>0</v>
      </c>
      <c r="F136" s="106">
        <f>SUM(U$87:U$94)+SUM(W$87:W$94)+SUM(Y$87:Y$94)+SUM(AA$87:AA$94)</f>
        <v>0</v>
      </c>
      <c r="G136" s="106">
        <f>SUM(AC$87:AC$94)+SUM(AE$87:AE$94)+SUM(AG$87:AG$94)+SUM(AI$87:AI$94)</f>
        <v>0</v>
      </c>
      <c r="H136" s="106">
        <f>SUM(AK$87:AK$94)+SUM(AM$87:AM$94)+SUM(AO$87:AO$94)+SUM(AQ$87:AQ$94)</f>
        <v>0</v>
      </c>
      <c r="I136" s="106">
        <f>SUM(AS$87:AS$94)+SUM(AU$87:AU$94)+SUM(AW$87:AW$94)+SUM(AY$87:AY$94)</f>
        <v>0</v>
      </c>
      <c r="J136" s="106">
        <f>SUM(BA$87:BA$94)+SUM(BC$87:BC$94)+SUM(BE$87:BE$94)+SUM(BG$87:BG$94)</f>
        <v>0</v>
      </c>
      <c r="K136" s="106">
        <f>SUM(BI$87:BI$94)+SUM(BK$87:BK$94)+SUM(BM$87:BM$94)+SUM(BO$87:BO$94)</f>
        <v>0</v>
      </c>
      <c r="L136" s="106">
        <f>SUM(BQ$87:BQ$94)+SUM(BS$87:BS$94)+SUM(BU$87:BU$94)+SUM(BW$87:BW$94)</f>
        <v>0</v>
      </c>
      <c r="M136" s="106">
        <f>SUM(BY$87:BY$94)+SUM(CA$87:CA$94)+SUM(CC$87:CC$94)+SUM(CE$87:CE$94)</f>
        <v>0</v>
      </c>
      <c r="N136" s="106">
        <f>SUM(CG$87:CG$94)+SUM(CI$87:CI$94)+SUM(CK$87:CK$94)+SUM(CM$87:CM$94)</f>
        <v>0</v>
      </c>
      <c r="O136" s="106">
        <f>SUM(CO$87:CO$94)+SUM(CQ$87:CQ$94)+SUM(CS$87:CS$94)+SUM(CU$87:CU$94)</f>
        <v>0</v>
      </c>
    </row>
    <row r="137" spans="2:15">
      <c r="C137" s="105" t="s">
        <v>132</v>
      </c>
      <c r="D137" s="106">
        <f>SUM(E$95:E$105)+SUM(G$95:G$105)+SUM(I$95:I$105)+SUM(K$95:K$105)</f>
        <v>0</v>
      </c>
      <c r="E137" s="106">
        <f>SUM(M$95:M$105)+SUM(O$95:O$105)+SUM(Q$95:Q$105)+SUM(S$95:S$105)</f>
        <v>0</v>
      </c>
      <c r="F137" s="106">
        <f>SUM(U$95:U$105)+SUM(W$95:W$105)+SUM(Y$95:Y$105)+SUM(AA$95:AA$105)</f>
        <v>0</v>
      </c>
      <c r="G137" s="106">
        <f>SUM(AC$95:AC$105)+SUM(AE$95:AE$105)+SUM(AG$95:AG$105)+SUM(AI$95:AI$105)</f>
        <v>0</v>
      </c>
      <c r="H137" s="106">
        <f>SUM(AK$95:AK$105)+SUM(AM$95:AM$105)+SUM(AO$95:AO$105)+SUM(AQ$95:AQ$105)</f>
        <v>0</v>
      </c>
      <c r="I137" s="106">
        <f>SUM(AS$95:AS$105)+SUM(AU$95:AU$105)+SUM(AW$95:AW$105)+SUM(AY$95:AY$105)</f>
        <v>0</v>
      </c>
      <c r="J137" s="106">
        <f>SUM(BA$95:BA$105)+SUM(BC$95:BC$105)+SUM(BE$95:BE$105)+SUM(BG$95:BG$105)</f>
        <v>0</v>
      </c>
      <c r="K137" s="106">
        <f>SUM(BI$95:BI$105)+SUM(BK$95:BK$105)+SUM(BM$95:BM$105)+SUM(BO$95:BO$105)</f>
        <v>0</v>
      </c>
      <c r="L137" s="106">
        <f>SUM(BQ$95:BQ$105)+SUM(BS$95:BS$105)+SUM(BU$95:BU$105)+SUM(BW$95:BW$105)</f>
        <v>0</v>
      </c>
      <c r="M137" s="106">
        <f>SUM(BY$95:BY$105)+SUM(CA$95:CA$105)+SUM(CC$95:CC$105)+SUM(CE$95:CE$105)</f>
        <v>0</v>
      </c>
      <c r="N137" s="106">
        <f>SUM(CG$95:CG$105)+SUM(CI$95:CI$105)+SUM(CK$95:CK$105)+SUM(CM$95:CM$105)</f>
        <v>0</v>
      </c>
      <c r="O137" s="106">
        <f>SUM(CO$95:CO$105)+SUM(CQ$95:CQ$105)+SUM(CS$95:CS$105)+SUM(CU$95:CU$105)</f>
        <v>0</v>
      </c>
    </row>
    <row r="138" spans="2:15">
      <c r="C138" s="105" t="s">
        <v>277</v>
      </c>
      <c r="D138" s="100">
        <f t="shared" ref="D138:O138" si="2">SUM(D$131:D$137)</f>
        <v>0</v>
      </c>
      <c r="E138" s="100">
        <f t="shared" si="2"/>
        <v>0</v>
      </c>
      <c r="F138" s="100">
        <f t="shared" si="2"/>
        <v>0</v>
      </c>
      <c r="G138" s="100">
        <f t="shared" si="2"/>
        <v>0</v>
      </c>
      <c r="H138" s="100">
        <f t="shared" si="2"/>
        <v>0</v>
      </c>
      <c r="I138" s="100">
        <f t="shared" si="2"/>
        <v>0</v>
      </c>
      <c r="J138" s="100">
        <f t="shared" si="2"/>
        <v>0</v>
      </c>
      <c r="K138" s="100">
        <f t="shared" si="2"/>
        <v>0</v>
      </c>
      <c r="L138" s="100">
        <f t="shared" si="2"/>
        <v>0</v>
      </c>
      <c r="M138" s="100">
        <f t="shared" si="2"/>
        <v>0</v>
      </c>
      <c r="N138" s="100">
        <f t="shared" si="2"/>
        <v>0</v>
      </c>
      <c r="O138" s="100">
        <f t="shared" si="2"/>
        <v>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271</v>
      </c>
    </row>
    <row r="3" spans="1:99">
      <c r="B3" s="103" t="s">
        <v>272</v>
      </c>
    </row>
    <row r="4" spans="1:99">
      <c r="A4" s="101"/>
      <c r="B4" s="101"/>
      <c r="C4" s="99" t="s">
        <v>273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166</v>
      </c>
      <c r="C5" s="99" t="s">
        <v>274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171</v>
      </c>
      <c r="D6" s="100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00">
        <v>0</v>
      </c>
      <c r="K6" s="100">
        <v>0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172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173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174</v>
      </c>
      <c r="D9" s="100">
        <v>0</v>
      </c>
      <c r="E9" s="100">
        <v>0</v>
      </c>
      <c r="F9" s="100">
        <v>0</v>
      </c>
      <c r="G9" s="100">
        <v>0</v>
      </c>
      <c r="H9" s="100">
        <v>0</v>
      </c>
      <c r="I9" s="100">
        <v>0</v>
      </c>
      <c r="J9" s="100">
        <v>0</v>
      </c>
      <c r="K9" s="100">
        <v>0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175</v>
      </c>
      <c r="D10" s="100">
        <v>0</v>
      </c>
      <c r="E10" s="100">
        <v>0</v>
      </c>
      <c r="F10" s="100">
        <v>0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176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177</v>
      </c>
      <c r="D12" s="100">
        <v>0</v>
      </c>
      <c r="E12" s="100">
        <v>0</v>
      </c>
      <c r="F12" s="100">
        <v>0</v>
      </c>
      <c r="G12" s="100">
        <v>0</v>
      </c>
      <c r="H12" s="100">
        <v>0</v>
      </c>
      <c r="I12" s="100">
        <v>0</v>
      </c>
      <c r="J12" s="100">
        <v>0</v>
      </c>
      <c r="K12" s="100">
        <v>0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178</v>
      </c>
      <c r="D13" s="100">
        <v>0</v>
      </c>
      <c r="E13" s="100">
        <v>0</v>
      </c>
      <c r="F13" s="100">
        <v>0</v>
      </c>
      <c r="G13" s="100">
        <v>0</v>
      </c>
      <c r="H13" s="100">
        <v>0</v>
      </c>
      <c r="I13" s="100">
        <v>0</v>
      </c>
      <c r="J13" s="100">
        <v>0</v>
      </c>
      <c r="K13" s="100">
        <v>0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179</v>
      </c>
      <c r="D14" s="100">
        <v>0</v>
      </c>
      <c r="E14" s="100">
        <v>0</v>
      </c>
      <c r="F14" s="100">
        <v>0</v>
      </c>
      <c r="G14" s="100">
        <v>0</v>
      </c>
      <c r="H14" s="100">
        <v>0</v>
      </c>
      <c r="I14" s="100">
        <v>0</v>
      </c>
      <c r="J14" s="100">
        <v>0</v>
      </c>
      <c r="K14" s="100">
        <v>0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180</v>
      </c>
      <c r="D15" s="100">
        <v>0</v>
      </c>
      <c r="E15" s="100">
        <v>0</v>
      </c>
      <c r="F15" s="100">
        <v>0</v>
      </c>
      <c r="G15" s="100">
        <v>0</v>
      </c>
      <c r="H15" s="100">
        <v>0</v>
      </c>
      <c r="I15" s="100">
        <v>0</v>
      </c>
      <c r="J15" s="100">
        <v>0</v>
      </c>
      <c r="K15" s="100">
        <v>0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181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182</v>
      </c>
      <c r="D17" s="100">
        <v>0</v>
      </c>
      <c r="E17" s="100">
        <v>0</v>
      </c>
      <c r="F17" s="100">
        <v>0</v>
      </c>
      <c r="G17" s="100">
        <v>0</v>
      </c>
      <c r="H17" s="100">
        <v>0</v>
      </c>
      <c r="I17" s="100">
        <v>0</v>
      </c>
      <c r="J17" s="100">
        <v>0</v>
      </c>
      <c r="K17" s="100">
        <v>0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183</v>
      </c>
      <c r="D18" s="100">
        <v>0</v>
      </c>
      <c r="E18" s="100">
        <v>0</v>
      </c>
      <c r="F18" s="100">
        <v>0</v>
      </c>
      <c r="G18" s="100">
        <v>0</v>
      </c>
      <c r="H18" s="100">
        <v>0</v>
      </c>
      <c r="I18" s="100">
        <v>0</v>
      </c>
      <c r="J18" s="100">
        <v>0</v>
      </c>
      <c r="K18" s="100">
        <v>0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184</v>
      </c>
      <c r="D19" s="100">
        <v>0</v>
      </c>
      <c r="E19" s="100">
        <v>0</v>
      </c>
      <c r="F19" s="100">
        <v>0</v>
      </c>
      <c r="G19" s="100">
        <v>0</v>
      </c>
      <c r="H19" s="100">
        <v>0</v>
      </c>
      <c r="I19" s="100">
        <v>0</v>
      </c>
      <c r="J19" s="100">
        <v>0</v>
      </c>
      <c r="K19" s="100">
        <v>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185</v>
      </c>
      <c r="D20" s="100">
        <v>0</v>
      </c>
      <c r="E20" s="100">
        <v>0</v>
      </c>
      <c r="F20" s="100">
        <v>0</v>
      </c>
      <c r="G20" s="100">
        <v>0</v>
      </c>
      <c r="H20" s="100">
        <v>0</v>
      </c>
      <c r="I20" s="100">
        <v>0</v>
      </c>
      <c r="J20" s="100">
        <v>0</v>
      </c>
      <c r="K20" s="100">
        <v>0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186</v>
      </c>
      <c r="D21" s="100">
        <v>0</v>
      </c>
      <c r="E21" s="100">
        <v>0</v>
      </c>
      <c r="F21" s="100">
        <v>0</v>
      </c>
      <c r="G21" s="100">
        <v>0</v>
      </c>
      <c r="H21" s="100">
        <v>0</v>
      </c>
      <c r="I21" s="100">
        <v>0</v>
      </c>
      <c r="J21" s="100">
        <v>0</v>
      </c>
      <c r="K21" s="100">
        <v>0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187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188</v>
      </c>
      <c r="D23" s="100">
        <v>0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189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190</v>
      </c>
      <c r="D25" s="100">
        <v>0</v>
      </c>
      <c r="E25" s="100">
        <v>0</v>
      </c>
      <c r="F25" s="100">
        <v>0</v>
      </c>
      <c r="G25" s="100">
        <v>0</v>
      </c>
      <c r="H25" s="100">
        <v>0</v>
      </c>
      <c r="I25" s="100">
        <v>0</v>
      </c>
      <c r="J25" s="100">
        <v>0</v>
      </c>
      <c r="K25" s="100">
        <v>0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191</v>
      </c>
      <c r="D26" s="100">
        <v>0</v>
      </c>
      <c r="E26" s="100">
        <v>0</v>
      </c>
      <c r="F26" s="100">
        <v>0</v>
      </c>
      <c r="G26" s="100">
        <v>0</v>
      </c>
      <c r="H26" s="100">
        <v>0</v>
      </c>
      <c r="I26" s="100">
        <v>0</v>
      </c>
      <c r="J26" s="100">
        <v>0</v>
      </c>
      <c r="K26" s="100">
        <v>0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192</v>
      </c>
      <c r="D27" s="100">
        <v>0</v>
      </c>
      <c r="E27" s="100">
        <v>0</v>
      </c>
      <c r="F27" s="100">
        <v>0</v>
      </c>
      <c r="G27" s="100">
        <v>0</v>
      </c>
      <c r="H27" s="100">
        <v>0</v>
      </c>
      <c r="I27" s="100">
        <v>0</v>
      </c>
      <c r="J27" s="100">
        <v>0</v>
      </c>
      <c r="K27" s="100">
        <v>0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193</v>
      </c>
      <c r="D28" s="100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194</v>
      </c>
      <c r="D29" s="100">
        <v>0</v>
      </c>
      <c r="E29" s="100">
        <v>0</v>
      </c>
      <c r="F29" s="100">
        <v>0</v>
      </c>
      <c r="G29" s="100">
        <v>0</v>
      </c>
      <c r="H29" s="100">
        <v>0</v>
      </c>
      <c r="I29" s="100">
        <v>0</v>
      </c>
      <c r="J29" s="100">
        <v>0</v>
      </c>
      <c r="K29" s="100">
        <v>0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195</v>
      </c>
      <c r="D30" s="100">
        <v>0</v>
      </c>
      <c r="E30" s="100">
        <v>0</v>
      </c>
      <c r="F30" s="100">
        <v>0</v>
      </c>
      <c r="G30" s="100">
        <v>0</v>
      </c>
      <c r="H30" s="100">
        <v>0</v>
      </c>
      <c r="I30" s="100">
        <v>0</v>
      </c>
      <c r="J30" s="100">
        <v>0</v>
      </c>
      <c r="K30" s="100">
        <v>0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196</v>
      </c>
      <c r="D31" s="100">
        <v>0</v>
      </c>
      <c r="E31" s="100">
        <v>0</v>
      </c>
      <c r="F31" s="100">
        <v>0</v>
      </c>
      <c r="G31" s="100">
        <v>0</v>
      </c>
      <c r="H31" s="100">
        <v>0</v>
      </c>
      <c r="I31" s="100">
        <v>0</v>
      </c>
      <c r="J31" s="100">
        <v>0</v>
      </c>
      <c r="K31" s="100">
        <v>0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197</v>
      </c>
      <c r="D32" s="100">
        <v>0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0">
        <v>0</v>
      </c>
      <c r="K32" s="100">
        <v>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198</v>
      </c>
      <c r="D33" s="100">
        <v>0</v>
      </c>
      <c r="E33" s="100">
        <v>0</v>
      </c>
      <c r="F33" s="100">
        <v>0</v>
      </c>
      <c r="G33" s="100">
        <v>0</v>
      </c>
      <c r="H33" s="100">
        <v>0</v>
      </c>
      <c r="I33" s="100">
        <v>0</v>
      </c>
      <c r="J33" s="100">
        <v>0</v>
      </c>
      <c r="K33" s="100">
        <v>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199</v>
      </c>
      <c r="D34" s="100">
        <v>0</v>
      </c>
      <c r="E34" s="100">
        <v>0</v>
      </c>
      <c r="F34" s="100">
        <v>0</v>
      </c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200</v>
      </c>
      <c r="D35" s="100">
        <v>0</v>
      </c>
      <c r="E35" s="100">
        <v>0</v>
      </c>
      <c r="F35" s="100">
        <v>0</v>
      </c>
      <c r="G35" s="100">
        <v>0</v>
      </c>
      <c r="H35" s="100">
        <v>0</v>
      </c>
      <c r="I35" s="100">
        <v>0</v>
      </c>
      <c r="J35" s="100">
        <v>0</v>
      </c>
      <c r="K35" s="100">
        <v>0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201</v>
      </c>
      <c r="D36" s="100">
        <v>0</v>
      </c>
      <c r="E36" s="100">
        <v>0</v>
      </c>
      <c r="F36" s="100">
        <v>0</v>
      </c>
      <c r="G36" s="100">
        <v>0</v>
      </c>
      <c r="H36" s="100">
        <v>0</v>
      </c>
      <c r="I36" s="100">
        <v>0</v>
      </c>
      <c r="J36" s="100">
        <v>0</v>
      </c>
      <c r="K36" s="100">
        <v>0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202</v>
      </c>
      <c r="D37" s="100">
        <v>0</v>
      </c>
      <c r="E37" s="100">
        <v>0</v>
      </c>
      <c r="F37" s="100">
        <v>0</v>
      </c>
      <c r="G37" s="100">
        <v>0</v>
      </c>
      <c r="H37" s="100">
        <v>0</v>
      </c>
      <c r="I37" s="100">
        <v>0</v>
      </c>
      <c r="J37" s="100">
        <v>0</v>
      </c>
      <c r="K37" s="100">
        <v>0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203</v>
      </c>
      <c r="D38" s="100">
        <v>0</v>
      </c>
      <c r="E38" s="100">
        <v>0</v>
      </c>
      <c r="F38" s="100">
        <v>0</v>
      </c>
      <c r="G38" s="100">
        <v>0</v>
      </c>
      <c r="H38" s="100">
        <v>0</v>
      </c>
      <c r="I38" s="100">
        <v>0</v>
      </c>
      <c r="J38" s="100">
        <v>0</v>
      </c>
      <c r="K38" s="100">
        <v>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204</v>
      </c>
      <c r="D39" s="100">
        <v>0</v>
      </c>
      <c r="E39" s="100">
        <v>0</v>
      </c>
      <c r="F39" s="100">
        <v>0</v>
      </c>
      <c r="G39" s="100">
        <v>0</v>
      </c>
      <c r="H39" s="100">
        <v>0</v>
      </c>
      <c r="I39" s="100">
        <v>0</v>
      </c>
      <c r="J39" s="100">
        <v>0</v>
      </c>
      <c r="K39" s="100">
        <v>0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205</v>
      </c>
      <c r="D40" s="100">
        <v>0</v>
      </c>
      <c r="E40" s="100">
        <v>0</v>
      </c>
      <c r="F40" s="100">
        <v>0</v>
      </c>
      <c r="G40" s="100">
        <v>0</v>
      </c>
      <c r="H40" s="100">
        <v>0</v>
      </c>
      <c r="I40" s="100">
        <v>0</v>
      </c>
      <c r="J40" s="100">
        <v>0</v>
      </c>
      <c r="K40" s="100">
        <v>0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206</v>
      </c>
      <c r="D41" s="100">
        <v>0</v>
      </c>
      <c r="E41" s="100">
        <v>0</v>
      </c>
      <c r="F41" s="100">
        <v>0</v>
      </c>
      <c r="G41" s="100">
        <v>0</v>
      </c>
      <c r="H41" s="100">
        <v>0</v>
      </c>
      <c r="I41" s="100">
        <v>0</v>
      </c>
      <c r="J41" s="100">
        <v>0</v>
      </c>
      <c r="K41" s="100">
        <v>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207</v>
      </c>
      <c r="D42" s="100">
        <v>0</v>
      </c>
      <c r="E42" s="100">
        <v>0</v>
      </c>
      <c r="F42" s="100">
        <v>0</v>
      </c>
      <c r="G42" s="100">
        <v>0</v>
      </c>
      <c r="H42" s="100">
        <v>0</v>
      </c>
      <c r="I42" s="100">
        <v>0</v>
      </c>
      <c r="J42" s="100">
        <v>0</v>
      </c>
      <c r="K42" s="100">
        <v>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208</v>
      </c>
      <c r="D43" s="100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0</v>
      </c>
      <c r="J43" s="100">
        <v>0</v>
      </c>
      <c r="K43" s="100">
        <v>0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209</v>
      </c>
      <c r="D44" s="100">
        <v>0</v>
      </c>
      <c r="E44" s="100">
        <v>0</v>
      </c>
      <c r="F44" s="100">
        <v>0</v>
      </c>
      <c r="G44" s="100">
        <v>0</v>
      </c>
      <c r="H44" s="100">
        <v>0</v>
      </c>
      <c r="I44" s="100">
        <v>0</v>
      </c>
      <c r="J44" s="100">
        <v>0</v>
      </c>
      <c r="K44" s="100">
        <v>0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210</v>
      </c>
      <c r="D45" s="100">
        <v>0</v>
      </c>
      <c r="E45" s="100">
        <v>0</v>
      </c>
      <c r="F45" s="100">
        <v>0</v>
      </c>
      <c r="G45" s="100">
        <v>0</v>
      </c>
      <c r="H45" s="100">
        <v>0</v>
      </c>
      <c r="I45" s="100">
        <v>0</v>
      </c>
      <c r="J45" s="100">
        <v>0</v>
      </c>
      <c r="K45" s="100">
        <v>0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211</v>
      </c>
      <c r="D46" s="100">
        <v>0</v>
      </c>
      <c r="E46" s="100">
        <v>0</v>
      </c>
      <c r="F46" s="100">
        <v>0</v>
      </c>
      <c r="G46" s="100">
        <v>0</v>
      </c>
      <c r="H46" s="100">
        <v>0</v>
      </c>
      <c r="I46" s="100">
        <v>0</v>
      </c>
      <c r="J46" s="100">
        <v>0</v>
      </c>
      <c r="K46" s="100">
        <v>0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212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213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214</v>
      </c>
      <c r="D49" s="100">
        <v>0</v>
      </c>
      <c r="E49" s="100">
        <v>0</v>
      </c>
      <c r="F49" s="100">
        <v>0</v>
      </c>
      <c r="G49" s="100">
        <v>0</v>
      </c>
      <c r="H49" s="100">
        <v>0</v>
      </c>
      <c r="I49" s="100">
        <v>0</v>
      </c>
      <c r="J49" s="100">
        <v>0</v>
      </c>
      <c r="K49" s="100">
        <v>0</v>
      </c>
      <c r="L49" s="100">
        <v>0</v>
      </c>
      <c r="M49" s="100">
        <v>0</v>
      </c>
      <c r="N49" s="100">
        <v>0</v>
      </c>
      <c r="O49" s="100">
        <v>0</v>
      </c>
      <c r="P49" s="100">
        <v>0</v>
      </c>
      <c r="Q49" s="100">
        <v>0</v>
      </c>
      <c r="R49" s="100">
        <v>0</v>
      </c>
      <c r="S49" s="100">
        <v>0</v>
      </c>
      <c r="T49" s="100">
        <v>0</v>
      </c>
      <c r="U49" s="100">
        <v>0</v>
      </c>
      <c r="V49" s="100">
        <v>0</v>
      </c>
      <c r="W49" s="100">
        <v>0</v>
      </c>
      <c r="X49" s="100">
        <v>0</v>
      </c>
      <c r="Y49" s="100">
        <v>0</v>
      </c>
      <c r="Z49" s="100">
        <v>0</v>
      </c>
      <c r="AA49" s="100">
        <v>0</v>
      </c>
      <c r="AB49" s="100">
        <v>0</v>
      </c>
      <c r="AC49" s="100">
        <v>0</v>
      </c>
      <c r="AD49" s="100">
        <v>0</v>
      </c>
      <c r="AE49" s="100">
        <v>0</v>
      </c>
      <c r="AF49" s="100">
        <v>0</v>
      </c>
      <c r="AG49" s="100">
        <v>0</v>
      </c>
      <c r="AH49" s="100">
        <v>0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0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0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0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100">
        <v>0</v>
      </c>
      <c r="BV49" s="100">
        <v>0</v>
      </c>
      <c r="BW49" s="100">
        <v>0</v>
      </c>
      <c r="BX49" s="100">
        <v>0</v>
      </c>
      <c r="BY49" s="100">
        <v>0</v>
      </c>
      <c r="BZ49" s="100">
        <v>0</v>
      </c>
      <c r="CA49" s="100">
        <v>0</v>
      </c>
      <c r="CB49" s="100">
        <v>0</v>
      </c>
      <c r="CC49" s="100">
        <v>0</v>
      </c>
      <c r="CD49" s="100">
        <v>0</v>
      </c>
      <c r="CE49" s="100">
        <v>0</v>
      </c>
      <c r="CF49" s="100">
        <v>0</v>
      </c>
      <c r="CG49" s="100">
        <v>0</v>
      </c>
      <c r="CH49" s="100">
        <v>0</v>
      </c>
      <c r="CI49" s="100">
        <v>0</v>
      </c>
      <c r="CJ49" s="100">
        <v>0</v>
      </c>
      <c r="CK49" s="100">
        <v>0</v>
      </c>
      <c r="CL49" s="100">
        <v>0</v>
      </c>
      <c r="CM49" s="100">
        <v>0</v>
      </c>
      <c r="CN49" s="100">
        <v>0</v>
      </c>
      <c r="CO49" s="100">
        <v>0</v>
      </c>
      <c r="CP49" s="100">
        <v>0</v>
      </c>
      <c r="CQ49" s="100">
        <v>0</v>
      </c>
      <c r="CR49" s="100">
        <v>0</v>
      </c>
      <c r="CS49" s="100">
        <v>0</v>
      </c>
      <c r="CT49" s="100">
        <v>0</v>
      </c>
      <c r="CU49" s="100">
        <v>0</v>
      </c>
    </row>
    <row r="50" spans="2:99">
      <c r="C50" s="99" t="s">
        <v>215</v>
      </c>
      <c r="D50" s="100">
        <v>0</v>
      </c>
      <c r="E50" s="100">
        <v>0</v>
      </c>
      <c r="F50" s="100">
        <v>0</v>
      </c>
      <c r="G50" s="100">
        <v>0</v>
      </c>
      <c r="H50" s="100">
        <v>0</v>
      </c>
      <c r="I50" s="100">
        <v>0</v>
      </c>
      <c r="J50" s="100">
        <v>0</v>
      </c>
      <c r="K50" s="100">
        <v>0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216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217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218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219</v>
      </c>
      <c r="D54" s="100">
        <v>0</v>
      </c>
      <c r="E54" s="100">
        <v>0</v>
      </c>
      <c r="F54" s="100">
        <v>0</v>
      </c>
      <c r="G54" s="100">
        <v>0</v>
      </c>
      <c r="H54" s="100">
        <v>0</v>
      </c>
      <c r="I54" s="100">
        <v>0</v>
      </c>
      <c r="J54" s="100">
        <v>0</v>
      </c>
      <c r="K54" s="100">
        <v>0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220</v>
      </c>
      <c r="D55" s="100">
        <v>0</v>
      </c>
      <c r="E55" s="100">
        <v>0</v>
      </c>
      <c r="F55" s="100">
        <v>0</v>
      </c>
      <c r="G55" s="100">
        <v>0</v>
      </c>
      <c r="H55" s="100">
        <v>0</v>
      </c>
      <c r="I55" s="100">
        <v>0</v>
      </c>
      <c r="J55" s="100">
        <v>0</v>
      </c>
      <c r="K55" s="100">
        <v>0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221</v>
      </c>
      <c r="D56" s="100">
        <v>0</v>
      </c>
      <c r="E56" s="100">
        <v>0</v>
      </c>
      <c r="F56" s="100">
        <v>0</v>
      </c>
      <c r="G56" s="100">
        <v>0</v>
      </c>
      <c r="H56" s="100">
        <v>0</v>
      </c>
      <c r="I56" s="100">
        <v>0</v>
      </c>
      <c r="J56" s="100">
        <v>0</v>
      </c>
      <c r="K56" s="100">
        <v>0</v>
      </c>
      <c r="L56" s="100">
        <v>0</v>
      </c>
      <c r="M56" s="100">
        <v>0</v>
      </c>
      <c r="N56" s="100">
        <v>0</v>
      </c>
      <c r="O56" s="100">
        <v>0</v>
      </c>
      <c r="P56" s="100">
        <v>0</v>
      </c>
      <c r="Q56" s="100">
        <v>0</v>
      </c>
      <c r="R56" s="100">
        <v>0</v>
      </c>
      <c r="S56" s="100">
        <v>0</v>
      </c>
      <c r="T56" s="100">
        <v>0</v>
      </c>
      <c r="U56" s="100">
        <v>0</v>
      </c>
      <c r="V56" s="100">
        <v>0</v>
      </c>
      <c r="W56" s="100">
        <v>0</v>
      </c>
      <c r="X56" s="100">
        <v>0</v>
      </c>
      <c r="Y56" s="100">
        <v>0</v>
      </c>
      <c r="Z56" s="100">
        <v>0</v>
      </c>
      <c r="AA56" s="100">
        <v>0</v>
      </c>
      <c r="AB56" s="100">
        <v>0</v>
      </c>
      <c r="AC56" s="100">
        <v>0</v>
      </c>
      <c r="AD56" s="100">
        <v>0</v>
      </c>
      <c r="AE56" s="100">
        <v>0</v>
      </c>
      <c r="AF56" s="100">
        <v>0</v>
      </c>
      <c r="AG56" s="100">
        <v>0</v>
      </c>
      <c r="AH56" s="100">
        <v>0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0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0</v>
      </c>
      <c r="BQ56" s="100">
        <v>0</v>
      </c>
      <c r="BR56" s="100">
        <v>0</v>
      </c>
      <c r="BS56" s="100">
        <v>0</v>
      </c>
      <c r="BT56" s="100">
        <v>0</v>
      </c>
      <c r="BU56" s="100">
        <v>0</v>
      </c>
      <c r="BV56" s="100">
        <v>0</v>
      </c>
      <c r="BW56" s="100">
        <v>0</v>
      </c>
      <c r="BX56" s="100">
        <v>0</v>
      </c>
      <c r="BY56" s="100">
        <v>0</v>
      </c>
      <c r="BZ56" s="100">
        <v>0</v>
      </c>
      <c r="CA56" s="100">
        <v>0</v>
      </c>
      <c r="CB56" s="100">
        <v>0</v>
      </c>
      <c r="CC56" s="100">
        <v>0</v>
      </c>
      <c r="CD56" s="100">
        <v>0</v>
      </c>
      <c r="CE56" s="100">
        <v>0</v>
      </c>
      <c r="CF56" s="100">
        <v>0</v>
      </c>
      <c r="CG56" s="100">
        <v>0</v>
      </c>
      <c r="CH56" s="100">
        <v>0</v>
      </c>
      <c r="CI56" s="100">
        <v>0</v>
      </c>
      <c r="CJ56" s="100">
        <v>0</v>
      </c>
      <c r="CK56" s="100">
        <v>0</v>
      </c>
      <c r="CL56" s="100">
        <v>0</v>
      </c>
      <c r="CM56" s="100">
        <v>0</v>
      </c>
      <c r="CN56" s="100">
        <v>0</v>
      </c>
      <c r="CO56" s="100">
        <v>0</v>
      </c>
      <c r="CP56" s="100">
        <v>0</v>
      </c>
      <c r="CQ56" s="100">
        <v>0</v>
      </c>
      <c r="CR56" s="100">
        <v>0</v>
      </c>
      <c r="CS56" s="100">
        <v>0</v>
      </c>
      <c r="CT56" s="100">
        <v>0</v>
      </c>
      <c r="CU56" s="100">
        <v>0</v>
      </c>
    </row>
    <row r="57" spans="2:99">
      <c r="C57" s="99" t="s">
        <v>222</v>
      </c>
      <c r="D57" s="100">
        <v>0</v>
      </c>
      <c r="E57" s="100">
        <v>0</v>
      </c>
      <c r="F57" s="100">
        <v>0</v>
      </c>
      <c r="G57" s="100">
        <v>0</v>
      </c>
      <c r="H57" s="100">
        <v>0</v>
      </c>
      <c r="I57" s="100">
        <v>0</v>
      </c>
      <c r="J57" s="100">
        <v>0</v>
      </c>
      <c r="K57" s="100">
        <v>0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223</v>
      </c>
      <c r="D58" s="100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0</v>
      </c>
      <c r="BQ58" s="100">
        <v>0</v>
      </c>
      <c r="BR58" s="100">
        <v>0</v>
      </c>
      <c r="BS58" s="100">
        <v>0</v>
      </c>
      <c r="BT58" s="100">
        <v>0</v>
      </c>
      <c r="BU58" s="100">
        <v>0</v>
      </c>
      <c r="BV58" s="100">
        <v>0</v>
      </c>
      <c r="BW58" s="100">
        <v>0</v>
      </c>
      <c r="BX58" s="100">
        <v>0</v>
      </c>
      <c r="BY58" s="100">
        <v>0</v>
      </c>
      <c r="BZ58" s="100">
        <v>0</v>
      </c>
      <c r="CA58" s="100">
        <v>0</v>
      </c>
      <c r="CB58" s="100">
        <v>0</v>
      </c>
      <c r="CC58" s="100">
        <v>0</v>
      </c>
      <c r="CD58" s="100">
        <v>0</v>
      </c>
      <c r="CE58" s="100">
        <v>0</v>
      </c>
      <c r="CF58" s="100">
        <v>0</v>
      </c>
      <c r="CG58" s="100">
        <v>0</v>
      </c>
      <c r="CH58" s="100">
        <v>0</v>
      </c>
      <c r="CI58" s="100">
        <v>0</v>
      </c>
      <c r="CJ58" s="100">
        <v>0</v>
      </c>
      <c r="CK58" s="100">
        <v>0</v>
      </c>
      <c r="CL58" s="100">
        <v>0</v>
      </c>
      <c r="CM58" s="100">
        <v>0</v>
      </c>
      <c r="CN58" s="100">
        <v>0</v>
      </c>
      <c r="CO58" s="100">
        <v>0</v>
      </c>
      <c r="CP58" s="100">
        <v>0</v>
      </c>
      <c r="CQ58" s="100">
        <v>0</v>
      </c>
      <c r="CR58" s="100">
        <v>0</v>
      </c>
      <c r="CS58" s="100">
        <v>0</v>
      </c>
      <c r="CT58" s="100">
        <v>0</v>
      </c>
      <c r="CU58" s="100">
        <v>0</v>
      </c>
    </row>
    <row r="59" spans="2:99">
      <c r="C59" s="99" t="s">
        <v>224</v>
      </c>
      <c r="D59" s="100">
        <v>0</v>
      </c>
      <c r="E59" s="100">
        <v>0</v>
      </c>
      <c r="F59" s="100">
        <v>0</v>
      </c>
      <c r="G59" s="100">
        <v>0</v>
      </c>
      <c r="H59" s="100">
        <v>0</v>
      </c>
      <c r="I59" s="100">
        <v>0</v>
      </c>
      <c r="J59" s="100">
        <v>0</v>
      </c>
      <c r="K59" s="100">
        <v>0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225</v>
      </c>
      <c r="D60" s="100">
        <v>0</v>
      </c>
      <c r="E60" s="100">
        <v>0</v>
      </c>
      <c r="F60" s="100">
        <v>0</v>
      </c>
      <c r="G60" s="100">
        <v>0</v>
      </c>
      <c r="H60" s="100">
        <v>0</v>
      </c>
      <c r="I60" s="100">
        <v>0</v>
      </c>
      <c r="J60" s="100">
        <v>0</v>
      </c>
      <c r="K60" s="100">
        <v>0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226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227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228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229</v>
      </c>
      <c r="D64" s="100">
        <v>0</v>
      </c>
      <c r="E64" s="100">
        <v>0</v>
      </c>
      <c r="F64" s="100">
        <v>0</v>
      </c>
      <c r="G64" s="100">
        <v>0</v>
      </c>
      <c r="H64" s="100">
        <v>0</v>
      </c>
      <c r="I64" s="100">
        <v>0</v>
      </c>
      <c r="J64" s="100">
        <v>0</v>
      </c>
      <c r="K64" s="100">
        <v>0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230</v>
      </c>
      <c r="D65" s="100">
        <v>0</v>
      </c>
      <c r="E65" s="100">
        <v>0</v>
      </c>
      <c r="F65" s="100">
        <v>0</v>
      </c>
      <c r="G65" s="100">
        <v>0</v>
      </c>
      <c r="H65" s="100">
        <v>0</v>
      </c>
      <c r="I65" s="100">
        <v>0</v>
      </c>
      <c r="J65" s="100">
        <v>0</v>
      </c>
      <c r="K65" s="100">
        <v>0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231</v>
      </c>
      <c r="D66" s="100">
        <v>0</v>
      </c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0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232</v>
      </c>
      <c r="D67" s="100">
        <v>0</v>
      </c>
      <c r="E67" s="100">
        <v>0</v>
      </c>
      <c r="F67" s="100">
        <v>0</v>
      </c>
      <c r="G67" s="100">
        <v>0</v>
      </c>
      <c r="H67" s="100">
        <v>0</v>
      </c>
      <c r="I67" s="100">
        <v>0</v>
      </c>
      <c r="J67" s="100">
        <v>0</v>
      </c>
      <c r="K67" s="100">
        <v>0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233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234</v>
      </c>
      <c r="D69" s="100">
        <v>0</v>
      </c>
      <c r="E69" s="100">
        <v>0</v>
      </c>
      <c r="F69" s="100">
        <v>0</v>
      </c>
      <c r="G69" s="100">
        <v>0</v>
      </c>
      <c r="H69" s="100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235</v>
      </c>
      <c r="D70" s="100">
        <v>0</v>
      </c>
      <c r="E70" s="100">
        <v>0</v>
      </c>
      <c r="F70" s="100">
        <v>0</v>
      </c>
      <c r="G70" s="100">
        <v>0</v>
      </c>
      <c r="H70" s="100">
        <v>0</v>
      </c>
      <c r="I70" s="100">
        <v>0</v>
      </c>
      <c r="J70" s="100">
        <v>0</v>
      </c>
      <c r="K70" s="100">
        <v>0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236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 s="100">
        <v>0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0</v>
      </c>
      <c r="BK71" s="100">
        <v>0</v>
      </c>
      <c r="BL71" s="100">
        <v>0</v>
      </c>
      <c r="BM71" s="100">
        <v>0</v>
      </c>
      <c r="BN71" s="100">
        <v>0</v>
      </c>
      <c r="BO71" s="100">
        <v>0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0">
        <v>0</v>
      </c>
      <c r="BY71" s="100">
        <v>0</v>
      </c>
      <c r="BZ71" s="100">
        <v>0</v>
      </c>
      <c r="CA71" s="100">
        <v>0</v>
      </c>
      <c r="CB71" s="100">
        <v>0</v>
      </c>
      <c r="CC71" s="100">
        <v>0</v>
      </c>
      <c r="CD71" s="100">
        <v>0</v>
      </c>
      <c r="CE71" s="100">
        <v>0</v>
      </c>
      <c r="CF71" s="100">
        <v>0</v>
      </c>
      <c r="CG71" s="100">
        <v>0</v>
      </c>
      <c r="CH71" s="100">
        <v>0</v>
      </c>
      <c r="CI71" s="100">
        <v>0</v>
      </c>
      <c r="CJ71" s="100">
        <v>0</v>
      </c>
      <c r="CK71" s="100">
        <v>0</v>
      </c>
      <c r="CL71" s="100">
        <v>0</v>
      </c>
      <c r="CM71" s="100">
        <v>0</v>
      </c>
      <c r="CN71" s="100">
        <v>0</v>
      </c>
      <c r="CO71" s="100">
        <v>0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</row>
    <row r="72" spans="2:99">
      <c r="C72" s="99" t="s">
        <v>237</v>
      </c>
      <c r="D72" s="100">
        <v>0</v>
      </c>
      <c r="E72" s="100">
        <v>0</v>
      </c>
      <c r="F72" s="100">
        <v>0</v>
      </c>
      <c r="G72" s="100">
        <v>0</v>
      </c>
      <c r="H72" s="100">
        <v>0</v>
      </c>
      <c r="I72" s="100">
        <v>0</v>
      </c>
      <c r="J72" s="100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0">
        <v>0</v>
      </c>
      <c r="S72" s="100">
        <v>0</v>
      </c>
      <c r="T72" s="100">
        <v>0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0</v>
      </c>
      <c r="AB72" s="100">
        <v>0</v>
      </c>
      <c r="AC72" s="100">
        <v>0</v>
      </c>
      <c r="AD72" s="100">
        <v>0</v>
      </c>
      <c r="AE72" s="100">
        <v>0</v>
      </c>
      <c r="AF72" s="100">
        <v>0</v>
      </c>
      <c r="AG72" s="100">
        <v>0</v>
      </c>
      <c r="AH72" s="100">
        <v>0</v>
      </c>
      <c r="AI72" s="100">
        <v>0</v>
      </c>
      <c r="AJ72" s="100">
        <v>0</v>
      </c>
      <c r="AK72" s="100">
        <v>0</v>
      </c>
      <c r="AL72" s="100">
        <v>0</v>
      </c>
      <c r="AM72" s="100">
        <v>0</v>
      </c>
      <c r="AN72" s="100">
        <v>0</v>
      </c>
      <c r="AO72" s="100">
        <v>0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0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0</v>
      </c>
      <c r="BK72" s="100">
        <v>0</v>
      </c>
      <c r="BL72" s="100">
        <v>0</v>
      </c>
      <c r="BM72" s="100">
        <v>0</v>
      </c>
      <c r="BN72" s="100">
        <v>0</v>
      </c>
      <c r="BO72" s="100">
        <v>0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100">
        <v>0</v>
      </c>
      <c r="BV72" s="100">
        <v>0</v>
      </c>
      <c r="BW72" s="100">
        <v>0</v>
      </c>
      <c r="BX72" s="100">
        <v>0</v>
      </c>
      <c r="BY72" s="100">
        <v>0</v>
      </c>
      <c r="BZ72" s="100">
        <v>0</v>
      </c>
      <c r="CA72" s="100">
        <v>0</v>
      </c>
      <c r="CB72" s="100">
        <v>0</v>
      </c>
      <c r="CC72" s="100">
        <v>0</v>
      </c>
      <c r="CD72" s="100">
        <v>0</v>
      </c>
      <c r="CE72" s="100">
        <v>0</v>
      </c>
      <c r="CF72" s="100">
        <v>0</v>
      </c>
      <c r="CG72" s="100">
        <v>0</v>
      </c>
      <c r="CH72" s="100">
        <v>0</v>
      </c>
      <c r="CI72" s="100">
        <v>0</v>
      </c>
      <c r="CJ72" s="100">
        <v>0</v>
      </c>
      <c r="CK72" s="100">
        <v>0</v>
      </c>
      <c r="CL72" s="100">
        <v>0</v>
      </c>
      <c r="CM72" s="100">
        <v>0</v>
      </c>
      <c r="CN72" s="100">
        <v>0</v>
      </c>
      <c r="CO72" s="100">
        <v>0</v>
      </c>
      <c r="CP72" s="100">
        <v>0</v>
      </c>
      <c r="CQ72" s="100">
        <v>0</v>
      </c>
      <c r="CR72" s="100">
        <v>0</v>
      </c>
      <c r="CS72" s="100">
        <v>0</v>
      </c>
      <c r="CT72" s="100">
        <v>0</v>
      </c>
      <c r="CU72" s="100">
        <v>0</v>
      </c>
    </row>
    <row r="73" spans="2:99">
      <c r="C73" s="99" t="s">
        <v>238</v>
      </c>
      <c r="D73" s="100">
        <v>0</v>
      </c>
      <c r="E73" s="100">
        <v>0</v>
      </c>
      <c r="F73" s="100">
        <v>0</v>
      </c>
      <c r="G73" s="100">
        <v>0</v>
      </c>
      <c r="H73" s="100">
        <v>0</v>
      </c>
      <c r="I73" s="100">
        <v>0</v>
      </c>
      <c r="J73" s="100">
        <v>0</v>
      </c>
      <c r="K73" s="100">
        <v>0</v>
      </c>
      <c r="L73" s="100">
        <v>0</v>
      </c>
      <c r="M73" s="100">
        <v>0</v>
      </c>
      <c r="N73" s="100">
        <v>0</v>
      </c>
      <c r="O73" s="100">
        <v>0</v>
      </c>
      <c r="P73" s="100">
        <v>0</v>
      </c>
      <c r="Q73" s="100">
        <v>0</v>
      </c>
      <c r="R73" s="100">
        <v>0</v>
      </c>
      <c r="S73" s="100">
        <v>0</v>
      </c>
      <c r="T73" s="100">
        <v>0</v>
      </c>
      <c r="U73" s="100">
        <v>0</v>
      </c>
      <c r="V73" s="100">
        <v>0</v>
      </c>
      <c r="W73" s="100">
        <v>0</v>
      </c>
      <c r="X73" s="100">
        <v>0</v>
      </c>
      <c r="Y73" s="100">
        <v>0</v>
      </c>
      <c r="Z73" s="100">
        <v>0</v>
      </c>
      <c r="AA73" s="100">
        <v>0</v>
      </c>
      <c r="AB73" s="100">
        <v>0</v>
      </c>
      <c r="AC73" s="100">
        <v>0</v>
      </c>
      <c r="AD73" s="100">
        <v>0</v>
      </c>
      <c r="AE73" s="100">
        <v>0</v>
      </c>
      <c r="AF73" s="100">
        <v>0</v>
      </c>
      <c r="AG73" s="100">
        <v>0</v>
      </c>
      <c r="AH73" s="100">
        <v>0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0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0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100">
        <v>0</v>
      </c>
      <c r="BV73" s="100">
        <v>0</v>
      </c>
      <c r="BW73" s="100">
        <v>0</v>
      </c>
      <c r="BX73" s="100">
        <v>0</v>
      </c>
      <c r="BY73" s="100">
        <v>0</v>
      </c>
      <c r="BZ73" s="100">
        <v>0</v>
      </c>
      <c r="CA73" s="100">
        <v>0</v>
      </c>
      <c r="CB73" s="100">
        <v>0</v>
      </c>
      <c r="CC73" s="100">
        <v>0</v>
      </c>
      <c r="CD73" s="100">
        <v>0</v>
      </c>
      <c r="CE73" s="100">
        <v>0</v>
      </c>
      <c r="CF73" s="100">
        <v>0</v>
      </c>
      <c r="CG73" s="100">
        <v>0</v>
      </c>
      <c r="CH73" s="100">
        <v>0</v>
      </c>
      <c r="CI73" s="100">
        <v>0</v>
      </c>
      <c r="CJ73" s="100">
        <v>0</v>
      </c>
      <c r="CK73" s="100">
        <v>0</v>
      </c>
      <c r="CL73" s="100">
        <v>0</v>
      </c>
      <c r="CM73" s="100">
        <v>0</v>
      </c>
      <c r="CN73" s="100">
        <v>0</v>
      </c>
      <c r="CO73" s="100">
        <v>0</v>
      </c>
      <c r="CP73" s="100">
        <v>0</v>
      </c>
      <c r="CQ73" s="100">
        <v>0</v>
      </c>
      <c r="CR73" s="100">
        <v>0</v>
      </c>
      <c r="CS73" s="100">
        <v>0</v>
      </c>
      <c r="CT73" s="100">
        <v>0</v>
      </c>
      <c r="CU73" s="100">
        <v>0</v>
      </c>
    </row>
    <row r="74" spans="2:99">
      <c r="C74" s="99" t="s">
        <v>239</v>
      </c>
      <c r="D74" s="100">
        <v>0</v>
      </c>
      <c r="E74" s="100">
        <v>0</v>
      </c>
      <c r="F74" s="100">
        <v>0</v>
      </c>
      <c r="G74" s="100">
        <v>0</v>
      </c>
      <c r="H74" s="100">
        <v>0</v>
      </c>
      <c r="I74" s="100">
        <v>0</v>
      </c>
      <c r="J74" s="100">
        <v>0</v>
      </c>
      <c r="K74" s="100">
        <v>0</v>
      </c>
      <c r="L74" s="100">
        <v>0</v>
      </c>
      <c r="M74" s="100">
        <v>0</v>
      </c>
      <c r="N74" s="100">
        <v>0</v>
      </c>
      <c r="O74" s="100">
        <v>0</v>
      </c>
      <c r="P74" s="100">
        <v>0</v>
      </c>
      <c r="Q74" s="100">
        <v>0</v>
      </c>
      <c r="R74" s="100">
        <v>0</v>
      </c>
      <c r="S74" s="100">
        <v>0</v>
      </c>
      <c r="T74" s="100">
        <v>0</v>
      </c>
      <c r="U74" s="100">
        <v>0</v>
      </c>
      <c r="V74" s="100">
        <v>0</v>
      </c>
      <c r="W74" s="100">
        <v>0</v>
      </c>
      <c r="X74" s="100">
        <v>0</v>
      </c>
      <c r="Y74" s="100">
        <v>0</v>
      </c>
      <c r="Z74" s="100">
        <v>0</v>
      </c>
      <c r="AA74" s="100">
        <v>0</v>
      </c>
      <c r="AB74" s="100">
        <v>0</v>
      </c>
      <c r="AC74" s="100">
        <v>0</v>
      </c>
      <c r="AD74" s="100">
        <v>0</v>
      </c>
      <c r="AE74" s="100">
        <v>0</v>
      </c>
      <c r="AF74" s="100">
        <v>0</v>
      </c>
      <c r="AG74" s="100">
        <v>0</v>
      </c>
      <c r="AH74" s="100">
        <v>0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0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0</v>
      </c>
      <c r="BQ74" s="100">
        <v>0</v>
      </c>
      <c r="BR74" s="100">
        <v>0</v>
      </c>
      <c r="BS74" s="100">
        <v>0</v>
      </c>
      <c r="BT74" s="100">
        <v>0</v>
      </c>
      <c r="BU74" s="100">
        <v>0</v>
      </c>
      <c r="BV74" s="100">
        <v>0</v>
      </c>
      <c r="BW74" s="100">
        <v>0</v>
      </c>
      <c r="BX74" s="100">
        <v>0</v>
      </c>
      <c r="BY74" s="100">
        <v>0</v>
      </c>
      <c r="BZ74" s="100">
        <v>0</v>
      </c>
      <c r="CA74" s="100">
        <v>0</v>
      </c>
      <c r="CB74" s="100">
        <v>0</v>
      </c>
      <c r="CC74" s="100">
        <v>0</v>
      </c>
      <c r="CD74" s="100">
        <v>0</v>
      </c>
      <c r="CE74" s="100">
        <v>0</v>
      </c>
      <c r="CF74" s="100">
        <v>0</v>
      </c>
      <c r="CG74" s="100">
        <v>0</v>
      </c>
      <c r="CH74" s="100">
        <v>0</v>
      </c>
      <c r="CI74" s="100">
        <v>0</v>
      </c>
      <c r="CJ74" s="100">
        <v>0</v>
      </c>
      <c r="CK74" s="100">
        <v>0</v>
      </c>
      <c r="CL74" s="100">
        <v>0</v>
      </c>
      <c r="CM74" s="100">
        <v>0</v>
      </c>
      <c r="CN74" s="100">
        <v>0</v>
      </c>
      <c r="CO74" s="100">
        <v>0</v>
      </c>
      <c r="CP74" s="100">
        <v>0</v>
      </c>
      <c r="CQ74" s="100">
        <v>0</v>
      </c>
      <c r="CR74" s="100">
        <v>0</v>
      </c>
      <c r="CS74" s="100">
        <v>0</v>
      </c>
      <c r="CT74" s="100">
        <v>0</v>
      </c>
      <c r="CU74" s="100">
        <v>0</v>
      </c>
    </row>
    <row r="75" spans="2:99">
      <c r="C75" s="99" t="s">
        <v>240</v>
      </c>
      <c r="D75" s="100">
        <v>0</v>
      </c>
      <c r="E75" s="100">
        <v>0</v>
      </c>
      <c r="F75" s="100">
        <v>0</v>
      </c>
      <c r="G75" s="100">
        <v>0</v>
      </c>
      <c r="H75" s="100">
        <v>0</v>
      </c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0">
        <v>0</v>
      </c>
      <c r="R75" s="100">
        <v>0</v>
      </c>
      <c r="S75" s="100">
        <v>0</v>
      </c>
      <c r="T75" s="100">
        <v>0</v>
      </c>
      <c r="U75" s="100">
        <v>0</v>
      </c>
      <c r="V75" s="100">
        <v>0</v>
      </c>
      <c r="W75" s="100">
        <v>0</v>
      </c>
      <c r="X75" s="100">
        <v>0</v>
      </c>
      <c r="Y75" s="100">
        <v>0</v>
      </c>
      <c r="Z75" s="100">
        <v>0</v>
      </c>
      <c r="AA75" s="100">
        <v>0</v>
      </c>
      <c r="AB75" s="100">
        <v>0</v>
      </c>
      <c r="AC75" s="100">
        <v>0</v>
      </c>
      <c r="AD75" s="100">
        <v>0</v>
      </c>
      <c r="AE75" s="100">
        <v>0</v>
      </c>
      <c r="AF75" s="100">
        <v>0</v>
      </c>
      <c r="AG75" s="100">
        <v>0</v>
      </c>
      <c r="AH75" s="100">
        <v>0</v>
      </c>
      <c r="AI75" s="100">
        <v>0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0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0</v>
      </c>
      <c r="BH75" s="100">
        <v>0</v>
      </c>
      <c r="BI75" s="100">
        <v>0</v>
      </c>
      <c r="BJ75" s="100">
        <v>0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0</v>
      </c>
      <c r="BQ75" s="100">
        <v>0</v>
      </c>
      <c r="BR75" s="100">
        <v>0</v>
      </c>
      <c r="BS75" s="100">
        <v>0</v>
      </c>
      <c r="BT75" s="100">
        <v>0</v>
      </c>
      <c r="BU75" s="100">
        <v>0</v>
      </c>
      <c r="BV75" s="100">
        <v>0</v>
      </c>
      <c r="BW75" s="100">
        <v>0</v>
      </c>
      <c r="BX75" s="100">
        <v>0</v>
      </c>
      <c r="BY75" s="100">
        <v>0</v>
      </c>
      <c r="BZ75" s="100">
        <v>0</v>
      </c>
      <c r="CA75" s="100">
        <v>0</v>
      </c>
      <c r="CB75" s="100">
        <v>0</v>
      </c>
      <c r="CC75" s="100">
        <v>0</v>
      </c>
      <c r="CD75" s="100">
        <v>0</v>
      </c>
      <c r="CE75" s="100">
        <v>0</v>
      </c>
      <c r="CF75" s="100">
        <v>0</v>
      </c>
      <c r="CG75" s="100">
        <v>0</v>
      </c>
      <c r="CH75" s="100">
        <v>0</v>
      </c>
      <c r="CI75" s="100">
        <v>0</v>
      </c>
      <c r="CJ75" s="100">
        <v>0</v>
      </c>
      <c r="CK75" s="100">
        <v>0</v>
      </c>
      <c r="CL75" s="100">
        <v>0</v>
      </c>
      <c r="CM75" s="100">
        <v>0</v>
      </c>
      <c r="CN75" s="100">
        <v>0</v>
      </c>
      <c r="CO75" s="100">
        <v>0</v>
      </c>
      <c r="CP75" s="100">
        <v>0</v>
      </c>
      <c r="CQ75" s="100">
        <v>0</v>
      </c>
      <c r="CR75" s="100">
        <v>0</v>
      </c>
      <c r="CS75" s="100">
        <v>0</v>
      </c>
      <c r="CT75" s="100">
        <v>0</v>
      </c>
      <c r="CU75" s="100">
        <v>0</v>
      </c>
    </row>
    <row r="76" spans="2:99">
      <c r="C76" s="99" t="s">
        <v>241</v>
      </c>
      <c r="D76" s="100">
        <v>0</v>
      </c>
      <c r="E76" s="100">
        <v>0</v>
      </c>
      <c r="F76" s="100">
        <v>0</v>
      </c>
      <c r="G76" s="100">
        <v>0</v>
      </c>
      <c r="H76" s="100">
        <v>0</v>
      </c>
      <c r="I76" s="100">
        <v>0</v>
      </c>
      <c r="J76" s="100">
        <v>0</v>
      </c>
      <c r="K76" s="100">
        <v>0</v>
      </c>
      <c r="L76" s="100">
        <v>0</v>
      </c>
      <c r="M76" s="100">
        <v>0</v>
      </c>
      <c r="N76" s="100">
        <v>0</v>
      </c>
      <c r="O76" s="100">
        <v>0</v>
      </c>
      <c r="P76" s="100">
        <v>0</v>
      </c>
      <c r="Q76" s="100">
        <v>0</v>
      </c>
      <c r="R76" s="100">
        <v>0</v>
      </c>
      <c r="S76" s="100">
        <v>0</v>
      </c>
      <c r="T76" s="100">
        <v>0</v>
      </c>
      <c r="U76" s="100">
        <v>0</v>
      </c>
      <c r="V76" s="100">
        <v>0</v>
      </c>
      <c r="W76" s="100">
        <v>0</v>
      </c>
      <c r="X76" s="100">
        <v>0</v>
      </c>
      <c r="Y76" s="100">
        <v>0</v>
      </c>
      <c r="Z76" s="100">
        <v>0</v>
      </c>
      <c r="AA76" s="100">
        <v>0</v>
      </c>
      <c r="AB76" s="100">
        <v>0</v>
      </c>
      <c r="AC76" s="100">
        <v>0</v>
      </c>
      <c r="AD76" s="100">
        <v>0</v>
      </c>
      <c r="AE76" s="100">
        <v>0</v>
      </c>
      <c r="AF76" s="100">
        <v>0</v>
      </c>
      <c r="AG76" s="100">
        <v>0</v>
      </c>
      <c r="AH76" s="100">
        <v>0</v>
      </c>
      <c r="AI76" s="100">
        <v>0</v>
      </c>
      <c r="AJ76" s="100">
        <v>0</v>
      </c>
      <c r="AK76" s="100">
        <v>0</v>
      </c>
      <c r="AL76" s="100">
        <v>0</v>
      </c>
      <c r="AM76" s="100">
        <v>0</v>
      </c>
      <c r="AN76" s="100">
        <v>0</v>
      </c>
      <c r="AO76" s="100">
        <v>0</v>
      </c>
      <c r="AP76" s="100">
        <v>0</v>
      </c>
      <c r="AQ76" s="100">
        <v>0</v>
      </c>
      <c r="AR76" s="100">
        <v>0</v>
      </c>
      <c r="AS76" s="100">
        <v>0</v>
      </c>
      <c r="AT76" s="100">
        <v>0</v>
      </c>
      <c r="AU76" s="100">
        <v>0</v>
      </c>
      <c r="AV76" s="100">
        <v>0</v>
      </c>
      <c r="AW76" s="100">
        <v>0</v>
      </c>
      <c r="AX76" s="100">
        <v>0</v>
      </c>
      <c r="AY76" s="100">
        <v>0</v>
      </c>
      <c r="AZ76" s="100">
        <v>0</v>
      </c>
      <c r="BA76" s="100">
        <v>0</v>
      </c>
      <c r="BB76" s="100">
        <v>0</v>
      </c>
      <c r="BC76" s="100">
        <v>0</v>
      </c>
      <c r="BD76" s="100">
        <v>0</v>
      </c>
      <c r="BE76" s="100">
        <v>0</v>
      </c>
      <c r="BF76" s="100">
        <v>0</v>
      </c>
      <c r="BG76" s="100">
        <v>0</v>
      </c>
      <c r="BH76" s="100">
        <v>0</v>
      </c>
      <c r="BI76" s="100">
        <v>0</v>
      </c>
      <c r="BJ76" s="100">
        <v>0</v>
      </c>
      <c r="BK76" s="100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0</v>
      </c>
      <c r="BW76" s="100">
        <v>0</v>
      </c>
      <c r="BX76" s="100">
        <v>0</v>
      </c>
      <c r="BY76" s="100">
        <v>0</v>
      </c>
      <c r="BZ76" s="100">
        <v>0</v>
      </c>
      <c r="CA76" s="100">
        <v>0</v>
      </c>
      <c r="CB76" s="100">
        <v>0</v>
      </c>
      <c r="CC76" s="100">
        <v>0</v>
      </c>
      <c r="CD76" s="100">
        <v>0</v>
      </c>
      <c r="CE76" s="100">
        <v>0</v>
      </c>
      <c r="CF76" s="100">
        <v>0</v>
      </c>
      <c r="CG76" s="100">
        <v>0</v>
      </c>
      <c r="CH76" s="100">
        <v>0</v>
      </c>
      <c r="CI76" s="100">
        <v>0</v>
      </c>
      <c r="CJ76" s="100">
        <v>0</v>
      </c>
      <c r="CK76" s="100">
        <v>0</v>
      </c>
      <c r="CL76" s="100">
        <v>0</v>
      </c>
      <c r="CM76" s="100">
        <v>0</v>
      </c>
      <c r="CN76" s="100">
        <v>0</v>
      </c>
      <c r="CO76" s="100">
        <v>0</v>
      </c>
      <c r="CP76" s="100">
        <v>0</v>
      </c>
      <c r="CQ76" s="100">
        <v>0</v>
      </c>
      <c r="CR76" s="100">
        <v>0</v>
      </c>
      <c r="CS76" s="100">
        <v>0</v>
      </c>
      <c r="CT76" s="100">
        <v>0</v>
      </c>
      <c r="CU76" s="100">
        <v>0</v>
      </c>
    </row>
    <row r="77" spans="2:99">
      <c r="C77" s="99" t="s">
        <v>242</v>
      </c>
      <c r="D77" s="100">
        <v>0</v>
      </c>
      <c r="E77" s="100">
        <v>0</v>
      </c>
      <c r="F77" s="100">
        <v>0</v>
      </c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v>0</v>
      </c>
      <c r="T77" s="100">
        <v>0</v>
      </c>
      <c r="U77" s="100">
        <v>0</v>
      </c>
      <c r="V77" s="100">
        <v>0</v>
      </c>
      <c r="W77" s="100">
        <v>0</v>
      </c>
      <c r="X77" s="100">
        <v>0</v>
      </c>
      <c r="Y77" s="100">
        <v>0</v>
      </c>
      <c r="Z77" s="100">
        <v>0</v>
      </c>
      <c r="AA77" s="100">
        <v>0</v>
      </c>
      <c r="AB77" s="100">
        <v>0</v>
      </c>
      <c r="AC77" s="100">
        <v>0</v>
      </c>
      <c r="AD77" s="100">
        <v>0</v>
      </c>
      <c r="AE77" s="100">
        <v>0</v>
      </c>
      <c r="AF77" s="100">
        <v>0</v>
      </c>
      <c r="AG77" s="100">
        <v>0</v>
      </c>
      <c r="AH77" s="100">
        <v>0</v>
      </c>
      <c r="AI77" s="100">
        <v>0</v>
      </c>
      <c r="AJ77" s="100">
        <v>0</v>
      </c>
      <c r="AK77" s="100">
        <v>0</v>
      </c>
      <c r="AL77" s="100">
        <v>0</v>
      </c>
      <c r="AM77" s="100">
        <v>0</v>
      </c>
      <c r="AN77" s="100">
        <v>0</v>
      </c>
      <c r="AO77" s="100">
        <v>0</v>
      </c>
      <c r="AP77" s="100">
        <v>0</v>
      </c>
      <c r="AQ77" s="100">
        <v>0</v>
      </c>
      <c r="AR77" s="100">
        <v>0</v>
      </c>
      <c r="AS77" s="100">
        <v>0</v>
      </c>
      <c r="AT77" s="100">
        <v>0</v>
      </c>
      <c r="AU77" s="100">
        <v>0</v>
      </c>
      <c r="AV77" s="100">
        <v>0</v>
      </c>
      <c r="AW77" s="100">
        <v>0</v>
      </c>
      <c r="AX77" s="100">
        <v>0</v>
      </c>
      <c r="AY77" s="100">
        <v>0</v>
      </c>
      <c r="AZ77" s="100">
        <v>0</v>
      </c>
      <c r="BA77" s="100">
        <v>0</v>
      </c>
      <c r="BB77" s="100">
        <v>0</v>
      </c>
      <c r="BC77" s="100">
        <v>0</v>
      </c>
      <c r="BD77" s="100">
        <v>0</v>
      </c>
      <c r="BE77" s="100">
        <v>0</v>
      </c>
      <c r="BF77" s="100">
        <v>0</v>
      </c>
      <c r="BG77" s="100">
        <v>0</v>
      </c>
      <c r="BH77" s="100">
        <v>0</v>
      </c>
      <c r="BI77" s="100">
        <v>0</v>
      </c>
      <c r="BJ77" s="100">
        <v>0</v>
      </c>
      <c r="BK77" s="100">
        <v>0</v>
      </c>
      <c r="BL77" s="100">
        <v>0</v>
      </c>
      <c r="BM77" s="100">
        <v>0</v>
      </c>
      <c r="BN77" s="100">
        <v>0</v>
      </c>
      <c r="BO77" s="100">
        <v>0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0">
        <v>0</v>
      </c>
      <c r="BY77" s="100">
        <v>0</v>
      </c>
      <c r="BZ77" s="100">
        <v>0</v>
      </c>
      <c r="CA77" s="100">
        <v>0</v>
      </c>
      <c r="CB77" s="100">
        <v>0</v>
      </c>
      <c r="CC77" s="100">
        <v>0</v>
      </c>
      <c r="CD77" s="100">
        <v>0</v>
      </c>
      <c r="CE77" s="100">
        <v>0</v>
      </c>
      <c r="CF77" s="100">
        <v>0</v>
      </c>
      <c r="CG77" s="100">
        <v>0</v>
      </c>
      <c r="CH77" s="100">
        <v>0</v>
      </c>
      <c r="CI77" s="100">
        <v>0</v>
      </c>
      <c r="CJ77" s="100">
        <v>0</v>
      </c>
      <c r="CK77" s="100">
        <v>0</v>
      </c>
      <c r="CL77" s="100">
        <v>0</v>
      </c>
      <c r="CM77" s="100">
        <v>0</v>
      </c>
      <c r="CN77" s="100">
        <v>0</v>
      </c>
      <c r="CO77" s="100">
        <v>0</v>
      </c>
      <c r="CP77" s="100">
        <v>0</v>
      </c>
      <c r="CQ77" s="100">
        <v>0</v>
      </c>
      <c r="CR77" s="100">
        <v>0</v>
      </c>
      <c r="CS77" s="100">
        <v>0</v>
      </c>
      <c r="CT77" s="100">
        <v>0</v>
      </c>
      <c r="CU77" s="100">
        <v>0</v>
      </c>
    </row>
    <row r="78" spans="2:99">
      <c r="C78" s="99" t="s">
        <v>243</v>
      </c>
      <c r="D78" s="100">
        <v>0</v>
      </c>
      <c r="E78" s="100">
        <v>0</v>
      </c>
      <c r="F78" s="100">
        <v>0</v>
      </c>
      <c r="G78" s="100">
        <v>0</v>
      </c>
      <c r="H78" s="100">
        <v>0</v>
      </c>
      <c r="I78" s="100">
        <v>0</v>
      </c>
      <c r="J78" s="100">
        <v>0</v>
      </c>
      <c r="K78" s="100">
        <v>0</v>
      </c>
      <c r="L78" s="100">
        <v>0</v>
      </c>
      <c r="M78" s="100">
        <v>0</v>
      </c>
      <c r="N78" s="100">
        <v>0</v>
      </c>
      <c r="O78" s="100">
        <v>0</v>
      </c>
      <c r="P78" s="100">
        <v>0</v>
      </c>
      <c r="Q78" s="100">
        <v>0</v>
      </c>
      <c r="R78" s="100">
        <v>0</v>
      </c>
      <c r="S78" s="100">
        <v>0</v>
      </c>
      <c r="T78" s="100">
        <v>0</v>
      </c>
      <c r="U78" s="100">
        <v>0</v>
      </c>
      <c r="V78" s="100">
        <v>0</v>
      </c>
      <c r="W78" s="100">
        <v>0</v>
      </c>
      <c r="X78" s="100">
        <v>0</v>
      </c>
      <c r="Y78" s="100">
        <v>0</v>
      </c>
      <c r="Z78" s="100">
        <v>0</v>
      </c>
      <c r="AA78" s="100">
        <v>0</v>
      </c>
      <c r="AB78" s="100">
        <v>0</v>
      </c>
      <c r="AC78" s="100">
        <v>0</v>
      </c>
      <c r="AD78" s="100">
        <v>0</v>
      </c>
      <c r="AE78" s="100">
        <v>0</v>
      </c>
      <c r="AF78" s="100">
        <v>0</v>
      </c>
      <c r="AG78" s="100">
        <v>0</v>
      </c>
      <c r="AH78" s="100">
        <v>0</v>
      </c>
      <c r="AI78" s="100">
        <v>0</v>
      </c>
      <c r="AJ78" s="100">
        <v>0</v>
      </c>
      <c r="AK78" s="100">
        <v>0</v>
      </c>
      <c r="AL78" s="100">
        <v>0</v>
      </c>
      <c r="AM78" s="100">
        <v>0</v>
      </c>
      <c r="AN78" s="100">
        <v>0</v>
      </c>
      <c r="AO78" s="100">
        <v>0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0">
        <v>0</v>
      </c>
      <c r="AV78" s="100">
        <v>0</v>
      </c>
      <c r="AW78" s="100">
        <v>0</v>
      </c>
      <c r="AX78" s="100">
        <v>0</v>
      </c>
      <c r="AY78" s="100">
        <v>0</v>
      </c>
      <c r="AZ78" s="100">
        <v>0</v>
      </c>
      <c r="BA78" s="100">
        <v>0</v>
      </c>
      <c r="BB78" s="100">
        <v>0</v>
      </c>
      <c r="BC78" s="100">
        <v>0</v>
      </c>
      <c r="BD78" s="100">
        <v>0</v>
      </c>
      <c r="BE78" s="100">
        <v>0</v>
      </c>
      <c r="BF78" s="100">
        <v>0</v>
      </c>
      <c r="BG78" s="100">
        <v>0</v>
      </c>
      <c r="BH78" s="100">
        <v>0</v>
      </c>
      <c r="BI78" s="100">
        <v>0</v>
      </c>
      <c r="BJ78" s="100">
        <v>0</v>
      </c>
      <c r="BK78" s="100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0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0">
        <v>0</v>
      </c>
      <c r="BY78" s="100">
        <v>0</v>
      </c>
      <c r="BZ78" s="100">
        <v>0</v>
      </c>
      <c r="CA78" s="100">
        <v>0</v>
      </c>
      <c r="CB78" s="100">
        <v>0</v>
      </c>
      <c r="CC78" s="100">
        <v>0</v>
      </c>
      <c r="CD78" s="100">
        <v>0</v>
      </c>
      <c r="CE78" s="100">
        <v>0</v>
      </c>
      <c r="CF78" s="100">
        <v>0</v>
      </c>
      <c r="CG78" s="100">
        <v>0</v>
      </c>
      <c r="CH78" s="100">
        <v>0</v>
      </c>
      <c r="CI78" s="100">
        <v>0</v>
      </c>
      <c r="CJ78" s="100">
        <v>0</v>
      </c>
      <c r="CK78" s="100">
        <v>0</v>
      </c>
      <c r="CL78" s="100">
        <v>0</v>
      </c>
      <c r="CM78" s="100">
        <v>0</v>
      </c>
      <c r="CN78" s="100">
        <v>0</v>
      </c>
      <c r="CO78" s="100">
        <v>0</v>
      </c>
      <c r="CP78" s="100">
        <v>0</v>
      </c>
      <c r="CQ78" s="100">
        <v>0</v>
      </c>
      <c r="CR78" s="100">
        <v>0</v>
      </c>
      <c r="CS78" s="100">
        <v>0</v>
      </c>
      <c r="CT78" s="100">
        <v>0</v>
      </c>
      <c r="CU78" s="100">
        <v>0</v>
      </c>
    </row>
    <row r="79" spans="2:99">
      <c r="C79" s="99" t="s">
        <v>244</v>
      </c>
      <c r="D79" s="100">
        <v>0</v>
      </c>
      <c r="E79" s="100">
        <v>0</v>
      </c>
      <c r="F79" s="100">
        <v>0</v>
      </c>
      <c r="G79" s="100">
        <v>0</v>
      </c>
      <c r="H79" s="100">
        <v>0</v>
      </c>
      <c r="I79" s="100">
        <v>0</v>
      </c>
      <c r="J79" s="100">
        <v>0</v>
      </c>
      <c r="K79" s="100">
        <v>0</v>
      </c>
      <c r="L79" s="100">
        <v>0</v>
      </c>
      <c r="M79" s="100">
        <v>0</v>
      </c>
      <c r="N79" s="100">
        <v>0</v>
      </c>
      <c r="O79" s="100">
        <v>0</v>
      </c>
      <c r="P79" s="100">
        <v>0</v>
      </c>
      <c r="Q79" s="100">
        <v>0</v>
      </c>
      <c r="R79" s="100">
        <v>0</v>
      </c>
      <c r="S79" s="100">
        <v>0</v>
      </c>
      <c r="T79" s="100">
        <v>0</v>
      </c>
      <c r="U79" s="100">
        <v>0</v>
      </c>
      <c r="V79" s="100">
        <v>0</v>
      </c>
      <c r="W79" s="100">
        <v>0</v>
      </c>
      <c r="X79" s="100">
        <v>0</v>
      </c>
      <c r="Y79" s="100">
        <v>0</v>
      </c>
      <c r="Z79" s="100">
        <v>0</v>
      </c>
      <c r="AA79" s="100">
        <v>0</v>
      </c>
      <c r="AB79" s="100">
        <v>0</v>
      </c>
      <c r="AC79" s="100">
        <v>0</v>
      </c>
      <c r="AD79" s="100">
        <v>0</v>
      </c>
      <c r="AE79" s="100">
        <v>0</v>
      </c>
      <c r="AF79" s="100">
        <v>0</v>
      </c>
      <c r="AG79" s="100">
        <v>0</v>
      </c>
      <c r="AH79" s="100">
        <v>0</v>
      </c>
      <c r="AI79" s="100">
        <v>0</v>
      </c>
      <c r="AJ79" s="100">
        <v>0</v>
      </c>
      <c r="AK79" s="100">
        <v>0</v>
      </c>
      <c r="AL79" s="100">
        <v>0</v>
      </c>
      <c r="AM79" s="100">
        <v>0</v>
      </c>
      <c r="AN79" s="100">
        <v>0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0">
        <v>0</v>
      </c>
      <c r="AV79" s="100">
        <v>0</v>
      </c>
      <c r="AW79" s="100">
        <v>0</v>
      </c>
      <c r="AX79" s="100">
        <v>0</v>
      </c>
      <c r="AY79" s="100">
        <v>0</v>
      </c>
      <c r="AZ79" s="100">
        <v>0</v>
      </c>
      <c r="BA79" s="100">
        <v>0</v>
      </c>
      <c r="BB79" s="100">
        <v>0</v>
      </c>
      <c r="BC79" s="100">
        <v>0</v>
      </c>
      <c r="BD79" s="100">
        <v>0</v>
      </c>
      <c r="BE79" s="100">
        <v>0</v>
      </c>
      <c r="BF79" s="100">
        <v>0</v>
      </c>
      <c r="BG79" s="100">
        <v>0</v>
      </c>
      <c r="BH79" s="100">
        <v>0</v>
      </c>
      <c r="BI79" s="100">
        <v>0</v>
      </c>
      <c r="BJ79" s="100">
        <v>0</v>
      </c>
      <c r="BK79" s="100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0</v>
      </c>
      <c r="BR79" s="100">
        <v>0</v>
      </c>
      <c r="BS79" s="100">
        <v>0</v>
      </c>
      <c r="BT79" s="100">
        <v>0</v>
      </c>
      <c r="BU79" s="100">
        <v>0</v>
      </c>
      <c r="BV79" s="100">
        <v>0</v>
      </c>
      <c r="BW79" s="100">
        <v>0</v>
      </c>
      <c r="BX79" s="100">
        <v>0</v>
      </c>
      <c r="BY79" s="100">
        <v>0</v>
      </c>
      <c r="BZ79" s="100">
        <v>0</v>
      </c>
      <c r="CA79" s="100">
        <v>0</v>
      </c>
      <c r="CB79" s="100">
        <v>0</v>
      </c>
      <c r="CC79" s="100">
        <v>0</v>
      </c>
      <c r="CD79" s="100">
        <v>0</v>
      </c>
      <c r="CE79" s="100">
        <v>0</v>
      </c>
      <c r="CF79" s="100">
        <v>0</v>
      </c>
      <c r="CG79" s="100">
        <v>0</v>
      </c>
      <c r="CH79" s="100">
        <v>0</v>
      </c>
      <c r="CI79" s="100">
        <v>0</v>
      </c>
      <c r="CJ79" s="100">
        <v>0</v>
      </c>
      <c r="CK79" s="100">
        <v>0</v>
      </c>
      <c r="CL79" s="100">
        <v>0</v>
      </c>
      <c r="CM79" s="100">
        <v>0</v>
      </c>
      <c r="CN79" s="100">
        <v>0</v>
      </c>
      <c r="CO79" s="100">
        <v>0</v>
      </c>
      <c r="CP79" s="100">
        <v>0</v>
      </c>
      <c r="CQ79" s="100">
        <v>0</v>
      </c>
      <c r="CR79" s="100">
        <v>0</v>
      </c>
      <c r="CS79" s="100">
        <v>0</v>
      </c>
      <c r="CT79" s="100">
        <v>0</v>
      </c>
      <c r="CU79" s="100">
        <v>0</v>
      </c>
    </row>
    <row r="80" spans="2:99">
      <c r="C80" s="99" t="s">
        <v>245</v>
      </c>
      <c r="D80" s="100">
        <v>0</v>
      </c>
      <c r="E80" s="100">
        <v>0</v>
      </c>
      <c r="F80" s="100">
        <v>0</v>
      </c>
      <c r="G80" s="100">
        <v>0</v>
      </c>
      <c r="H80" s="100">
        <v>0</v>
      </c>
      <c r="I80" s="100">
        <v>0</v>
      </c>
      <c r="J80" s="100">
        <v>0</v>
      </c>
      <c r="K80" s="100">
        <v>0</v>
      </c>
      <c r="L80" s="100">
        <v>0</v>
      </c>
      <c r="M80" s="100">
        <v>0</v>
      </c>
      <c r="N80" s="100">
        <v>0</v>
      </c>
      <c r="O80" s="100">
        <v>0</v>
      </c>
      <c r="P80" s="100">
        <v>0</v>
      </c>
      <c r="Q80" s="100">
        <v>0</v>
      </c>
      <c r="R80" s="100">
        <v>0</v>
      </c>
      <c r="S80" s="100">
        <v>0</v>
      </c>
      <c r="T80" s="100">
        <v>0</v>
      </c>
      <c r="U80" s="100">
        <v>0</v>
      </c>
      <c r="V80" s="100">
        <v>0</v>
      </c>
      <c r="W80" s="100">
        <v>0</v>
      </c>
      <c r="X80" s="100">
        <v>0</v>
      </c>
      <c r="Y80" s="100">
        <v>0</v>
      </c>
      <c r="Z80" s="100">
        <v>0</v>
      </c>
      <c r="AA80" s="100">
        <v>0</v>
      </c>
      <c r="AB80" s="100">
        <v>0</v>
      </c>
      <c r="AC80" s="100">
        <v>0</v>
      </c>
      <c r="AD80" s="100">
        <v>0</v>
      </c>
      <c r="AE80" s="100">
        <v>0</v>
      </c>
      <c r="AF80" s="100">
        <v>0</v>
      </c>
      <c r="AG80" s="100">
        <v>0</v>
      </c>
      <c r="AH80" s="100">
        <v>0</v>
      </c>
      <c r="AI80" s="100">
        <v>0</v>
      </c>
      <c r="AJ80" s="100">
        <v>0</v>
      </c>
      <c r="AK80" s="100">
        <v>0</v>
      </c>
      <c r="AL80" s="100">
        <v>0</v>
      </c>
      <c r="AM80" s="100">
        <v>0</v>
      </c>
      <c r="AN80" s="100">
        <v>0</v>
      </c>
      <c r="AO80" s="100">
        <v>0</v>
      </c>
      <c r="AP80" s="100">
        <v>0</v>
      </c>
      <c r="AQ80" s="100">
        <v>0</v>
      </c>
      <c r="AR80" s="100">
        <v>0</v>
      </c>
      <c r="AS80" s="100">
        <v>0</v>
      </c>
      <c r="AT80" s="100">
        <v>0</v>
      </c>
      <c r="AU80" s="100">
        <v>0</v>
      </c>
      <c r="AV80" s="100">
        <v>0</v>
      </c>
      <c r="AW80" s="100">
        <v>0</v>
      </c>
      <c r="AX80" s="100">
        <v>0</v>
      </c>
      <c r="AY80" s="100">
        <v>0</v>
      </c>
      <c r="AZ80" s="100">
        <v>0</v>
      </c>
      <c r="BA80" s="100">
        <v>0</v>
      </c>
      <c r="BB80" s="100">
        <v>0</v>
      </c>
      <c r="BC80" s="100">
        <v>0</v>
      </c>
      <c r="BD80" s="100">
        <v>0</v>
      </c>
      <c r="BE80" s="100">
        <v>0</v>
      </c>
      <c r="BF80" s="100">
        <v>0</v>
      </c>
      <c r="BG80" s="100">
        <v>0</v>
      </c>
      <c r="BH80" s="100">
        <v>0</v>
      </c>
      <c r="BI80" s="100">
        <v>0</v>
      </c>
      <c r="BJ80" s="100">
        <v>0</v>
      </c>
      <c r="BK80" s="100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0</v>
      </c>
      <c r="BQ80" s="100">
        <v>0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0">
        <v>0</v>
      </c>
      <c r="BY80" s="100">
        <v>0</v>
      </c>
      <c r="BZ80" s="100">
        <v>0</v>
      </c>
      <c r="CA80" s="100">
        <v>0</v>
      </c>
      <c r="CB80" s="100">
        <v>0</v>
      </c>
      <c r="CC80" s="100">
        <v>0</v>
      </c>
      <c r="CD80" s="100">
        <v>0</v>
      </c>
      <c r="CE80" s="100">
        <v>0</v>
      </c>
      <c r="CF80" s="100">
        <v>0</v>
      </c>
      <c r="CG80" s="100">
        <v>0</v>
      </c>
      <c r="CH80" s="100">
        <v>0</v>
      </c>
      <c r="CI80" s="100">
        <v>0</v>
      </c>
      <c r="CJ80" s="100">
        <v>0</v>
      </c>
      <c r="CK80" s="100">
        <v>0</v>
      </c>
      <c r="CL80" s="100">
        <v>0</v>
      </c>
      <c r="CM80" s="100">
        <v>0</v>
      </c>
      <c r="CN80" s="100">
        <v>0</v>
      </c>
      <c r="CO80" s="100">
        <v>0</v>
      </c>
      <c r="CP80" s="100">
        <v>0</v>
      </c>
      <c r="CQ80" s="100">
        <v>0</v>
      </c>
      <c r="CR80" s="100">
        <v>0</v>
      </c>
      <c r="CS80" s="100">
        <v>0</v>
      </c>
      <c r="CT80" s="100">
        <v>0</v>
      </c>
      <c r="CU80" s="100">
        <v>0</v>
      </c>
    </row>
    <row r="81" spans="2:99">
      <c r="C81" s="99" t="s">
        <v>246</v>
      </c>
      <c r="D81" s="100">
        <v>0</v>
      </c>
      <c r="E81" s="100">
        <v>0</v>
      </c>
      <c r="F81" s="100">
        <v>0</v>
      </c>
      <c r="G81" s="100">
        <v>0</v>
      </c>
      <c r="H81" s="100">
        <v>0</v>
      </c>
      <c r="I81" s="100">
        <v>0</v>
      </c>
      <c r="J81" s="100">
        <v>0</v>
      </c>
      <c r="K81" s="100">
        <v>0</v>
      </c>
      <c r="L81" s="100">
        <v>0</v>
      </c>
      <c r="M81" s="100">
        <v>0</v>
      </c>
      <c r="N81" s="100">
        <v>0</v>
      </c>
      <c r="O81" s="100">
        <v>0</v>
      </c>
      <c r="P81" s="100">
        <v>0</v>
      </c>
      <c r="Q81" s="100">
        <v>0</v>
      </c>
      <c r="R81" s="100">
        <v>0</v>
      </c>
      <c r="S81" s="100">
        <v>0</v>
      </c>
      <c r="T81" s="100">
        <v>0</v>
      </c>
      <c r="U81" s="100">
        <v>0</v>
      </c>
      <c r="V81" s="100">
        <v>0</v>
      </c>
      <c r="W81" s="100">
        <v>0</v>
      </c>
      <c r="X81" s="100">
        <v>0</v>
      </c>
      <c r="Y81" s="100">
        <v>0</v>
      </c>
      <c r="Z81" s="100">
        <v>0</v>
      </c>
      <c r="AA81" s="100">
        <v>0</v>
      </c>
      <c r="AB81" s="100">
        <v>0</v>
      </c>
      <c r="AC81" s="100">
        <v>0</v>
      </c>
      <c r="AD81" s="100">
        <v>0</v>
      </c>
      <c r="AE81" s="100">
        <v>0</v>
      </c>
      <c r="AF81" s="100">
        <v>0</v>
      </c>
      <c r="AG81" s="100">
        <v>0</v>
      </c>
      <c r="AH81" s="100">
        <v>0</v>
      </c>
      <c r="AI81" s="100">
        <v>0</v>
      </c>
      <c r="AJ81" s="100">
        <v>0</v>
      </c>
      <c r="AK81" s="100">
        <v>0</v>
      </c>
      <c r="AL81" s="100">
        <v>0</v>
      </c>
      <c r="AM81" s="100">
        <v>0</v>
      </c>
      <c r="AN81" s="100">
        <v>0</v>
      </c>
      <c r="AO81" s="100">
        <v>0</v>
      </c>
      <c r="AP81" s="100">
        <v>0</v>
      </c>
      <c r="AQ81" s="100">
        <v>0</v>
      </c>
      <c r="AR81" s="100">
        <v>0</v>
      </c>
      <c r="AS81" s="100">
        <v>0</v>
      </c>
      <c r="AT81" s="100">
        <v>0</v>
      </c>
      <c r="AU81" s="100">
        <v>0</v>
      </c>
      <c r="AV81" s="100">
        <v>0</v>
      </c>
      <c r="AW81" s="100">
        <v>0</v>
      </c>
      <c r="AX81" s="100">
        <v>0</v>
      </c>
      <c r="AY81" s="100">
        <v>0</v>
      </c>
      <c r="AZ81" s="100">
        <v>0</v>
      </c>
      <c r="BA81" s="100">
        <v>0</v>
      </c>
      <c r="BB81" s="100">
        <v>0</v>
      </c>
      <c r="BC81" s="100">
        <v>0</v>
      </c>
      <c r="BD81" s="100">
        <v>0</v>
      </c>
      <c r="BE81" s="100">
        <v>0</v>
      </c>
      <c r="BF81" s="100">
        <v>0</v>
      </c>
      <c r="BG81" s="100">
        <v>0</v>
      </c>
      <c r="BH81" s="100">
        <v>0</v>
      </c>
      <c r="BI81" s="100">
        <v>0</v>
      </c>
      <c r="BJ81" s="100">
        <v>0</v>
      </c>
      <c r="BK81" s="100">
        <v>0</v>
      </c>
      <c r="BL81" s="100">
        <v>0</v>
      </c>
      <c r="BM81" s="100">
        <v>0</v>
      </c>
      <c r="BN81" s="100">
        <v>0</v>
      </c>
      <c r="BO81" s="100">
        <v>0</v>
      </c>
      <c r="BP81" s="100">
        <v>0</v>
      </c>
      <c r="BQ81" s="100">
        <v>0</v>
      </c>
      <c r="BR81" s="100">
        <v>0</v>
      </c>
      <c r="BS81" s="100">
        <v>0</v>
      </c>
      <c r="BT81" s="100">
        <v>0</v>
      </c>
      <c r="BU81" s="100">
        <v>0</v>
      </c>
      <c r="BV81" s="100">
        <v>0</v>
      </c>
      <c r="BW81" s="100">
        <v>0</v>
      </c>
      <c r="BX81" s="100">
        <v>0</v>
      </c>
      <c r="BY81" s="100">
        <v>0</v>
      </c>
      <c r="BZ81" s="100">
        <v>0</v>
      </c>
      <c r="CA81" s="100">
        <v>0</v>
      </c>
      <c r="CB81" s="100">
        <v>0</v>
      </c>
      <c r="CC81" s="100">
        <v>0</v>
      </c>
      <c r="CD81" s="100">
        <v>0</v>
      </c>
      <c r="CE81" s="100">
        <v>0</v>
      </c>
      <c r="CF81" s="100">
        <v>0</v>
      </c>
      <c r="CG81" s="100">
        <v>0</v>
      </c>
      <c r="CH81" s="100">
        <v>0</v>
      </c>
      <c r="CI81" s="100">
        <v>0</v>
      </c>
      <c r="CJ81" s="100">
        <v>0</v>
      </c>
      <c r="CK81" s="100">
        <v>0</v>
      </c>
      <c r="CL81" s="100">
        <v>0</v>
      </c>
      <c r="CM81" s="100">
        <v>0</v>
      </c>
      <c r="CN81" s="100">
        <v>0</v>
      </c>
      <c r="CO81" s="100">
        <v>0</v>
      </c>
      <c r="CP81" s="100">
        <v>0</v>
      </c>
      <c r="CQ81" s="100">
        <v>0</v>
      </c>
      <c r="CR81" s="100">
        <v>0</v>
      </c>
      <c r="CS81" s="100">
        <v>0</v>
      </c>
      <c r="CT81" s="100">
        <v>0</v>
      </c>
      <c r="CU81" s="100">
        <v>0</v>
      </c>
    </row>
    <row r="82" spans="2:99">
      <c r="C82" s="99" t="s">
        <v>247</v>
      </c>
      <c r="D82" s="100">
        <v>0</v>
      </c>
      <c r="E82" s="100">
        <v>0</v>
      </c>
      <c r="F82" s="100">
        <v>0</v>
      </c>
      <c r="G82" s="100">
        <v>0</v>
      </c>
      <c r="H82" s="100">
        <v>0</v>
      </c>
      <c r="I82" s="100">
        <v>0</v>
      </c>
      <c r="J82" s="100">
        <v>0</v>
      </c>
      <c r="K82" s="100">
        <v>0</v>
      </c>
      <c r="L82" s="100">
        <v>0</v>
      </c>
      <c r="M82" s="100">
        <v>0</v>
      </c>
      <c r="N82" s="100">
        <v>0</v>
      </c>
      <c r="O82" s="100">
        <v>0</v>
      </c>
      <c r="P82" s="100">
        <v>0</v>
      </c>
      <c r="Q82" s="100">
        <v>0</v>
      </c>
      <c r="R82" s="100">
        <v>0</v>
      </c>
      <c r="S82" s="100">
        <v>0</v>
      </c>
      <c r="T82" s="100">
        <v>0</v>
      </c>
      <c r="U82" s="100">
        <v>0</v>
      </c>
      <c r="V82" s="100">
        <v>0</v>
      </c>
      <c r="W82" s="100">
        <v>0</v>
      </c>
      <c r="X82" s="100">
        <v>0</v>
      </c>
      <c r="Y82" s="100">
        <v>0</v>
      </c>
      <c r="Z82" s="100">
        <v>0</v>
      </c>
      <c r="AA82" s="100">
        <v>0</v>
      </c>
      <c r="AB82" s="100">
        <v>0</v>
      </c>
      <c r="AC82" s="100">
        <v>0</v>
      </c>
      <c r="AD82" s="100">
        <v>0</v>
      </c>
      <c r="AE82" s="100">
        <v>0</v>
      </c>
      <c r="AF82" s="100">
        <v>0</v>
      </c>
      <c r="AG82" s="100">
        <v>0</v>
      </c>
      <c r="AH82" s="100">
        <v>0</v>
      </c>
      <c r="AI82" s="100">
        <v>0</v>
      </c>
      <c r="AJ82" s="100">
        <v>0</v>
      </c>
      <c r="AK82" s="100">
        <v>0</v>
      </c>
      <c r="AL82" s="100">
        <v>0</v>
      </c>
      <c r="AM82" s="100">
        <v>0</v>
      </c>
      <c r="AN82" s="100">
        <v>0</v>
      </c>
      <c r="AO82" s="100">
        <v>0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  <c r="AU82" s="100">
        <v>0</v>
      </c>
      <c r="AV82" s="100">
        <v>0</v>
      </c>
      <c r="AW82" s="100">
        <v>0</v>
      </c>
      <c r="AX82" s="100">
        <v>0</v>
      </c>
      <c r="AY82" s="100">
        <v>0</v>
      </c>
      <c r="AZ82" s="100">
        <v>0</v>
      </c>
      <c r="BA82" s="100">
        <v>0</v>
      </c>
      <c r="BB82" s="100">
        <v>0</v>
      </c>
      <c r="BC82" s="100">
        <v>0</v>
      </c>
      <c r="BD82" s="100">
        <v>0</v>
      </c>
      <c r="BE82" s="100">
        <v>0</v>
      </c>
      <c r="BF82" s="100">
        <v>0</v>
      </c>
      <c r="BG82" s="100">
        <v>0</v>
      </c>
      <c r="BH82" s="100">
        <v>0</v>
      </c>
      <c r="BI82" s="100">
        <v>0</v>
      </c>
      <c r="BJ82" s="100">
        <v>0</v>
      </c>
      <c r="BK82" s="100">
        <v>0</v>
      </c>
      <c r="BL82" s="100">
        <v>0</v>
      </c>
      <c r="BM82" s="100">
        <v>0</v>
      </c>
      <c r="BN82" s="100">
        <v>0</v>
      </c>
      <c r="BO82" s="100">
        <v>0</v>
      </c>
      <c r="BP82" s="100">
        <v>0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0">
        <v>0</v>
      </c>
      <c r="BW82" s="100">
        <v>0</v>
      </c>
      <c r="BX82" s="100">
        <v>0</v>
      </c>
      <c r="BY82" s="100">
        <v>0</v>
      </c>
      <c r="BZ82" s="100">
        <v>0</v>
      </c>
      <c r="CA82" s="100">
        <v>0</v>
      </c>
      <c r="CB82" s="100">
        <v>0</v>
      </c>
      <c r="CC82" s="100">
        <v>0</v>
      </c>
      <c r="CD82" s="100">
        <v>0</v>
      </c>
      <c r="CE82" s="100">
        <v>0</v>
      </c>
      <c r="CF82" s="100">
        <v>0</v>
      </c>
      <c r="CG82" s="100">
        <v>0</v>
      </c>
      <c r="CH82" s="100">
        <v>0</v>
      </c>
      <c r="CI82" s="100">
        <v>0</v>
      </c>
      <c r="CJ82" s="100">
        <v>0</v>
      </c>
      <c r="CK82" s="100">
        <v>0</v>
      </c>
      <c r="CL82" s="100">
        <v>0</v>
      </c>
      <c r="CM82" s="100">
        <v>0</v>
      </c>
      <c r="CN82" s="100">
        <v>0</v>
      </c>
      <c r="CO82" s="100">
        <v>0</v>
      </c>
      <c r="CP82" s="100">
        <v>0</v>
      </c>
      <c r="CQ82" s="100">
        <v>0</v>
      </c>
      <c r="CR82" s="100">
        <v>0</v>
      </c>
      <c r="CS82" s="100">
        <v>0</v>
      </c>
      <c r="CT82" s="100">
        <v>0</v>
      </c>
      <c r="CU82" s="100">
        <v>0</v>
      </c>
    </row>
    <row r="83" spans="2:99">
      <c r="C83" s="99" t="s">
        <v>248</v>
      </c>
      <c r="D83" s="100">
        <v>0</v>
      </c>
      <c r="E83" s="100">
        <v>0</v>
      </c>
      <c r="F83" s="100">
        <v>0</v>
      </c>
      <c r="G83" s="100">
        <v>0</v>
      </c>
      <c r="H83" s="100">
        <v>0</v>
      </c>
      <c r="I83" s="100">
        <v>0</v>
      </c>
      <c r="J83" s="100">
        <v>0</v>
      </c>
      <c r="K83" s="100">
        <v>0</v>
      </c>
      <c r="L83" s="100">
        <v>0</v>
      </c>
      <c r="M83" s="100">
        <v>0</v>
      </c>
      <c r="N83" s="100">
        <v>0</v>
      </c>
      <c r="O83" s="100">
        <v>0</v>
      </c>
      <c r="P83" s="100">
        <v>0</v>
      </c>
      <c r="Q83" s="100">
        <v>0</v>
      </c>
      <c r="R83" s="100">
        <v>0</v>
      </c>
      <c r="S83" s="100">
        <v>0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0</v>
      </c>
      <c r="AB83" s="100">
        <v>0</v>
      </c>
      <c r="AC83" s="100">
        <v>0</v>
      </c>
      <c r="AD83" s="100">
        <v>0</v>
      </c>
      <c r="AE83" s="100">
        <v>0</v>
      </c>
      <c r="AF83" s="100">
        <v>0</v>
      </c>
      <c r="AG83" s="100">
        <v>0</v>
      </c>
      <c r="AH83" s="100">
        <v>0</v>
      </c>
      <c r="AI83" s="100">
        <v>0</v>
      </c>
      <c r="AJ83" s="100">
        <v>0</v>
      </c>
      <c r="AK83" s="100">
        <v>0</v>
      </c>
      <c r="AL83" s="100">
        <v>0</v>
      </c>
      <c r="AM83" s="100">
        <v>0</v>
      </c>
      <c r="AN83" s="100">
        <v>0</v>
      </c>
      <c r="AO83" s="100">
        <v>0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0</v>
      </c>
      <c r="AX83" s="100">
        <v>0</v>
      </c>
      <c r="AY83" s="100">
        <v>0</v>
      </c>
      <c r="AZ83" s="100">
        <v>0</v>
      </c>
      <c r="BA83" s="100">
        <v>0</v>
      </c>
      <c r="BB83" s="100">
        <v>0</v>
      </c>
      <c r="BC83" s="100">
        <v>0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0</v>
      </c>
      <c r="BK83" s="100">
        <v>0</v>
      </c>
      <c r="BL83" s="100">
        <v>0</v>
      </c>
      <c r="BM83" s="100">
        <v>0</v>
      </c>
      <c r="BN83" s="100">
        <v>0</v>
      </c>
      <c r="BO83" s="100">
        <v>0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0">
        <v>0</v>
      </c>
      <c r="BY83" s="100">
        <v>0</v>
      </c>
      <c r="BZ83" s="100">
        <v>0</v>
      </c>
      <c r="CA83" s="100">
        <v>0</v>
      </c>
      <c r="CB83" s="100">
        <v>0</v>
      </c>
      <c r="CC83" s="100">
        <v>0</v>
      </c>
      <c r="CD83" s="100">
        <v>0</v>
      </c>
      <c r="CE83" s="100">
        <v>0</v>
      </c>
      <c r="CF83" s="100">
        <v>0</v>
      </c>
      <c r="CG83" s="100">
        <v>0</v>
      </c>
      <c r="CH83" s="100">
        <v>0</v>
      </c>
      <c r="CI83" s="100">
        <v>0</v>
      </c>
      <c r="CJ83" s="100">
        <v>0</v>
      </c>
      <c r="CK83" s="100">
        <v>0</v>
      </c>
      <c r="CL83" s="100">
        <v>0</v>
      </c>
      <c r="CM83" s="100">
        <v>0</v>
      </c>
      <c r="CN83" s="100">
        <v>0</v>
      </c>
      <c r="CO83" s="100">
        <v>0</v>
      </c>
      <c r="CP83" s="100">
        <v>0</v>
      </c>
      <c r="CQ83" s="100">
        <v>0</v>
      </c>
      <c r="CR83" s="100">
        <v>0</v>
      </c>
      <c r="CS83" s="100">
        <v>0</v>
      </c>
      <c r="CT83" s="100">
        <v>0</v>
      </c>
      <c r="CU83" s="100">
        <v>0</v>
      </c>
    </row>
    <row r="84" spans="2:99">
      <c r="C84" s="99" t="s">
        <v>249</v>
      </c>
      <c r="D84" s="100">
        <v>0</v>
      </c>
      <c r="E84" s="100">
        <v>0</v>
      </c>
      <c r="F84" s="100">
        <v>0</v>
      </c>
      <c r="G84" s="100">
        <v>0</v>
      </c>
      <c r="H84" s="100">
        <v>0</v>
      </c>
      <c r="I84" s="100">
        <v>0</v>
      </c>
      <c r="J84" s="100">
        <v>0</v>
      </c>
      <c r="K84" s="100">
        <v>0</v>
      </c>
      <c r="L84" s="100">
        <v>0</v>
      </c>
      <c r="M84" s="100">
        <v>0</v>
      </c>
      <c r="N84" s="100">
        <v>0</v>
      </c>
      <c r="O84" s="100">
        <v>0</v>
      </c>
      <c r="P84" s="100">
        <v>0</v>
      </c>
      <c r="Q84" s="100">
        <v>0</v>
      </c>
      <c r="R84" s="100">
        <v>0</v>
      </c>
      <c r="S84" s="100">
        <v>0</v>
      </c>
      <c r="T84" s="100">
        <v>0</v>
      </c>
      <c r="U84" s="100">
        <v>0</v>
      </c>
      <c r="V84" s="100">
        <v>0</v>
      </c>
      <c r="W84" s="100">
        <v>0</v>
      </c>
      <c r="X84" s="100">
        <v>0</v>
      </c>
      <c r="Y84" s="100">
        <v>0</v>
      </c>
      <c r="Z84" s="100">
        <v>0</v>
      </c>
      <c r="AA84" s="100">
        <v>0</v>
      </c>
      <c r="AB84" s="100">
        <v>0</v>
      </c>
      <c r="AC84" s="100">
        <v>0</v>
      </c>
      <c r="AD84" s="100">
        <v>0</v>
      </c>
      <c r="AE84" s="100">
        <v>0</v>
      </c>
      <c r="AF84" s="100">
        <v>0</v>
      </c>
      <c r="AG84" s="100">
        <v>0</v>
      </c>
      <c r="AH84" s="100">
        <v>0</v>
      </c>
      <c r="AI84" s="100">
        <v>0</v>
      </c>
      <c r="AJ84" s="100">
        <v>0</v>
      </c>
      <c r="AK84" s="100">
        <v>0</v>
      </c>
      <c r="AL84" s="100">
        <v>0</v>
      </c>
      <c r="AM84" s="100">
        <v>0</v>
      </c>
      <c r="AN84" s="100">
        <v>0</v>
      </c>
      <c r="AO84" s="100">
        <v>0</v>
      </c>
      <c r="AP84" s="100">
        <v>0</v>
      </c>
      <c r="AQ84" s="100">
        <v>0</v>
      </c>
      <c r="AR84" s="100">
        <v>0</v>
      </c>
      <c r="AS84" s="100">
        <v>0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0</v>
      </c>
      <c r="BC84" s="100">
        <v>0</v>
      </c>
      <c r="BD84" s="100">
        <v>0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0</v>
      </c>
      <c r="BK84" s="100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0</v>
      </c>
      <c r="BW84" s="100">
        <v>0</v>
      </c>
      <c r="BX84" s="100">
        <v>0</v>
      </c>
      <c r="BY84" s="100">
        <v>0</v>
      </c>
      <c r="BZ84" s="100">
        <v>0</v>
      </c>
      <c r="CA84" s="100">
        <v>0</v>
      </c>
      <c r="CB84" s="100">
        <v>0</v>
      </c>
      <c r="CC84" s="100">
        <v>0</v>
      </c>
      <c r="CD84" s="100">
        <v>0</v>
      </c>
      <c r="CE84" s="100">
        <v>0</v>
      </c>
      <c r="CF84" s="100">
        <v>0</v>
      </c>
      <c r="CG84" s="100">
        <v>0</v>
      </c>
      <c r="CH84" s="100">
        <v>0</v>
      </c>
      <c r="CI84" s="100">
        <v>0</v>
      </c>
      <c r="CJ84" s="100">
        <v>0</v>
      </c>
      <c r="CK84" s="100">
        <v>0</v>
      </c>
      <c r="CL84" s="100">
        <v>0</v>
      </c>
      <c r="CM84" s="100">
        <v>0</v>
      </c>
      <c r="CN84" s="100">
        <v>0</v>
      </c>
      <c r="CO84" s="100">
        <v>0</v>
      </c>
      <c r="CP84" s="100">
        <v>0</v>
      </c>
      <c r="CQ84" s="100">
        <v>0</v>
      </c>
      <c r="CR84" s="100">
        <v>0</v>
      </c>
      <c r="CS84" s="100">
        <v>0</v>
      </c>
      <c r="CT84" s="100">
        <v>0</v>
      </c>
      <c r="CU84" s="100">
        <v>0</v>
      </c>
    </row>
    <row r="85" spans="2:99">
      <c r="C85" s="99" t="s">
        <v>250</v>
      </c>
      <c r="D85" s="100">
        <v>0</v>
      </c>
      <c r="E85" s="100">
        <v>0</v>
      </c>
      <c r="F85" s="100">
        <v>0</v>
      </c>
      <c r="G85" s="100">
        <v>0</v>
      </c>
      <c r="H85" s="100">
        <v>0</v>
      </c>
      <c r="I85" s="100">
        <v>0</v>
      </c>
      <c r="J85" s="100">
        <v>0</v>
      </c>
      <c r="K85" s="100">
        <v>0</v>
      </c>
      <c r="L85" s="100">
        <v>0</v>
      </c>
      <c r="M85" s="100">
        <v>0</v>
      </c>
      <c r="N85" s="100">
        <v>0</v>
      </c>
      <c r="O85" s="100">
        <v>0</v>
      </c>
      <c r="P85" s="100">
        <v>0</v>
      </c>
      <c r="Q85" s="100">
        <v>0</v>
      </c>
      <c r="R85" s="100">
        <v>0</v>
      </c>
      <c r="S85" s="100">
        <v>0</v>
      </c>
      <c r="T85" s="100">
        <v>0</v>
      </c>
      <c r="U85" s="100">
        <v>0</v>
      </c>
      <c r="V85" s="100">
        <v>0</v>
      </c>
      <c r="W85" s="100">
        <v>0</v>
      </c>
      <c r="X85" s="100">
        <v>0</v>
      </c>
      <c r="Y85" s="100">
        <v>0</v>
      </c>
      <c r="Z85" s="100">
        <v>0</v>
      </c>
      <c r="AA85" s="100">
        <v>0</v>
      </c>
      <c r="AB85" s="100">
        <v>0</v>
      </c>
      <c r="AC85" s="100">
        <v>0</v>
      </c>
      <c r="AD85" s="100">
        <v>0</v>
      </c>
      <c r="AE85" s="100">
        <v>0</v>
      </c>
      <c r="AF85" s="100">
        <v>0</v>
      </c>
      <c r="AG85" s="100">
        <v>0</v>
      </c>
      <c r="AH85" s="100">
        <v>0</v>
      </c>
      <c r="AI85" s="100">
        <v>0</v>
      </c>
      <c r="AJ85" s="100">
        <v>0</v>
      </c>
      <c r="AK85" s="100">
        <v>0</v>
      </c>
      <c r="AL85" s="100">
        <v>0</v>
      </c>
      <c r="AM85" s="100">
        <v>0</v>
      </c>
      <c r="AN85" s="100">
        <v>0</v>
      </c>
      <c r="AO85" s="100">
        <v>0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  <c r="AU85" s="100">
        <v>0</v>
      </c>
      <c r="AV85" s="100">
        <v>0</v>
      </c>
      <c r="AW85" s="100">
        <v>0</v>
      </c>
      <c r="AX85" s="100">
        <v>0</v>
      </c>
      <c r="AY85" s="100">
        <v>0</v>
      </c>
      <c r="AZ85" s="100">
        <v>0</v>
      </c>
      <c r="BA85" s="100">
        <v>0</v>
      </c>
      <c r="BB85" s="100">
        <v>0</v>
      </c>
      <c r="BC85" s="100">
        <v>0</v>
      </c>
      <c r="BD85" s="100">
        <v>0</v>
      </c>
      <c r="BE85" s="100">
        <v>0</v>
      </c>
      <c r="BF85" s="100">
        <v>0</v>
      </c>
      <c r="BG85" s="100">
        <v>0</v>
      </c>
      <c r="BH85" s="100">
        <v>0</v>
      </c>
      <c r="BI85" s="100">
        <v>0</v>
      </c>
      <c r="BJ85" s="100">
        <v>0</v>
      </c>
      <c r="BK85" s="100">
        <v>0</v>
      </c>
      <c r="BL85" s="100">
        <v>0</v>
      </c>
      <c r="BM85" s="100">
        <v>0</v>
      </c>
      <c r="BN85" s="100">
        <v>0</v>
      </c>
      <c r="BO85" s="100">
        <v>0</v>
      </c>
      <c r="BP85" s="100">
        <v>0</v>
      </c>
      <c r="BQ85" s="100">
        <v>0</v>
      </c>
      <c r="BR85" s="100">
        <v>0</v>
      </c>
      <c r="BS85" s="100">
        <v>0</v>
      </c>
      <c r="BT85" s="100">
        <v>0</v>
      </c>
      <c r="BU85" s="100">
        <v>0</v>
      </c>
      <c r="BV85" s="100">
        <v>0</v>
      </c>
      <c r="BW85" s="100">
        <v>0</v>
      </c>
      <c r="BX85" s="100">
        <v>0</v>
      </c>
      <c r="BY85" s="100">
        <v>0</v>
      </c>
      <c r="BZ85" s="100">
        <v>0</v>
      </c>
      <c r="CA85" s="100">
        <v>0</v>
      </c>
      <c r="CB85" s="100">
        <v>0</v>
      </c>
      <c r="CC85" s="100">
        <v>0</v>
      </c>
      <c r="CD85" s="100">
        <v>0</v>
      </c>
      <c r="CE85" s="100">
        <v>0</v>
      </c>
      <c r="CF85" s="100">
        <v>0</v>
      </c>
      <c r="CG85" s="100">
        <v>0</v>
      </c>
      <c r="CH85" s="100">
        <v>0</v>
      </c>
      <c r="CI85" s="100">
        <v>0</v>
      </c>
      <c r="CJ85" s="100">
        <v>0</v>
      </c>
      <c r="CK85" s="100">
        <v>0</v>
      </c>
      <c r="CL85" s="100">
        <v>0</v>
      </c>
      <c r="CM85" s="100">
        <v>0</v>
      </c>
      <c r="CN85" s="100">
        <v>0</v>
      </c>
      <c r="CO85" s="100">
        <v>0</v>
      </c>
      <c r="CP85" s="100">
        <v>0</v>
      </c>
      <c r="CQ85" s="100">
        <v>0</v>
      </c>
      <c r="CR85" s="100">
        <v>0</v>
      </c>
      <c r="CS85" s="100">
        <v>0</v>
      </c>
      <c r="CT85" s="100">
        <v>0</v>
      </c>
      <c r="CU85" s="100">
        <v>0</v>
      </c>
    </row>
    <row r="86" spans="2:99">
      <c r="C86" s="99" t="s">
        <v>251</v>
      </c>
      <c r="D86" s="100">
        <v>0</v>
      </c>
      <c r="E86" s="100">
        <v>0</v>
      </c>
      <c r="F86" s="100">
        <v>0</v>
      </c>
      <c r="G86" s="100">
        <v>0</v>
      </c>
      <c r="H86" s="100">
        <v>0</v>
      </c>
      <c r="I86" s="100">
        <v>0</v>
      </c>
      <c r="J86" s="100">
        <v>0</v>
      </c>
      <c r="K86" s="100">
        <v>0</v>
      </c>
      <c r="L86" s="100">
        <v>0</v>
      </c>
      <c r="M86" s="100">
        <v>0</v>
      </c>
      <c r="N86" s="100">
        <v>0</v>
      </c>
      <c r="O86" s="100">
        <v>0</v>
      </c>
      <c r="P86" s="100">
        <v>0</v>
      </c>
      <c r="Q86" s="100">
        <v>0</v>
      </c>
      <c r="R86" s="100">
        <v>0</v>
      </c>
      <c r="S86" s="100">
        <v>0</v>
      </c>
      <c r="T86" s="100">
        <v>0</v>
      </c>
      <c r="U86" s="100">
        <v>0</v>
      </c>
      <c r="V86" s="100">
        <v>0</v>
      </c>
      <c r="W86" s="100">
        <v>0</v>
      </c>
      <c r="X86" s="100">
        <v>0</v>
      </c>
      <c r="Y86" s="100">
        <v>0</v>
      </c>
      <c r="Z86" s="100">
        <v>0</v>
      </c>
      <c r="AA86" s="100">
        <v>0</v>
      </c>
      <c r="AB86" s="100">
        <v>0</v>
      </c>
      <c r="AC86" s="100">
        <v>0</v>
      </c>
      <c r="AD86" s="100">
        <v>0</v>
      </c>
      <c r="AE86" s="100">
        <v>0</v>
      </c>
      <c r="AF86" s="100">
        <v>0</v>
      </c>
      <c r="AG86" s="100">
        <v>0</v>
      </c>
      <c r="AH86" s="100">
        <v>0</v>
      </c>
      <c r="AI86" s="100">
        <v>0</v>
      </c>
      <c r="AJ86" s="100">
        <v>0</v>
      </c>
      <c r="AK86" s="100">
        <v>0</v>
      </c>
      <c r="AL86" s="100">
        <v>0</v>
      </c>
      <c r="AM86" s="100">
        <v>0</v>
      </c>
      <c r="AN86" s="100">
        <v>0</v>
      </c>
      <c r="AO86" s="100">
        <v>0</v>
      </c>
      <c r="AP86" s="100">
        <v>0</v>
      </c>
      <c r="AQ86" s="100">
        <v>0</v>
      </c>
      <c r="AR86" s="100">
        <v>0</v>
      </c>
      <c r="AS86" s="100">
        <v>0</v>
      </c>
      <c r="AT86" s="100">
        <v>0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  <c r="BA86" s="100">
        <v>0</v>
      </c>
      <c r="BB86" s="100">
        <v>0</v>
      </c>
      <c r="BC86" s="100">
        <v>0</v>
      </c>
      <c r="BD86" s="100">
        <v>0</v>
      </c>
      <c r="BE86" s="100">
        <v>0</v>
      </c>
      <c r="BF86" s="100">
        <v>0</v>
      </c>
      <c r="BG86" s="100">
        <v>0</v>
      </c>
      <c r="BH86" s="100">
        <v>0</v>
      </c>
      <c r="BI86" s="100">
        <v>0</v>
      </c>
      <c r="BJ86" s="100">
        <v>0</v>
      </c>
      <c r="BK86" s="100">
        <v>0</v>
      </c>
      <c r="BL86" s="100">
        <v>0</v>
      </c>
      <c r="BM86" s="100">
        <v>0</v>
      </c>
      <c r="BN86" s="100">
        <v>0</v>
      </c>
      <c r="BO86" s="100">
        <v>0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100">
        <v>0</v>
      </c>
      <c r="BV86" s="100">
        <v>0</v>
      </c>
      <c r="BW86" s="100">
        <v>0</v>
      </c>
      <c r="BX86" s="100">
        <v>0</v>
      </c>
      <c r="BY86" s="100">
        <v>0</v>
      </c>
      <c r="BZ86" s="100">
        <v>0</v>
      </c>
      <c r="CA86" s="100">
        <v>0</v>
      </c>
      <c r="CB86" s="100">
        <v>0</v>
      </c>
      <c r="CC86" s="100">
        <v>0</v>
      </c>
      <c r="CD86" s="100">
        <v>0</v>
      </c>
      <c r="CE86" s="100">
        <v>0</v>
      </c>
      <c r="CF86" s="100">
        <v>0</v>
      </c>
      <c r="CG86" s="100">
        <v>0</v>
      </c>
      <c r="CH86" s="100">
        <v>0</v>
      </c>
      <c r="CI86" s="100">
        <v>0</v>
      </c>
      <c r="CJ86" s="100">
        <v>0</v>
      </c>
      <c r="CK86" s="100">
        <v>0</v>
      </c>
      <c r="CL86" s="100">
        <v>0</v>
      </c>
      <c r="CM86" s="100">
        <v>0</v>
      </c>
      <c r="CN86" s="100">
        <v>0</v>
      </c>
      <c r="CO86" s="100">
        <v>0</v>
      </c>
      <c r="CP86" s="100">
        <v>0</v>
      </c>
      <c r="CQ86" s="100">
        <v>0</v>
      </c>
      <c r="CR86" s="100">
        <v>0</v>
      </c>
      <c r="CS86" s="100">
        <v>0</v>
      </c>
      <c r="CT86" s="100">
        <v>0</v>
      </c>
      <c r="CU86" s="100">
        <v>0</v>
      </c>
    </row>
    <row r="87" spans="2:99">
      <c r="B87" s="99" t="s">
        <v>131</v>
      </c>
      <c r="C87" s="99" t="s">
        <v>252</v>
      </c>
      <c r="D87" s="100">
        <v>0</v>
      </c>
      <c r="E87" s="100">
        <v>0</v>
      </c>
      <c r="F87" s="100">
        <v>0</v>
      </c>
      <c r="G87" s="100">
        <v>0</v>
      </c>
      <c r="H87" s="100">
        <v>0</v>
      </c>
      <c r="I87" s="100">
        <v>0</v>
      </c>
      <c r="J87" s="100">
        <v>0</v>
      </c>
      <c r="K87" s="100">
        <v>0</v>
      </c>
      <c r="L87" s="100">
        <v>0</v>
      </c>
      <c r="M87" s="100">
        <v>0</v>
      </c>
      <c r="N87" s="100">
        <v>0</v>
      </c>
      <c r="O87" s="100">
        <v>0</v>
      </c>
      <c r="P87" s="100">
        <v>0</v>
      </c>
      <c r="Q87" s="100">
        <v>0</v>
      </c>
      <c r="R87" s="100">
        <v>0</v>
      </c>
      <c r="S87" s="100">
        <v>0</v>
      </c>
      <c r="T87" s="100">
        <v>0</v>
      </c>
      <c r="U87" s="100">
        <v>0</v>
      </c>
      <c r="V87" s="100">
        <v>0</v>
      </c>
      <c r="W87" s="100">
        <v>0</v>
      </c>
      <c r="X87" s="100">
        <v>0</v>
      </c>
      <c r="Y87" s="100">
        <v>0</v>
      </c>
      <c r="Z87" s="100">
        <v>0</v>
      </c>
      <c r="AA87" s="100">
        <v>0</v>
      </c>
      <c r="AB87" s="100">
        <v>0</v>
      </c>
      <c r="AC87" s="100">
        <v>0</v>
      </c>
      <c r="AD87" s="100">
        <v>0</v>
      </c>
      <c r="AE87" s="100">
        <v>0</v>
      </c>
      <c r="AF87" s="100">
        <v>0</v>
      </c>
      <c r="AG87" s="100">
        <v>0</v>
      </c>
      <c r="AH87" s="100">
        <v>0</v>
      </c>
      <c r="AI87" s="100">
        <v>0</v>
      </c>
      <c r="AJ87" s="100">
        <v>0</v>
      </c>
      <c r="AK87" s="100">
        <v>0</v>
      </c>
      <c r="AL87" s="100">
        <v>0</v>
      </c>
      <c r="AM87" s="100">
        <v>0</v>
      </c>
      <c r="AN87" s="100">
        <v>0</v>
      </c>
      <c r="AO87" s="100">
        <v>0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  <c r="BN87" s="100">
        <v>0</v>
      </c>
      <c r="BO87" s="100">
        <v>0</v>
      </c>
      <c r="BP87" s="100">
        <v>0</v>
      </c>
      <c r="BQ87" s="100">
        <v>0</v>
      </c>
      <c r="BR87" s="100">
        <v>0</v>
      </c>
      <c r="BS87" s="100">
        <v>0</v>
      </c>
      <c r="BT87" s="100">
        <v>0</v>
      </c>
      <c r="BU87" s="100">
        <v>0</v>
      </c>
      <c r="BV87" s="100">
        <v>0</v>
      </c>
      <c r="BW87" s="100">
        <v>0</v>
      </c>
      <c r="BX87" s="100">
        <v>0</v>
      </c>
      <c r="BY87" s="100">
        <v>0</v>
      </c>
      <c r="BZ87" s="100">
        <v>0</v>
      </c>
      <c r="CA87" s="100">
        <v>0</v>
      </c>
      <c r="CB87" s="100">
        <v>0</v>
      </c>
      <c r="CC87" s="100">
        <v>0</v>
      </c>
      <c r="CD87" s="100">
        <v>0</v>
      </c>
      <c r="CE87" s="100">
        <v>0</v>
      </c>
      <c r="CF87" s="100">
        <v>0</v>
      </c>
      <c r="CG87" s="100">
        <v>0</v>
      </c>
      <c r="CH87" s="100">
        <v>0</v>
      </c>
      <c r="CI87" s="100">
        <v>0</v>
      </c>
      <c r="CJ87" s="100">
        <v>0</v>
      </c>
      <c r="CK87" s="100">
        <v>0</v>
      </c>
      <c r="CL87" s="100">
        <v>0</v>
      </c>
      <c r="CM87" s="100">
        <v>0</v>
      </c>
      <c r="CN87" s="100">
        <v>0</v>
      </c>
      <c r="CO87" s="100">
        <v>0</v>
      </c>
      <c r="CP87" s="100">
        <v>0</v>
      </c>
      <c r="CQ87" s="100">
        <v>0</v>
      </c>
      <c r="CR87" s="100">
        <v>0</v>
      </c>
      <c r="CS87" s="100">
        <v>0</v>
      </c>
      <c r="CT87" s="100">
        <v>0</v>
      </c>
      <c r="CU87" s="100">
        <v>0</v>
      </c>
    </row>
    <row r="88" spans="2:99">
      <c r="C88" s="99" t="s">
        <v>253</v>
      </c>
      <c r="D88" s="100">
        <v>0</v>
      </c>
      <c r="E88" s="100">
        <v>0</v>
      </c>
      <c r="F88" s="100">
        <v>0</v>
      </c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00">
        <v>0</v>
      </c>
      <c r="T88" s="100">
        <v>0</v>
      </c>
      <c r="U88" s="100">
        <v>0</v>
      </c>
      <c r="V88" s="100">
        <v>0</v>
      </c>
      <c r="W88" s="100">
        <v>0</v>
      </c>
      <c r="X88" s="100">
        <v>0</v>
      </c>
      <c r="Y88" s="100">
        <v>0</v>
      </c>
      <c r="Z88" s="100">
        <v>0</v>
      </c>
      <c r="AA88" s="100">
        <v>0</v>
      </c>
      <c r="AB88" s="100">
        <v>0</v>
      </c>
      <c r="AC88" s="100">
        <v>0</v>
      </c>
      <c r="AD88" s="100">
        <v>0</v>
      </c>
      <c r="AE88" s="100">
        <v>0</v>
      </c>
      <c r="AF88" s="100">
        <v>0</v>
      </c>
      <c r="AG88" s="100">
        <v>0</v>
      </c>
      <c r="AH88" s="100">
        <v>0</v>
      </c>
      <c r="AI88" s="100">
        <v>0</v>
      </c>
      <c r="AJ88" s="100">
        <v>0</v>
      </c>
      <c r="AK88" s="100">
        <v>0</v>
      </c>
      <c r="AL88" s="100">
        <v>0</v>
      </c>
      <c r="AM88" s="100">
        <v>0</v>
      </c>
      <c r="AN88" s="100">
        <v>0</v>
      </c>
      <c r="AO88" s="100">
        <v>0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0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0</v>
      </c>
      <c r="BF88" s="100">
        <v>0</v>
      </c>
      <c r="BG88" s="100">
        <v>0</v>
      </c>
      <c r="BH88" s="100">
        <v>0</v>
      </c>
      <c r="BI88" s="100">
        <v>0</v>
      </c>
      <c r="BJ88" s="100">
        <v>0</v>
      </c>
      <c r="BK88" s="100">
        <v>0</v>
      </c>
      <c r="BL88" s="100">
        <v>0</v>
      </c>
      <c r="BM88" s="100">
        <v>0</v>
      </c>
      <c r="BN88" s="100">
        <v>0</v>
      </c>
      <c r="BO88" s="100">
        <v>0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0</v>
      </c>
      <c r="BW88" s="100">
        <v>0</v>
      </c>
      <c r="BX88" s="100">
        <v>0</v>
      </c>
      <c r="BY88" s="100">
        <v>0</v>
      </c>
      <c r="BZ88" s="100">
        <v>0</v>
      </c>
      <c r="CA88" s="100">
        <v>0</v>
      </c>
      <c r="CB88" s="100">
        <v>0</v>
      </c>
      <c r="CC88" s="100">
        <v>0</v>
      </c>
      <c r="CD88" s="100">
        <v>0</v>
      </c>
      <c r="CE88" s="100">
        <v>0</v>
      </c>
      <c r="CF88" s="100">
        <v>0</v>
      </c>
      <c r="CG88" s="100">
        <v>0</v>
      </c>
      <c r="CH88" s="100">
        <v>0</v>
      </c>
      <c r="CI88" s="100">
        <v>0</v>
      </c>
      <c r="CJ88" s="100">
        <v>0</v>
      </c>
      <c r="CK88" s="100">
        <v>0</v>
      </c>
      <c r="CL88" s="100">
        <v>0</v>
      </c>
      <c r="CM88" s="100">
        <v>0</v>
      </c>
      <c r="CN88" s="100">
        <v>0</v>
      </c>
      <c r="CO88" s="100">
        <v>0</v>
      </c>
      <c r="CP88" s="100">
        <v>0</v>
      </c>
      <c r="CQ88" s="100">
        <v>0</v>
      </c>
      <c r="CR88" s="100">
        <v>0</v>
      </c>
      <c r="CS88" s="100">
        <v>0</v>
      </c>
      <c r="CT88" s="100">
        <v>0</v>
      </c>
      <c r="CU88" s="100">
        <v>0</v>
      </c>
    </row>
    <row r="89" spans="2:99">
      <c r="C89" s="99" t="s">
        <v>254</v>
      </c>
      <c r="D89" s="100">
        <v>0</v>
      </c>
      <c r="E89" s="100">
        <v>0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0</v>
      </c>
      <c r="M89" s="100">
        <v>0</v>
      </c>
      <c r="N89" s="100">
        <v>0</v>
      </c>
      <c r="O89" s="100">
        <v>0</v>
      </c>
      <c r="P89" s="100">
        <v>0</v>
      </c>
      <c r="Q89" s="100">
        <v>0</v>
      </c>
      <c r="R89" s="100">
        <v>0</v>
      </c>
      <c r="S89" s="100">
        <v>0</v>
      </c>
      <c r="T89" s="100">
        <v>0</v>
      </c>
      <c r="U89" s="100">
        <v>0</v>
      </c>
      <c r="V89" s="100">
        <v>0</v>
      </c>
      <c r="W89" s="100">
        <v>0</v>
      </c>
      <c r="X89" s="100">
        <v>0</v>
      </c>
      <c r="Y89" s="100">
        <v>0</v>
      </c>
      <c r="Z89" s="100">
        <v>0</v>
      </c>
      <c r="AA89" s="100">
        <v>0</v>
      </c>
      <c r="AB89" s="100">
        <v>0</v>
      </c>
      <c r="AC89" s="100">
        <v>0</v>
      </c>
      <c r="AD89" s="100">
        <v>0</v>
      </c>
      <c r="AE89" s="100">
        <v>0</v>
      </c>
      <c r="AF89" s="100">
        <v>0</v>
      </c>
      <c r="AG89" s="100">
        <v>0</v>
      </c>
      <c r="AH89" s="100">
        <v>0</v>
      </c>
      <c r="AI89" s="100">
        <v>0</v>
      </c>
      <c r="AJ89" s="100">
        <v>0</v>
      </c>
      <c r="AK89" s="100">
        <v>0</v>
      </c>
      <c r="AL89" s="100">
        <v>0</v>
      </c>
      <c r="AM89" s="100">
        <v>0</v>
      </c>
      <c r="AN89" s="100">
        <v>0</v>
      </c>
      <c r="AO89" s="100">
        <v>0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0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0</v>
      </c>
      <c r="BK89" s="100">
        <v>0</v>
      </c>
      <c r="BL89" s="100">
        <v>0</v>
      </c>
      <c r="BM89" s="100">
        <v>0</v>
      </c>
      <c r="BN89" s="100">
        <v>0</v>
      </c>
      <c r="BO89" s="100">
        <v>0</v>
      </c>
      <c r="BP89" s="100">
        <v>0</v>
      </c>
      <c r="BQ89" s="100">
        <v>0</v>
      </c>
      <c r="BR89" s="100">
        <v>0</v>
      </c>
      <c r="BS89" s="100">
        <v>0</v>
      </c>
      <c r="BT89" s="100">
        <v>0</v>
      </c>
      <c r="BU89" s="100">
        <v>0</v>
      </c>
      <c r="BV89" s="100">
        <v>0</v>
      </c>
      <c r="BW89" s="100">
        <v>0</v>
      </c>
      <c r="BX89" s="100">
        <v>0</v>
      </c>
      <c r="BY89" s="100">
        <v>0</v>
      </c>
      <c r="BZ89" s="100">
        <v>0</v>
      </c>
      <c r="CA89" s="100">
        <v>0</v>
      </c>
      <c r="CB89" s="100">
        <v>0</v>
      </c>
      <c r="CC89" s="100">
        <v>0</v>
      </c>
      <c r="CD89" s="100">
        <v>0</v>
      </c>
      <c r="CE89" s="100">
        <v>0</v>
      </c>
      <c r="CF89" s="100">
        <v>0</v>
      </c>
      <c r="CG89" s="100">
        <v>0</v>
      </c>
      <c r="CH89" s="100">
        <v>0</v>
      </c>
      <c r="CI89" s="100">
        <v>0</v>
      </c>
      <c r="CJ89" s="100">
        <v>0</v>
      </c>
      <c r="CK89" s="100">
        <v>0</v>
      </c>
      <c r="CL89" s="100">
        <v>0</v>
      </c>
      <c r="CM89" s="100">
        <v>0</v>
      </c>
      <c r="CN89" s="100">
        <v>0</v>
      </c>
      <c r="CO89" s="100">
        <v>0</v>
      </c>
      <c r="CP89" s="100">
        <v>0</v>
      </c>
      <c r="CQ89" s="100">
        <v>0</v>
      </c>
      <c r="CR89" s="100">
        <v>0</v>
      </c>
      <c r="CS89" s="100">
        <v>0</v>
      </c>
      <c r="CT89" s="100">
        <v>0</v>
      </c>
      <c r="CU89" s="100">
        <v>0</v>
      </c>
    </row>
    <row r="90" spans="2:99">
      <c r="C90" s="99" t="s">
        <v>255</v>
      </c>
      <c r="D90" s="100">
        <v>0</v>
      </c>
      <c r="E90" s="100">
        <v>0</v>
      </c>
      <c r="F90" s="100">
        <v>0</v>
      </c>
      <c r="G90" s="100">
        <v>0</v>
      </c>
      <c r="H90" s="100">
        <v>0</v>
      </c>
      <c r="I90" s="100">
        <v>0</v>
      </c>
      <c r="J90" s="100">
        <v>0</v>
      </c>
      <c r="K90" s="100">
        <v>0</v>
      </c>
      <c r="L90" s="100">
        <v>0</v>
      </c>
      <c r="M90" s="100">
        <v>0</v>
      </c>
      <c r="N90" s="100">
        <v>0</v>
      </c>
      <c r="O90" s="100">
        <v>0</v>
      </c>
      <c r="P90" s="100">
        <v>0</v>
      </c>
      <c r="Q90" s="100">
        <v>0</v>
      </c>
      <c r="R90" s="100">
        <v>0</v>
      </c>
      <c r="S90" s="100">
        <v>0</v>
      </c>
      <c r="T90" s="100">
        <v>0</v>
      </c>
      <c r="U90" s="100">
        <v>0</v>
      </c>
      <c r="V90" s="100">
        <v>0</v>
      </c>
      <c r="W90" s="100">
        <v>0</v>
      </c>
      <c r="X90" s="100">
        <v>0</v>
      </c>
      <c r="Y90" s="100">
        <v>0</v>
      </c>
      <c r="Z90" s="100">
        <v>0</v>
      </c>
      <c r="AA90" s="100">
        <v>0</v>
      </c>
      <c r="AB90" s="100">
        <v>0</v>
      </c>
      <c r="AC90" s="100">
        <v>0</v>
      </c>
      <c r="AD90" s="100">
        <v>0</v>
      </c>
      <c r="AE90" s="100">
        <v>0</v>
      </c>
      <c r="AF90" s="100">
        <v>0</v>
      </c>
      <c r="AG90" s="100">
        <v>0</v>
      </c>
      <c r="AH90" s="100">
        <v>0</v>
      </c>
      <c r="AI90" s="100">
        <v>0</v>
      </c>
      <c r="AJ90" s="100">
        <v>0</v>
      </c>
      <c r="AK90" s="100">
        <v>0</v>
      </c>
      <c r="AL90" s="100">
        <v>0</v>
      </c>
      <c r="AM90" s="100">
        <v>0</v>
      </c>
      <c r="AN90" s="100">
        <v>0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0</v>
      </c>
      <c r="AU90" s="100">
        <v>0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0</v>
      </c>
      <c r="BF90" s="100">
        <v>0</v>
      </c>
      <c r="BG90" s="100">
        <v>0</v>
      </c>
      <c r="BH90" s="100">
        <v>0</v>
      </c>
      <c r="BI90" s="100">
        <v>0</v>
      </c>
      <c r="BJ90" s="100">
        <v>0</v>
      </c>
      <c r="BK90" s="100">
        <v>0</v>
      </c>
      <c r="BL90" s="100">
        <v>0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0</v>
      </c>
      <c r="BV90" s="100">
        <v>0</v>
      </c>
      <c r="BW90" s="100">
        <v>0</v>
      </c>
      <c r="BX90" s="100">
        <v>0</v>
      </c>
      <c r="BY90" s="100">
        <v>0</v>
      </c>
      <c r="BZ90" s="100">
        <v>0</v>
      </c>
      <c r="CA90" s="100">
        <v>0</v>
      </c>
      <c r="CB90" s="100">
        <v>0</v>
      </c>
      <c r="CC90" s="100">
        <v>0</v>
      </c>
      <c r="CD90" s="100">
        <v>0</v>
      </c>
      <c r="CE90" s="100">
        <v>0</v>
      </c>
      <c r="CF90" s="100">
        <v>0</v>
      </c>
      <c r="CG90" s="100">
        <v>0</v>
      </c>
      <c r="CH90" s="100">
        <v>0</v>
      </c>
      <c r="CI90" s="100">
        <v>0</v>
      </c>
      <c r="CJ90" s="100">
        <v>0</v>
      </c>
      <c r="CK90" s="100">
        <v>0</v>
      </c>
      <c r="CL90" s="100">
        <v>0</v>
      </c>
      <c r="CM90" s="100">
        <v>0</v>
      </c>
      <c r="CN90" s="100">
        <v>0</v>
      </c>
      <c r="CO90" s="100">
        <v>0</v>
      </c>
      <c r="CP90" s="100">
        <v>0</v>
      </c>
      <c r="CQ90" s="100">
        <v>0</v>
      </c>
      <c r="CR90" s="100">
        <v>0</v>
      </c>
      <c r="CS90" s="100">
        <v>0</v>
      </c>
      <c r="CT90" s="100">
        <v>0</v>
      </c>
      <c r="CU90" s="100">
        <v>0</v>
      </c>
    </row>
    <row r="91" spans="2:99">
      <c r="C91" s="99" t="s">
        <v>256</v>
      </c>
      <c r="D91" s="100">
        <v>0</v>
      </c>
      <c r="E91" s="100">
        <v>0</v>
      </c>
      <c r="F91" s="100">
        <v>0</v>
      </c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v>0</v>
      </c>
      <c r="T91" s="100">
        <v>0</v>
      </c>
      <c r="U91" s="100">
        <v>0</v>
      </c>
      <c r="V91" s="100">
        <v>0</v>
      </c>
      <c r="W91" s="100">
        <v>0</v>
      </c>
      <c r="X91" s="100">
        <v>0</v>
      </c>
      <c r="Y91" s="100">
        <v>0</v>
      </c>
      <c r="Z91" s="100">
        <v>0</v>
      </c>
      <c r="AA91" s="100">
        <v>0</v>
      </c>
      <c r="AB91" s="100">
        <v>0</v>
      </c>
      <c r="AC91" s="100">
        <v>0</v>
      </c>
      <c r="AD91" s="100">
        <v>0</v>
      </c>
      <c r="AE91" s="100">
        <v>0</v>
      </c>
      <c r="AF91" s="100">
        <v>0</v>
      </c>
      <c r="AG91" s="100">
        <v>0</v>
      </c>
      <c r="AH91" s="100">
        <v>0</v>
      </c>
      <c r="AI91" s="100">
        <v>0</v>
      </c>
      <c r="AJ91" s="100">
        <v>0</v>
      </c>
      <c r="AK91" s="100">
        <v>0</v>
      </c>
      <c r="AL91" s="100">
        <v>0</v>
      </c>
      <c r="AM91" s="100">
        <v>0</v>
      </c>
      <c r="AN91" s="100">
        <v>0</v>
      </c>
      <c r="AO91" s="100">
        <v>0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  <c r="AU91" s="100">
        <v>0</v>
      </c>
      <c r="AV91" s="100">
        <v>0</v>
      </c>
      <c r="AW91" s="100">
        <v>0</v>
      </c>
      <c r="AX91" s="100">
        <v>0</v>
      </c>
      <c r="AY91" s="100">
        <v>0</v>
      </c>
      <c r="AZ91" s="100">
        <v>0</v>
      </c>
      <c r="BA91" s="100">
        <v>0</v>
      </c>
      <c r="BB91" s="100">
        <v>0</v>
      </c>
      <c r="BC91" s="100">
        <v>0</v>
      </c>
      <c r="BD91" s="100">
        <v>0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0</v>
      </c>
      <c r="BK91" s="100">
        <v>0</v>
      </c>
      <c r="BL91" s="100">
        <v>0</v>
      </c>
      <c r="BM91" s="100">
        <v>0</v>
      </c>
      <c r="BN91" s="100">
        <v>0</v>
      </c>
      <c r="BO91" s="100">
        <v>0</v>
      </c>
      <c r="BP91" s="100">
        <v>0</v>
      </c>
      <c r="BQ91" s="100">
        <v>0</v>
      </c>
      <c r="BR91" s="100">
        <v>0</v>
      </c>
      <c r="BS91" s="100">
        <v>0</v>
      </c>
      <c r="BT91" s="100">
        <v>0</v>
      </c>
      <c r="BU91" s="100">
        <v>0</v>
      </c>
      <c r="BV91" s="100">
        <v>0</v>
      </c>
      <c r="BW91" s="100">
        <v>0</v>
      </c>
      <c r="BX91" s="100">
        <v>0</v>
      </c>
      <c r="BY91" s="100">
        <v>0</v>
      </c>
      <c r="BZ91" s="100">
        <v>0</v>
      </c>
      <c r="CA91" s="100">
        <v>0</v>
      </c>
      <c r="CB91" s="100">
        <v>0</v>
      </c>
      <c r="CC91" s="100">
        <v>0</v>
      </c>
      <c r="CD91" s="100">
        <v>0</v>
      </c>
      <c r="CE91" s="100">
        <v>0</v>
      </c>
      <c r="CF91" s="100">
        <v>0</v>
      </c>
      <c r="CG91" s="100">
        <v>0</v>
      </c>
      <c r="CH91" s="100">
        <v>0</v>
      </c>
      <c r="CI91" s="100">
        <v>0</v>
      </c>
      <c r="CJ91" s="100">
        <v>0</v>
      </c>
      <c r="CK91" s="100">
        <v>0</v>
      </c>
      <c r="CL91" s="100">
        <v>0</v>
      </c>
      <c r="CM91" s="100">
        <v>0</v>
      </c>
      <c r="CN91" s="100">
        <v>0</v>
      </c>
      <c r="CO91" s="100">
        <v>0</v>
      </c>
      <c r="CP91" s="100">
        <v>0</v>
      </c>
      <c r="CQ91" s="100">
        <v>0</v>
      </c>
      <c r="CR91" s="100">
        <v>0</v>
      </c>
      <c r="CS91" s="100">
        <v>0</v>
      </c>
      <c r="CT91" s="100">
        <v>0</v>
      </c>
      <c r="CU91" s="100">
        <v>0</v>
      </c>
    </row>
    <row r="92" spans="2:99">
      <c r="C92" s="99" t="s">
        <v>257</v>
      </c>
      <c r="D92" s="100">
        <v>0</v>
      </c>
      <c r="E92" s="100">
        <v>0</v>
      </c>
      <c r="F92" s="100">
        <v>0</v>
      </c>
      <c r="G92" s="100">
        <v>0</v>
      </c>
      <c r="H92" s="100">
        <v>0</v>
      </c>
      <c r="I92" s="100">
        <v>0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0">
        <v>0</v>
      </c>
      <c r="S92" s="100">
        <v>0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0</v>
      </c>
      <c r="AB92" s="100">
        <v>0</v>
      </c>
      <c r="AC92" s="100">
        <v>0</v>
      </c>
      <c r="AD92" s="100">
        <v>0</v>
      </c>
      <c r="AE92" s="100">
        <v>0</v>
      </c>
      <c r="AF92" s="100">
        <v>0</v>
      </c>
      <c r="AG92" s="100">
        <v>0</v>
      </c>
      <c r="AH92" s="100">
        <v>0</v>
      </c>
      <c r="AI92" s="100">
        <v>0</v>
      </c>
      <c r="AJ92" s="100">
        <v>0</v>
      </c>
      <c r="AK92" s="100">
        <v>0</v>
      </c>
      <c r="AL92" s="100">
        <v>0</v>
      </c>
      <c r="AM92" s="100">
        <v>0</v>
      </c>
      <c r="AN92" s="100">
        <v>0</v>
      </c>
      <c r="AO92" s="100">
        <v>0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  <c r="AU92" s="100">
        <v>0</v>
      </c>
      <c r="AV92" s="100">
        <v>0</v>
      </c>
      <c r="AW92" s="100">
        <v>0</v>
      </c>
      <c r="AX92" s="100">
        <v>0</v>
      </c>
      <c r="AY92" s="100">
        <v>0</v>
      </c>
      <c r="AZ92" s="100">
        <v>0</v>
      </c>
      <c r="BA92" s="100">
        <v>0</v>
      </c>
      <c r="BB92" s="100">
        <v>0</v>
      </c>
      <c r="BC92" s="100">
        <v>0</v>
      </c>
      <c r="BD92" s="100">
        <v>0</v>
      </c>
      <c r="BE92" s="100">
        <v>0</v>
      </c>
      <c r="BF92" s="100">
        <v>0</v>
      </c>
      <c r="BG92" s="100">
        <v>0</v>
      </c>
      <c r="BH92" s="100">
        <v>0</v>
      </c>
      <c r="BI92" s="100">
        <v>0</v>
      </c>
      <c r="BJ92" s="100">
        <v>0</v>
      </c>
      <c r="BK92" s="100">
        <v>0</v>
      </c>
      <c r="BL92" s="100">
        <v>0</v>
      </c>
      <c r="BM92" s="100">
        <v>0</v>
      </c>
      <c r="BN92" s="100">
        <v>0</v>
      </c>
      <c r="BO92" s="100">
        <v>0</v>
      </c>
      <c r="BP92" s="100">
        <v>0</v>
      </c>
      <c r="BQ92" s="100">
        <v>0</v>
      </c>
      <c r="BR92" s="100">
        <v>0</v>
      </c>
      <c r="BS92" s="100">
        <v>0</v>
      </c>
      <c r="BT92" s="100">
        <v>0</v>
      </c>
      <c r="BU92" s="100">
        <v>0</v>
      </c>
      <c r="BV92" s="100">
        <v>0</v>
      </c>
      <c r="BW92" s="100">
        <v>0</v>
      </c>
      <c r="BX92" s="100">
        <v>0</v>
      </c>
      <c r="BY92" s="100">
        <v>0</v>
      </c>
      <c r="BZ92" s="100">
        <v>0</v>
      </c>
      <c r="CA92" s="100">
        <v>0</v>
      </c>
      <c r="CB92" s="100">
        <v>0</v>
      </c>
      <c r="CC92" s="100">
        <v>0</v>
      </c>
      <c r="CD92" s="100">
        <v>0</v>
      </c>
      <c r="CE92" s="100">
        <v>0</v>
      </c>
      <c r="CF92" s="100">
        <v>0</v>
      </c>
      <c r="CG92" s="100">
        <v>0</v>
      </c>
      <c r="CH92" s="100">
        <v>0</v>
      </c>
      <c r="CI92" s="100">
        <v>0</v>
      </c>
      <c r="CJ92" s="100">
        <v>0</v>
      </c>
      <c r="CK92" s="100">
        <v>0</v>
      </c>
      <c r="CL92" s="100">
        <v>0</v>
      </c>
      <c r="CM92" s="100">
        <v>0</v>
      </c>
      <c r="CN92" s="100">
        <v>0</v>
      </c>
      <c r="CO92" s="100">
        <v>0</v>
      </c>
      <c r="CP92" s="100">
        <v>0</v>
      </c>
      <c r="CQ92" s="100">
        <v>0</v>
      </c>
      <c r="CR92" s="100">
        <v>0</v>
      </c>
      <c r="CS92" s="100">
        <v>0</v>
      </c>
      <c r="CT92" s="100">
        <v>0</v>
      </c>
      <c r="CU92" s="100">
        <v>0</v>
      </c>
    </row>
    <row r="93" spans="2:99">
      <c r="C93" s="99" t="s">
        <v>258</v>
      </c>
      <c r="D93" s="100">
        <v>0</v>
      </c>
      <c r="E93" s="100">
        <v>0</v>
      </c>
      <c r="F93" s="100">
        <v>0</v>
      </c>
      <c r="G93" s="100">
        <v>0</v>
      </c>
      <c r="H93" s="100">
        <v>0</v>
      </c>
      <c r="I93" s="100">
        <v>0</v>
      </c>
      <c r="J93" s="100">
        <v>0</v>
      </c>
      <c r="K93" s="100">
        <v>0</v>
      </c>
      <c r="L93" s="100">
        <v>0</v>
      </c>
      <c r="M93" s="100">
        <v>0</v>
      </c>
      <c r="N93" s="100">
        <v>0</v>
      </c>
      <c r="O93" s="100">
        <v>0</v>
      </c>
      <c r="P93" s="100">
        <v>0</v>
      </c>
      <c r="Q93" s="100">
        <v>0</v>
      </c>
      <c r="R93" s="100">
        <v>0</v>
      </c>
      <c r="S93" s="100">
        <v>0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0</v>
      </c>
      <c r="AB93" s="100">
        <v>0</v>
      </c>
      <c r="AC93" s="100">
        <v>0</v>
      </c>
      <c r="AD93" s="100">
        <v>0</v>
      </c>
      <c r="AE93" s="100">
        <v>0</v>
      </c>
      <c r="AF93" s="100">
        <v>0</v>
      </c>
      <c r="AG93" s="100">
        <v>0</v>
      </c>
      <c r="AH93" s="100">
        <v>0</v>
      </c>
      <c r="AI93" s="100">
        <v>0</v>
      </c>
      <c r="AJ93" s="100">
        <v>0</v>
      </c>
      <c r="AK93" s="100">
        <v>0</v>
      </c>
      <c r="AL93" s="100">
        <v>0</v>
      </c>
      <c r="AM93" s="100">
        <v>0</v>
      </c>
      <c r="AN93" s="100">
        <v>0</v>
      </c>
      <c r="AO93" s="100">
        <v>0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  <c r="AU93" s="100">
        <v>0</v>
      </c>
      <c r="AV93" s="100">
        <v>0</v>
      </c>
      <c r="AW93" s="100">
        <v>0</v>
      </c>
      <c r="AX93" s="100">
        <v>0</v>
      </c>
      <c r="AY93" s="100">
        <v>0</v>
      </c>
      <c r="AZ93" s="100">
        <v>0</v>
      </c>
      <c r="BA93" s="100">
        <v>0</v>
      </c>
      <c r="BB93" s="100">
        <v>0</v>
      </c>
      <c r="BC93" s="100">
        <v>0</v>
      </c>
      <c r="BD93" s="100">
        <v>0</v>
      </c>
      <c r="BE93" s="100">
        <v>0</v>
      </c>
      <c r="BF93" s="100">
        <v>0</v>
      </c>
      <c r="BG93" s="100">
        <v>0</v>
      </c>
      <c r="BH93" s="100">
        <v>0</v>
      </c>
      <c r="BI93" s="100">
        <v>0</v>
      </c>
      <c r="BJ93" s="100">
        <v>0</v>
      </c>
      <c r="BK93" s="100">
        <v>0</v>
      </c>
      <c r="BL93" s="100">
        <v>0</v>
      </c>
      <c r="BM93" s="100">
        <v>0</v>
      </c>
      <c r="BN93" s="100">
        <v>0</v>
      </c>
      <c r="BO93" s="100">
        <v>0</v>
      </c>
      <c r="BP93" s="100">
        <v>0</v>
      </c>
      <c r="BQ93" s="100">
        <v>0</v>
      </c>
      <c r="BR93" s="100">
        <v>0</v>
      </c>
      <c r="BS93" s="100">
        <v>0</v>
      </c>
      <c r="BT93" s="100">
        <v>0</v>
      </c>
      <c r="BU93" s="100">
        <v>0</v>
      </c>
      <c r="BV93" s="100">
        <v>0</v>
      </c>
      <c r="BW93" s="100">
        <v>0</v>
      </c>
      <c r="BX93" s="100">
        <v>0</v>
      </c>
      <c r="BY93" s="100">
        <v>0</v>
      </c>
      <c r="BZ93" s="100">
        <v>0</v>
      </c>
      <c r="CA93" s="100">
        <v>0</v>
      </c>
      <c r="CB93" s="100">
        <v>0</v>
      </c>
      <c r="CC93" s="100">
        <v>0</v>
      </c>
      <c r="CD93" s="100">
        <v>0</v>
      </c>
      <c r="CE93" s="100">
        <v>0</v>
      </c>
      <c r="CF93" s="100">
        <v>0</v>
      </c>
      <c r="CG93" s="100">
        <v>0</v>
      </c>
      <c r="CH93" s="100">
        <v>0</v>
      </c>
      <c r="CI93" s="100">
        <v>0</v>
      </c>
      <c r="CJ93" s="100">
        <v>0</v>
      </c>
      <c r="CK93" s="100">
        <v>0</v>
      </c>
      <c r="CL93" s="100">
        <v>0</v>
      </c>
      <c r="CM93" s="100">
        <v>0</v>
      </c>
      <c r="CN93" s="100">
        <v>0</v>
      </c>
      <c r="CO93" s="100">
        <v>0</v>
      </c>
      <c r="CP93" s="100">
        <v>0</v>
      </c>
      <c r="CQ93" s="100">
        <v>0</v>
      </c>
      <c r="CR93" s="100">
        <v>0</v>
      </c>
      <c r="CS93" s="100">
        <v>0</v>
      </c>
      <c r="CT93" s="100">
        <v>0</v>
      </c>
      <c r="CU93" s="100">
        <v>0</v>
      </c>
    </row>
    <row r="94" spans="2:99">
      <c r="C94" s="99" t="s">
        <v>259</v>
      </c>
      <c r="D94" s="100">
        <v>0</v>
      </c>
      <c r="E94" s="100">
        <v>0</v>
      </c>
      <c r="F94" s="100">
        <v>0</v>
      </c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00">
        <v>0</v>
      </c>
      <c r="T94" s="100">
        <v>0</v>
      </c>
      <c r="U94" s="100">
        <v>0</v>
      </c>
      <c r="V94" s="100">
        <v>0</v>
      </c>
      <c r="W94" s="100">
        <v>0</v>
      </c>
      <c r="X94" s="100">
        <v>0</v>
      </c>
      <c r="Y94" s="100">
        <v>0</v>
      </c>
      <c r="Z94" s="100">
        <v>0</v>
      </c>
      <c r="AA94" s="100">
        <v>0</v>
      </c>
      <c r="AB94" s="100">
        <v>0</v>
      </c>
      <c r="AC94" s="100">
        <v>0</v>
      </c>
      <c r="AD94" s="100">
        <v>0</v>
      </c>
      <c r="AE94" s="100">
        <v>0</v>
      </c>
      <c r="AF94" s="100">
        <v>0</v>
      </c>
      <c r="AG94" s="100">
        <v>0</v>
      </c>
      <c r="AH94" s="100">
        <v>0</v>
      </c>
      <c r="AI94" s="100">
        <v>0</v>
      </c>
      <c r="AJ94" s="100">
        <v>0</v>
      </c>
      <c r="AK94" s="100">
        <v>0</v>
      </c>
      <c r="AL94" s="100">
        <v>0</v>
      </c>
      <c r="AM94" s="100">
        <v>0</v>
      </c>
      <c r="AN94" s="100">
        <v>0</v>
      </c>
      <c r="AO94" s="100">
        <v>0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  <c r="AU94" s="100">
        <v>0</v>
      </c>
      <c r="AV94" s="100">
        <v>0</v>
      </c>
      <c r="AW94" s="100">
        <v>0</v>
      </c>
      <c r="AX94" s="100">
        <v>0</v>
      </c>
      <c r="AY94" s="100">
        <v>0</v>
      </c>
      <c r="AZ94" s="100">
        <v>0</v>
      </c>
      <c r="BA94" s="100">
        <v>0</v>
      </c>
      <c r="BB94" s="100">
        <v>0</v>
      </c>
      <c r="BC94" s="100">
        <v>0</v>
      </c>
      <c r="BD94" s="100">
        <v>0</v>
      </c>
      <c r="BE94" s="100">
        <v>0</v>
      </c>
      <c r="BF94" s="100">
        <v>0</v>
      </c>
      <c r="BG94" s="100">
        <v>0</v>
      </c>
      <c r="BH94" s="100">
        <v>0</v>
      </c>
      <c r="BI94" s="100">
        <v>0</v>
      </c>
      <c r="BJ94" s="100">
        <v>0</v>
      </c>
      <c r="BK94" s="100">
        <v>0</v>
      </c>
      <c r="BL94" s="100">
        <v>0</v>
      </c>
      <c r="BM94" s="100">
        <v>0</v>
      </c>
      <c r="BN94" s="100">
        <v>0</v>
      </c>
      <c r="BO94" s="100">
        <v>0</v>
      </c>
      <c r="BP94" s="100">
        <v>0</v>
      </c>
      <c r="BQ94" s="100">
        <v>0</v>
      </c>
      <c r="BR94" s="100">
        <v>0</v>
      </c>
      <c r="BS94" s="100">
        <v>0</v>
      </c>
      <c r="BT94" s="100">
        <v>0</v>
      </c>
      <c r="BU94" s="100">
        <v>0</v>
      </c>
      <c r="BV94" s="100">
        <v>0</v>
      </c>
      <c r="BW94" s="100">
        <v>0</v>
      </c>
      <c r="BX94" s="100">
        <v>0</v>
      </c>
      <c r="BY94" s="100">
        <v>0</v>
      </c>
      <c r="BZ94" s="100">
        <v>0</v>
      </c>
      <c r="CA94" s="100">
        <v>0</v>
      </c>
      <c r="CB94" s="100">
        <v>0</v>
      </c>
      <c r="CC94" s="100">
        <v>0</v>
      </c>
      <c r="CD94" s="100">
        <v>0</v>
      </c>
      <c r="CE94" s="100">
        <v>0</v>
      </c>
      <c r="CF94" s="100">
        <v>0</v>
      </c>
      <c r="CG94" s="100">
        <v>0</v>
      </c>
      <c r="CH94" s="100">
        <v>0</v>
      </c>
      <c r="CI94" s="100">
        <v>0</v>
      </c>
      <c r="CJ94" s="100">
        <v>0</v>
      </c>
      <c r="CK94" s="100">
        <v>0</v>
      </c>
      <c r="CL94" s="100">
        <v>0</v>
      </c>
      <c r="CM94" s="100">
        <v>0</v>
      </c>
      <c r="CN94" s="100">
        <v>0</v>
      </c>
      <c r="CO94" s="100">
        <v>0</v>
      </c>
      <c r="CP94" s="100">
        <v>0</v>
      </c>
      <c r="CQ94" s="100">
        <v>0</v>
      </c>
      <c r="CR94" s="100">
        <v>0</v>
      </c>
      <c r="CS94" s="100">
        <v>0</v>
      </c>
      <c r="CT94" s="100">
        <v>0</v>
      </c>
      <c r="CU94" s="100">
        <v>0</v>
      </c>
    </row>
    <row r="95" spans="2:99">
      <c r="B95" s="99" t="s">
        <v>132</v>
      </c>
      <c r="C95" s="99" t="s">
        <v>260</v>
      </c>
      <c r="D95" s="100">
        <v>0</v>
      </c>
      <c r="E95" s="100">
        <v>0</v>
      </c>
      <c r="F95" s="100">
        <v>0</v>
      </c>
      <c r="G95" s="100">
        <v>0</v>
      </c>
      <c r="H95" s="100">
        <v>0</v>
      </c>
      <c r="I95" s="100">
        <v>0</v>
      </c>
      <c r="J95" s="100">
        <v>0</v>
      </c>
      <c r="K95" s="100">
        <v>0</v>
      </c>
      <c r="L95" s="100">
        <v>0</v>
      </c>
      <c r="M95" s="100">
        <v>0</v>
      </c>
      <c r="N95" s="100">
        <v>0</v>
      </c>
      <c r="O95" s="100">
        <v>0</v>
      </c>
      <c r="P95" s="100">
        <v>0</v>
      </c>
      <c r="Q95" s="100">
        <v>0</v>
      </c>
      <c r="R95" s="100">
        <v>0</v>
      </c>
      <c r="S95" s="100">
        <v>0</v>
      </c>
      <c r="T95" s="100">
        <v>0</v>
      </c>
      <c r="U95" s="100">
        <v>0</v>
      </c>
      <c r="V95" s="100">
        <v>0</v>
      </c>
      <c r="W95" s="100">
        <v>0</v>
      </c>
      <c r="X95" s="100">
        <v>0</v>
      </c>
      <c r="Y95" s="100">
        <v>0</v>
      </c>
      <c r="Z95" s="100">
        <v>0</v>
      </c>
      <c r="AA95" s="100">
        <v>0</v>
      </c>
      <c r="AB95" s="100">
        <v>0</v>
      </c>
      <c r="AC95" s="100">
        <v>0</v>
      </c>
      <c r="AD95" s="100">
        <v>0</v>
      </c>
      <c r="AE95" s="100">
        <v>0</v>
      </c>
      <c r="AF95" s="100">
        <v>0</v>
      </c>
      <c r="AG95" s="100">
        <v>0</v>
      </c>
      <c r="AH95" s="100">
        <v>0</v>
      </c>
      <c r="AI95" s="100">
        <v>0</v>
      </c>
      <c r="AJ95" s="100">
        <v>0</v>
      </c>
      <c r="AK95" s="100">
        <v>0</v>
      </c>
      <c r="AL95" s="100">
        <v>0</v>
      </c>
      <c r="AM95" s="100">
        <v>0</v>
      </c>
      <c r="AN95" s="100">
        <v>0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0</v>
      </c>
      <c r="AU95" s="100">
        <v>0</v>
      </c>
      <c r="AV95" s="100">
        <v>0</v>
      </c>
      <c r="AW95" s="100">
        <v>0</v>
      </c>
      <c r="AX95" s="100">
        <v>0</v>
      </c>
      <c r="AY95" s="100">
        <v>0</v>
      </c>
      <c r="AZ95" s="100">
        <v>0</v>
      </c>
      <c r="BA95" s="100">
        <v>0</v>
      </c>
      <c r="BB95" s="100">
        <v>0</v>
      </c>
      <c r="BC95" s="100">
        <v>0</v>
      </c>
      <c r="BD95" s="100">
        <v>0</v>
      </c>
      <c r="BE95" s="100">
        <v>0</v>
      </c>
      <c r="BF95" s="100">
        <v>0</v>
      </c>
      <c r="BG95" s="100">
        <v>0</v>
      </c>
      <c r="BH95" s="100">
        <v>0</v>
      </c>
      <c r="BI95" s="100">
        <v>0</v>
      </c>
      <c r="BJ95" s="100">
        <v>0</v>
      </c>
      <c r="BK95" s="100">
        <v>0</v>
      </c>
      <c r="BL95" s="100">
        <v>0</v>
      </c>
      <c r="BM95" s="100">
        <v>0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0</v>
      </c>
      <c r="BT95" s="100">
        <v>0</v>
      </c>
      <c r="BU95" s="100">
        <v>0</v>
      </c>
      <c r="BV95" s="100">
        <v>0</v>
      </c>
      <c r="BW95" s="100">
        <v>0</v>
      </c>
      <c r="BX95" s="100">
        <v>0</v>
      </c>
      <c r="BY95" s="100">
        <v>0</v>
      </c>
      <c r="BZ95" s="100">
        <v>0</v>
      </c>
      <c r="CA95" s="100">
        <v>0</v>
      </c>
      <c r="CB95" s="100">
        <v>0</v>
      </c>
      <c r="CC95" s="100">
        <v>0</v>
      </c>
      <c r="CD95" s="100">
        <v>0</v>
      </c>
      <c r="CE95" s="100">
        <v>0</v>
      </c>
      <c r="CF95" s="100">
        <v>0</v>
      </c>
      <c r="CG95" s="100">
        <v>0</v>
      </c>
      <c r="CH95" s="100">
        <v>0</v>
      </c>
      <c r="CI95" s="100">
        <v>0</v>
      </c>
      <c r="CJ95" s="100">
        <v>0</v>
      </c>
      <c r="CK95" s="100">
        <v>0</v>
      </c>
      <c r="CL95" s="100">
        <v>0</v>
      </c>
      <c r="CM95" s="100">
        <v>0</v>
      </c>
      <c r="CN95" s="100">
        <v>0</v>
      </c>
      <c r="CO95" s="100">
        <v>0</v>
      </c>
      <c r="CP95" s="100">
        <v>0</v>
      </c>
      <c r="CQ95" s="100">
        <v>0</v>
      </c>
      <c r="CR95" s="100">
        <v>0</v>
      </c>
      <c r="CS95" s="100">
        <v>0</v>
      </c>
      <c r="CT95" s="100">
        <v>0</v>
      </c>
      <c r="CU95" s="100">
        <v>0</v>
      </c>
    </row>
    <row r="96" spans="2:99">
      <c r="C96" s="99" t="s">
        <v>261</v>
      </c>
      <c r="D96" s="100">
        <v>0</v>
      </c>
      <c r="E96" s="100">
        <v>0</v>
      </c>
      <c r="F96" s="100">
        <v>0</v>
      </c>
      <c r="G96" s="100">
        <v>0</v>
      </c>
      <c r="H96" s="100">
        <v>0</v>
      </c>
      <c r="I96" s="100">
        <v>0</v>
      </c>
      <c r="J96" s="100">
        <v>0</v>
      </c>
      <c r="K96" s="100">
        <v>0</v>
      </c>
      <c r="L96" s="100">
        <v>0</v>
      </c>
      <c r="M96" s="100">
        <v>0</v>
      </c>
      <c r="N96" s="100">
        <v>0</v>
      </c>
      <c r="O96" s="100">
        <v>0</v>
      </c>
      <c r="P96" s="100">
        <v>0</v>
      </c>
      <c r="Q96" s="100">
        <v>0</v>
      </c>
      <c r="R96" s="100">
        <v>0</v>
      </c>
      <c r="S96" s="100">
        <v>0</v>
      </c>
      <c r="T96" s="100">
        <v>0</v>
      </c>
      <c r="U96" s="100">
        <v>0</v>
      </c>
      <c r="V96" s="100">
        <v>0</v>
      </c>
      <c r="W96" s="100">
        <v>0</v>
      </c>
      <c r="X96" s="100">
        <v>0</v>
      </c>
      <c r="Y96" s="100">
        <v>0</v>
      </c>
      <c r="Z96" s="100">
        <v>0</v>
      </c>
      <c r="AA96" s="100">
        <v>0</v>
      </c>
      <c r="AB96" s="100">
        <v>0</v>
      </c>
      <c r="AC96" s="100">
        <v>0</v>
      </c>
      <c r="AD96" s="100">
        <v>0</v>
      </c>
      <c r="AE96" s="100">
        <v>0</v>
      </c>
      <c r="AF96" s="100">
        <v>0</v>
      </c>
      <c r="AG96" s="100">
        <v>0</v>
      </c>
      <c r="AH96" s="100">
        <v>0</v>
      </c>
      <c r="AI96" s="100">
        <v>0</v>
      </c>
      <c r="AJ96" s="100">
        <v>0</v>
      </c>
      <c r="AK96" s="100">
        <v>0</v>
      </c>
      <c r="AL96" s="100">
        <v>0</v>
      </c>
      <c r="AM96" s="100">
        <v>0</v>
      </c>
      <c r="AN96" s="100">
        <v>0</v>
      </c>
      <c r="AO96" s="100">
        <v>0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  <c r="AU96" s="100">
        <v>0</v>
      </c>
      <c r="AV96" s="100">
        <v>0</v>
      </c>
      <c r="AW96" s="100">
        <v>0</v>
      </c>
      <c r="AX96" s="100">
        <v>0</v>
      </c>
      <c r="AY96" s="100">
        <v>0</v>
      </c>
      <c r="AZ96" s="100">
        <v>0</v>
      </c>
      <c r="BA96" s="100">
        <v>0</v>
      </c>
      <c r="BB96" s="100">
        <v>0</v>
      </c>
      <c r="BC96" s="100">
        <v>0</v>
      </c>
      <c r="BD96" s="100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0</v>
      </c>
      <c r="BK96" s="100">
        <v>0</v>
      </c>
      <c r="BL96" s="100">
        <v>0</v>
      </c>
      <c r="BM96" s="100">
        <v>0</v>
      </c>
      <c r="BN96" s="100">
        <v>0</v>
      </c>
      <c r="BO96" s="100">
        <v>0</v>
      </c>
      <c r="BP96" s="100">
        <v>0</v>
      </c>
      <c r="BQ96" s="100">
        <v>0</v>
      </c>
      <c r="BR96" s="100">
        <v>0</v>
      </c>
      <c r="BS96" s="100">
        <v>0</v>
      </c>
      <c r="BT96" s="100">
        <v>0</v>
      </c>
      <c r="BU96" s="100">
        <v>0</v>
      </c>
      <c r="BV96" s="100">
        <v>0</v>
      </c>
      <c r="BW96" s="100">
        <v>0</v>
      </c>
      <c r="BX96" s="100">
        <v>0</v>
      </c>
      <c r="BY96" s="100">
        <v>0</v>
      </c>
      <c r="BZ96" s="100">
        <v>0</v>
      </c>
      <c r="CA96" s="100">
        <v>0</v>
      </c>
      <c r="CB96" s="100">
        <v>0</v>
      </c>
      <c r="CC96" s="100">
        <v>0</v>
      </c>
      <c r="CD96" s="100">
        <v>0</v>
      </c>
      <c r="CE96" s="100">
        <v>0</v>
      </c>
      <c r="CF96" s="100">
        <v>0</v>
      </c>
      <c r="CG96" s="100">
        <v>0</v>
      </c>
      <c r="CH96" s="100">
        <v>0</v>
      </c>
      <c r="CI96" s="100">
        <v>0</v>
      </c>
      <c r="CJ96" s="100">
        <v>0</v>
      </c>
      <c r="CK96" s="100">
        <v>0</v>
      </c>
      <c r="CL96" s="100">
        <v>0</v>
      </c>
      <c r="CM96" s="100">
        <v>0</v>
      </c>
      <c r="CN96" s="100">
        <v>0</v>
      </c>
      <c r="CO96" s="100">
        <v>0</v>
      </c>
      <c r="CP96" s="100">
        <v>0</v>
      </c>
      <c r="CQ96" s="100">
        <v>0</v>
      </c>
      <c r="CR96" s="100">
        <v>0</v>
      </c>
      <c r="CS96" s="100">
        <v>0</v>
      </c>
      <c r="CT96" s="100">
        <v>0</v>
      </c>
      <c r="CU96" s="100">
        <v>0</v>
      </c>
    </row>
    <row r="97" spans="2:99">
      <c r="C97" s="99" t="s">
        <v>262</v>
      </c>
      <c r="D97" s="100">
        <v>0</v>
      </c>
      <c r="E97" s="100">
        <v>0</v>
      </c>
      <c r="F97" s="100">
        <v>0</v>
      </c>
      <c r="G97" s="100">
        <v>0</v>
      </c>
      <c r="H97" s="100">
        <v>0</v>
      </c>
      <c r="I97" s="100">
        <v>0</v>
      </c>
      <c r="J97" s="100">
        <v>0</v>
      </c>
      <c r="K97" s="100">
        <v>0</v>
      </c>
      <c r="L97" s="100">
        <v>0</v>
      </c>
      <c r="M97" s="100">
        <v>0</v>
      </c>
      <c r="N97" s="100">
        <v>0</v>
      </c>
      <c r="O97" s="100">
        <v>0</v>
      </c>
      <c r="P97" s="100">
        <v>0</v>
      </c>
      <c r="Q97" s="100">
        <v>0</v>
      </c>
      <c r="R97" s="100">
        <v>0</v>
      </c>
      <c r="S97" s="100">
        <v>0</v>
      </c>
      <c r="T97" s="100">
        <v>0</v>
      </c>
      <c r="U97" s="100">
        <v>0</v>
      </c>
      <c r="V97" s="100">
        <v>0</v>
      </c>
      <c r="W97" s="100">
        <v>0</v>
      </c>
      <c r="X97" s="100">
        <v>0</v>
      </c>
      <c r="Y97" s="100">
        <v>0</v>
      </c>
      <c r="Z97" s="100">
        <v>0</v>
      </c>
      <c r="AA97" s="100">
        <v>0</v>
      </c>
      <c r="AB97" s="100">
        <v>0</v>
      </c>
      <c r="AC97" s="100">
        <v>0</v>
      </c>
      <c r="AD97" s="100">
        <v>0</v>
      </c>
      <c r="AE97" s="100">
        <v>0</v>
      </c>
      <c r="AF97" s="100">
        <v>0</v>
      </c>
      <c r="AG97" s="100">
        <v>0</v>
      </c>
      <c r="AH97" s="100">
        <v>0</v>
      </c>
      <c r="AI97" s="100">
        <v>0</v>
      </c>
      <c r="AJ97" s="100">
        <v>0</v>
      </c>
      <c r="AK97" s="100">
        <v>0</v>
      </c>
      <c r="AL97" s="100">
        <v>0</v>
      </c>
      <c r="AM97" s="100">
        <v>0</v>
      </c>
      <c r="AN97" s="100">
        <v>0</v>
      </c>
      <c r="AO97" s="100">
        <v>0</v>
      </c>
      <c r="AP97" s="100">
        <v>0</v>
      </c>
      <c r="AQ97" s="100">
        <v>0</v>
      </c>
      <c r="AR97" s="100">
        <v>0</v>
      </c>
      <c r="AS97" s="100">
        <v>0</v>
      </c>
      <c r="AT97" s="100">
        <v>0</v>
      </c>
      <c r="AU97" s="100">
        <v>0</v>
      </c>
      <c r="AV97" s="100">
        <v>0</v>
      </c>
      <c r="AW97" s="100">
        <v>0</v>
      </c>
      <c r="AX97" s="100">
        <v>0</v>
      </c>
      <c r="AY97" s="100">
        <v>0</v>
      </c>
      <c r="AZ97" s="100">
        <v>0</v>
      </c>
      <c r="BA97" s="100">
        <v>0</v>
      </c>
      <c r="BB97" s="100">
        <v>0</v>
      </c>
      <c r="BC97" s="100">
        <v>0</v>
      </c>
      <c r="BD97" s="100">
        <v>0</v>
      </c>
      <c r="BE97" s="100">
        <v>0</v>
      </c>
      <c r="BF97" s="100">
        <v>0</v>
      </c>
      <c r="BG97" s="100">
        <v>0</v>
      </c>
      <c r="BH97" s="100">
        <v>0</v>
      </c>
      <c r="BI97" s="100">
        <v>0</v>
      </c>
      <c r="BJ97" s="100">
        <v>0</v>
      </c>
      <c r="BK97" s="100">
        <v>0</v>
      </c>
      <c r="BL97" s="100">
        <v>0</v>
      </c>
      <c r="BM97" s="100">
        <v>0</v>
      </c>
      <c r="BN97" s="100">
        <v>0</v>
      </c>
      <c r="BO97" s="100">
        <v>0</v>
      </c>
      <c r="BP97" s="100">
        <v>0</v>
      </c>
      <c r="BQ97" s="100">
        <v>0</v>
      </c>
      <c r="BR97" s="100">
        <v>0</v>
      </c>
      <c r="BS97" s="100">
        <v>0</v>
      </c>
      <c r="BT97" s="100">
        <v>0</v>
      </c>
      <c r="BU97" s="100">
        <v>0</v>
      </c>
      <c r="BV97" s="100">
        <v>0</v>
      </c>
      <c r="BW97" s="100">
        <v>0</v>
      </c>
      <c r="BX97" s="100">
        <v>0</v>
      </c>
      <c r="BY97" s="100">
        <v>0</v>
      </c>
      <c r="BZ97" s="100">
        <v>0</v>
      </c>
      <c r="CA97" s="100">
        <v>0</v>
      </c>
      <c r="CB97" s="100">
        <v>0</v>
      </c>
      <c r="CC97" s="100">
        <v>0</v>
      </c>
      <c r="CD97" s="100">
        <v>0</v>
      </c>
      <c r="CE97" s="100">
        <v>0</v>
      </c>
      <c r="CF97" s="100">
        <v>0</v>
      </c>
      <c r="CG97" s="100">
        <v>0</v>
      </c>
      <c r="CH97" s="100">
        <v>0</v>
      </c>
      <c r="CI97" s="100">
        <v>0</v>
      </c>
      <c r="CJ97" s="100">
        <v>0</v>
      </c>
      <c r="CK97" s="100">
        <v>0</v>
      </c>
      <c r="CL97" s="100">
        <v>0</v>
      </c>
      <c r="CM97" s="100">
        <v>0</v>
      </c>
      <c r="CN97" s="100">
        <v>0</v>
      </c>
      <c r="CO97" s="100">
        <v>0</v>
      </c>
      <c r="CP97" s="100">
        <v>0</v>
      </c>
      <c r="CQ97" s="100">
        <v>0</v>
      </c>
      <c r="CR97" s="100">
        <v>0</v>
      </c>
      <c r="CS97" s="100">
        <v>0</v>
      </c>
      <c r="CT97" s="100">
        <v>0</v>
      </c>
      <c r="CU97" s="100">
        <v>0</v>
      </c>
    </row>
    <row r="98" spans="2:99">
      <c r="C98" s="99" t="s">
        <v>263</v>
      </c>
      <c r="D98" s="100">
        <v>0</v>
      </c>
      <c r="E98" s="100">
        <v>0</v>
      </c>
      <c r="F98" s="100">
        <v>0</v>
      </c>
      <c r="G98" s="100">
        <v>0</v>
      </c>
      <c r="H98" s="100">
        <v>0</v>
      </c>
      <c r="I98" s="100">
        <v>0</v>
      </c>
      <c r="J98" s="100">
        <v>0</v>
      </c>
      <c r="K98" s="100">
        <v>0</v>
      </c>
      <c r="L98" s="100">
        <v>0</v>
      </c>
      <c r="M98" s="100">
        <v>0</v>
      </c>
      <c r="N98" s="100">
        <v>0</v>
      </c>
      <c r="O98" s="100">
        <v>0</v>
      </c>
      <c r="P98" s="100">
        <v>0</v>
      </c>
      <c r="Q98" s="100">
        <v>0</v>
      </c>
      <c r="R98" s="100">
        <v>0</v>
      </c>
      <c r="S98" s="100">
        <v>0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0</v>
      </c>
      <c r="AB98" s="100">
        <v>0</v>
      </c>
      <c r="AC98" s="100">
        <v>0</v>
      </c>
      <c r="AD98" s="100">
        <v>0</v>
      </c>
      <c r="AE98" s="100">
        <v>0</v>
      </c>
      <c r="AF98" s="100">
        <v>0</v>
      </c>
      <c r="AG98" s="100">
        <v>0</v>
      </c>
      <c r="AH98" s="100">
        <v>0</v>
      </c>
      <c r="AI98" s="100">
        <v>0</v>
      </c>
      <c r="AJ98" s="100">
        <v>0</v>
      </c>
      <c r="AK98" s="100">
        <v>0</v>
      </c>
      <c r="AL98" s="100">
        <v>0</v>
      </c>
      <c r="AM98" s="100">
        <v>0</v>
      </c>
      <c r="AN98" s="100">
        <v>0</v>
      </c>
      <c r="AO98" s="100">
        <v>0</v>
      </c>
      <c r="AP98" s="100">
        <v>0</v>
      </c>
      <c r="AQ98" s="100">
        <v>0</v>
      </c>
      <c r="AR98" s="100">
        <v>0</v>
      </c>
      <c r="AS98" s="100">
        <v>0</v>
      </c>
      <c r="AT98" s="100">
        <v>0</v>
      </c>
      <c r="AU98" s="100">
        <v>0</v>
      </c>
      <c r="AV98" s="100">
        <v>0</v>
      </c>
      <c r="AW98" s="100">
        <v>0</v>
      </c>
      <c r="AX98" s="100">
        <v>0</v>
      </c>
      <c r="AY98" s="100">
        <v>0</v>
      </c>
      <c r="AZ98" s="100">
        <v>0</v>
      </c>
      <c r="BA98" s="100">
        <v>0</v>
      </c>
      <c r="BB98" s="100">
        <v>0</v>
      </c>
      <c r="BC98" s="100">
        <v>0</v>
      </c>
      <c r="BD98" s="100">
        <v>0</v>
      </c>
      <c r="BE98" s="100">
        <v>0</v>
      </c>
      <c r="BF98" s="100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100">
        <v>0</v>
      </c>
      <c r="BM98" s="100">
        <v>0</v>
      </c>
      <c r="BN98" s="100">
        <v>0</v>
      </c>
      <c r="BO98" s="100">
        <v>0</v>
      </c>
      <c r="BP98" s="100">
        <v>0</v>
      </c>
      <c r="BQ98" s="100">
        <v>0</v>
      </c>
      <c r="BR98" s="100">
        <v>0</v>
      </c>
      <c r="BS98" s="100">
        <v>0</v>
      </c>
      <c r="BT98" s="100">
        <v>0</v>
      </c>
      <c r="BU98" s="100">
        <v>0</v>
      </c>
      <c r="BV98" s="100">
        <v>0</v>
      </c>
      <c r="BW98" s="100">
        <v>0</v>
      </c>
      <c r="BX98" s="100">
        <v>0</v>
      </c>
      <c r="BY98" s="100">
        <v>0</v>
      </c>
      <c r="BZ98" s="100">
        <v>0</v>
      </c>
      <c r="CA98" s="100">
        <v>0</v>
      </c>
      <c r="CB98" s="100">
        <v>0</v>
      </c>
      <c r="CC98" s="100">
        <v>0</v>
      </c>
      <c r="CD98" s="100">
        <v>0</v>
      </c>
      <c r="CE98" s="100">
        <v>0</v>
      </c>
      <c r="CF98" s="100">
        <v>0</v>
      </c>
      <c r="CG98" s="100">
        <v>0</v>
      </c>
      <c r="CH98" s="100">
        <v>0</v>
      </c>
      <c r="CI98" s="100">
        <v>0</v>
      </c>
      <c r="CJ98" s="100">
        <v>0</v>
      </c>
      <c r="CK98" s="100">
        <v>0</v>
      </c>
      <c r="CL98" s="100">
        <v>0</v>
      </c>
      <c r="CM98" s="100">
        <v>0</v>
      </c>
      <c r="CN98" s="100">
        <v>0</v>
      </c>
      <c r="CO98" s="100">
        <v>0</v>
      </c>
      <c r="CP98" s="100">
        <v>0</v>
      </c>
      <c r="CQ98" s="100">
        <v>0</v>
      </c>
      <c r="CR98" s="100">
        <v>0</v>
      </c>
      <c r="CS98" s="100">
        <v>0</v>
      </c>
      <c r="CT98" s="100">
        <v>0</v>
      </c>
      <c r="CU98" s="100">
        <v>0</v>
      </c>
    </row>
    <row r="99" spans="2:99">
      <c r="C99" s="99" t="s">
        <v>264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  <c r="AY99" s="100">
        <v>0</v>
      </c>
      <c r="AZ99" s="100">
        <v>0</v>
      </c>
      <c r="BA99" s="100">
        <v>0</v>
      </c>
      <c r="BB99" s="100">
        <v>0</v>
      </c>
      <c r="BC99" s="100">
        <v>0</v>
      </c>
      <c r="BD99" s="100">
        <v>0</v>
      </c>
      <c r="BE99" s="100">
        <v>0</v>
      </c>
      <c r="BF99" s="100">
        <v>0</v>
      </c>
      <c r="BG99" s="100">
        <v>0</v>
      </c>
      <c r="BH99" s="100">
        <v>0</v>
      </c>
      <c r="BI99" s="100">
        <v>0</v>
      </c>
      <c r="BJ99" s="100">
        <v>0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100">
        <v>0</v>
      </c>
      <c r="BR99" s="100">
        <v>0</v>
      </c>
      <c r="BS99" s="100">
        <v>0</v>
      </c>
      <c r="BT99" s="100">
        <v>0</v>
      </c>
      <c r="BU99" s="100">
        <v>0</v>
      </c>
      <c r="BV99" s="100">
        <v>0</v>
      </c>
      <c r="BW99" s="100">
        <v>0</v>
      </c>
      <c r="BX99" s="100">
        <v>0</v>
      </c>
      <c r="BY99" s="100">
        <v>0</v>
      </c>
      <c r="BZ99" s="100">
        <v>0</v>
      </c>
      <c r="CA99" s="100">
        <v>0</v>
      </c>
      <c r="CB99" s="100">
        <v>0</v>
      </c>
      <c r="CC99" s="100">
        <v>0</v>
      </c>
      <c r="CD99" s="100">
        <v>0</v>
      </c>
      <c r="CE99" s="100">
        <v>0</v>
      </c>
      <c r="CF99" s="100">
        <v>0</v>
      </c>
      <c r="CG99" s="100">
        <v>0</v>
      </c>
      <c r="CH99" s="100">
        <v>0</v>
      </c>
      <c r="CI99" s="100">
        <v>0</v>
      </c>
      <c r="CJ99" s="100">
        <v>0</v>
      </c>
      <c r="CK99" s="100">
        <v>0</v>
      </c>
      <c r="CL99" s="100">
        <v>0</v>
      </c>
      <c r="CM99" s="100">
        <v>0</v>
      </c>
      <c r="CN99" s="100">
        <v>0</v>
      </c>
      <c r="CO99" s="100"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</row>
    <row r="100" spans="2:99">
      <c r="C100" s="99" t="s">
        <v>265</v>
      </c>
      <c r="D100" s="100">
        <v>0</v>
      </c>
      <c r="E100" s="100">
        <v>0</v>
      </c>
      <c r="F100" s="100">
        <v>0</v>
      </c>
      <c r="G100" s="100">
        <v>0</v>
      </c>
      <c r="H100" s="100">
        <v>0</v>
      </c>
      <c r="I100" s="100">
        <v>0</v>
      </c>
      <c r="J100" s="100">
        <v>0</v>
      </c>
      <c r="K100" s="100">
        <v>0</v>
      </c>
      <c r="L100" s="100">
        <v>0</v>
      </c>
      <c r="M100" s="100">
        <v>0</v>
      </c>
      <c r="N100" s="100">
        <v>0</v>
      </c>
      <c r="O100" s="100">
        <v>0</v>
      </c>
      <c r="P100" s="100">
        <v>0</v>
      </c>
      <c r="Q100" s="100">
        <v>0</v>
      </c>
      <c r="R100" s="100">
        <v>0</v>
      </c>
      <c r="S100" s="100">
        <v>0</v>
      </c>
      <c r="T100" s="100">
        <v>0</v>
      </c>
      <c r="U100" s="100">
        <v>0</v>
      </c>
      <c r="V100" s="100">
        <v>0</v>
      </c>
      <c r="W100" s="100">
        <v>0</v>
      </c>
      <c r="X100" s="100">
        <v>0</v>
      </c>
      <c r="Y100" s="100">
        <v>0</v>
      </c>
      <c r="Z100" s="100">
        <v>0</v>
      </c>
      <c r="AA100" s="100">
        <v>0</v>
      </c>
      <c r="AB100" s="100">
        <v>0</v>
      </c>
      <c r="AC100" s="100">
        <v>0</v>
      </c>
      <c r="AD100" s="100">
        <v>0</v>
      </c>
      <c r="AE100" s="100">
        <v>0</v>
      </c>
      <c r="AF100" s="100">
        <v>0</v>
      </c>
      <c r="AG100" s="100">
        <v>0</v>
      </c>
      <c r="AH100" s="100">
        <v>0</v>
      </c>
      <c r="AI100" s="100">
        <v>0</v>
      </c>
      <c r="AJ100" s="100">
        <v>0</v>
      </c>
      <c r="AK100" s="100">
        <v>0</v>
      </c>
      <c r="AL100" s="100">
        <v>0</v>
      </c>
      <c r="AM100" s="100">
        <v>0</v>
      </c>
      <c r="AN100" s="100">
        <v>0</v>
      </c>
      <c r="AO100" s="100">
        <v>0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  <c r="AU100" s="100">
        <v>0</v>
      </c>
      <c r="AV100" s="100">
        <v>0</v>
      </c>
      <c r="AW100" s="100">
        <v>0</v>
      </c>
      <c r="AX100" s="100">
        <v>0</v>
      </c>
      <c r="AY100" s="100">
        <v>0</v>
      </c>
      <c r="AZ100" s="100">
        <v>0</v>
      </c>
      <c r="BA100" s="100">
        <v>0</v>
      </c>
      <c r="BB100" s="100">
        <v>0</v>
      </c>
      <c r="BC100" s="100">
        <v>0</v>
      </c>
      <c r="BD100" s="100">
        <v>0</v>
      </c>
      <c r="BE100" s="100">
        <v>0</v>
      </c>
      <c r="BF100" s="100">
        <v>0</v>
      </c>
      <c r="BG100" s="100">
        <v>0</v>
      </c>
      <c r="BH100" s="100">
        <v>0</v>
      </c>
      <c r="BI100" s="100">
        <v>0</v>
      </c>
      <c r="BJ100" s="100">
        <v>0</v>
      </c>
      <c r="BK100" s="100">
        <v>0</v>
      </c>
      <c r="BL100" s="100">
        <v>0</v>
      </c>
      <c r="BM100" s="100">
        <v>0</v>
      </c>
      <c r="BN100" s="100">
        <v>0</v>
      </c>
      <c r="BO100" s="100">
        <v>0</v>
      </c>
      <c r="BP100" s="100">
        <v>0</v>
      </c>
      <c r="BQ100" s="100">
        <v>0</v>
      </c>
      <c r="BR100" s="100">
        <v>0</v>
      </c>
      <c r="BS100" s="100">
        <v>0</v>
      </c>
      <c r="BT100" s="100">
        <v>0</v>
      </c>
      <c r="BU100" s="100">
        <v>0</v>
      </c>
      <c r="BV100" s="100">
        <v>0</v>
      </c>
      <c r="BW100" s="100">
        <v>0</v>
      </c>
      <c r="BX100" s="100">
        <v>0</v>
      </c>
      <c r="BY100" s="100">
        <v>0</v>
      </c>
      <c r="BZ100" s="100">
        <v>0</v>
      </c>
      <c r="CA100" s="100">
        <v>0</v>
      </c>
      <c r="CB100" s="100">
        <v>0</v>
      </c>
      <c r="CC100" s="100">
        <v>0</v>
      </c>
      <c r="CD100" s="100">
        <v>0</v>
      </c>
      <c r="CE100" s="100">
        <v>0</v>
      </c>
      <c r="CF100" s="100">
        <v>0</v>
      </c>
      <c r="CG100" s="100">
        <v>0</v>
      </c>
      <c r="CH100" s="100">
        <v>0</v>
      </c>
      <c r="CI100" s="100">
        <v>0</v>
      </c>
      <c r="CJ100" s="100">
        <v>0</v>
      </c>
      <c r="CK100" s="100">
        <v>0</v>
      </c>
      <c r="CL100" s="100">
        <v>0</v>
      </c>
      <c r="CM100" s="100">
        <v>0</v>
      </c>
      <c r="CN100" s="100">
        <v>0</v>
      </c>
      <c r="CO100" s="100">
        <v>0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</row>
    <row r="101" spans="2:99">
      <c r="C101" s="99" t="s">
        <v>266</v>
      </c>
      <c r="D101" s="100">
        <v>0</v>
      </c>
      <c r="E101" s="100">
        <v>0</v>
      </c>
      <c r="F101" s="100">
        <v>0</v>
      </c>
      <c r="G101" s="100">
        <v>0</v>
      </c>
      <c r="H101" s="100">
        <v>0</v>
      </c>
      <c r="I101" s="100">
        <v>0</v>
      </c>
      <c r="J101" s="100">
        <v>0</v>
      </c>
      <c r="K101" s="100">
        <v>0</v>
      </c>
      <c r="L101" s="100">
        <v>0</v>
      </c>
      <c r="M101" s="100">
        <v>0</v>
      </c>
      <c r="N101" s="100">
        <v>0</v>
      </c>
      <c r="O101" s="100">
        <v>0</v>
      </c>
      <c r="P101" s="100">
        <v>0</v>
      </c>
      <c r="Q101" s="100">
        <v>0</v>
      </c>
      <c r="R101" s="100">
        <v>0</v>
      </c>
      <c r="S101" s="100">
        <v>0</v>
      </c>
      <c r="T101" s="100">
        <v>0</v>
      </c>
      <c r="U101" s="100">
        <v>0</v>
      </c>
      <c r="V101" s="100">
        <v>0</v>
      </c>
      <c r="W101" s="100">
        <v>0</v>
      </c>
      <c r="X101" s="100">
        <v>0</v>
      </c>
      <c r="Y101" s="100">
        <v>0</v>
      </c>
      <c r="Z101" s="100">
        <v>0</v>
      </c>
      <c r="AA101" s="100">
        <v>0</v>
      </c>
      <c r="AB101" s="100">
        <v>0</v>
      </c>
      <c r="AC101" s="100">
        <v>0</v>
      </c>
      <c r="AD101" s="100">
        <v>0</v>
      </c>
      <c r="AE101" s="100">
        <v>0</v>
      </c>
      <c r="AF101" s="100">
        <v>0</v>
      </c>
      <c r="AG101" s="100">
        <v>0</v>
      </c>
      <c r="AH101" s="100">
        <v>0</v>
      </c>
      <c r="AI101" s="100">
        <v>0</v>
      </c>
      <c r="AJ101" s="100">
        <v>0</v>
      </c>
      <c r="AK101" s="100">
        <v>0</v>
      </c>
      <c r="AL101" s="100">
        <v>0</v>
      </c>
      <c r="AM101" s="100">
        <v>0</v>
      </c>
      <c r="AN101" s="100">
        <v>0</v>
      </c>
      <c r="AO101" s="100">
        <v>0</v>
      </c>
      <c r="AP101" s="100">
        <v>0</v>
      </c>
      <c r="AQ101" s="100">
        <v>0</v>
      </c>
      <c r="AR101" s="100">
        <v>0</v>
      </c>
      <c r="AS101" s="100">
        <v>0</v>
      </c>
      <c r="AT101" s="100">
        <v>0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100">
        <v>0</v>
      </c>
      <c r="BG101" s="100">
        <v>0</v>
      </c>
      <c r="BH101" s="100">
        <v>0</v>
      </c>
      <c r="BI101" s="100">
        <v>0</v>
      </c>
      <c r="BJ101" s="100">
        <v>0</v>
      </c>
      <c r="BK101" s="100">
        <v>0</v>
      </c>
      <c r="BL101" s="100">
        <v>0</v>
      </c>
      <c r="BM101" s="100">
        <v>0</v>
      </c>
      <c r="BN101" s="100">
        <v>0</v>
      </c>
      <c r="BO101" s="100">
        <v>0</v>
      </c>
      <c r="BP101" s="100">
        <v>0</v>
      </c>
      <c r="BQ101" s="100">
        <v>0</v>
      </c>
      <c r="BR101" s="100">
        <v>0</v>
      </c>
      <c r="BS101" s="100">
        <v>0</v>
      </c>
      <c r="BT101" s="100">
        <v>0</v>
      </c>
      <c r="BU101" s="100">
        <v>0</v>
      </c>
      <c r="BV101" s="100">
        <v>0</v>
      </c>
      <c r="BW101" s="100">
        <v>0</v>
      </c>
      <c r="BX101" s="100">
        <v>0</v>
      </c>
      <c r="BY101" s="100">
        <v>0</v>
      </c>
      <c r="BZ101" s="100">
        <v>0</v>
      </c>
      <c r="CA101" s="100">
        <v>0</v>
      </c>
      <c r="CB101" s="100">
        <v>0</v>
      </c>
      <c r="CC101" s="100">
        <v>0</v>
      </c>
      <c r="CD101" s="100">
        <v>0</v>
      </c>
      <c r="CE101" s="100">
        <v>0</v>
      </c>
      <c r="CF101" s="100">
        <v>0</v>
      </c>
      <c r="CG101" s="100">
        <v>0</v>
      </c>
      <c r="CH101" s="100">
        <v>0</v>
      </c>
      <c r="CI101" s="100">
        <v>0</v>
      </c>
      <c r="CJ101" s="100">
        <v>0</v>
      </c>
      <c r="CK101" s="100">
        <v>0</v>
      </c>
      <c r="CL101" s="100">
        <v>0</v>
      </c>
      <c r="CM101" s="100">
        <v>0</v>
      </c>
      <c r="CN101" s="100">
        <v>0</v>
      </c>
      <c r="CO101" s="100">
        <v>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</row>
    <row r="102" spans="2:99">
      <c r="C102" s="99" t="s">
        <v>267</v>
      </c>
      <c r="D102" s="100">
        <v>0</v>
      </c>
      <c r="E102" s="100">
        <v>0</v>
      </c>
      <c r="F102" s="100">
        <v>0</v>
      </c>
      <c r="G102" s="100">
        <v>0</v>
      </c>
      <c r="H102" s="100">
        <v>0</v>
      </c>
      <c r="I102" s="100">
        <v>0</v>
      </c>
      <c r="J102" s="100">
        <v>0</v>
      </c>
      <c r="K102" s="100">
        <v>0</v>
      </c>
      <c r="L102" s="100">
        <v>0</v>
      </c>
      <c r="M102" s="100">
        <v>0</v>
      </c>
      <c r="N102" s="100">
        <v>0</v>
      </c>
      <c r="O102" s="100">
        <v>0</v>
      </c>
      <c r="P102" s="100">
        <v>0</v>
      </c>
      <c r="Q102" s="100">
        <v>0</v>
      </c>
      <c r="R102" s="100">
        <v>0</v>
      </c>
      <c r="S102" s="100">
        <v>0</v>
      </c>
      <c r="T102" s="100">
        <v>0</v>
      </c>
      <c r="U102" s="100">
        <v>0</v>
      </c>
      <c r="V102" s="100">
        <v>0</v>
      </c>
      <c r="W102" s="100">
        <v>0</v>
      </c>
      <c r="X102" s="100">
        <v>0</v>
      </c>
      <c r="Y102" s="100">
        <v>0</v>
      </c>
      <c r="Z102" s="100">
        <v>0</v>
      </c>
      <c r="AA102" s="100">
        <v>0</v>
      </c>
      <c r="AB102" s="100">
        <v>0</v>
      </c>
      <c r="AC102" s="100">
        <v>0</v>
      </c>
      <c r="AD102" s="100">
        <v>0</v>
      </c>
      <c r="AE102" s="100">
        <v>0</v>
      </c>
      <c r="AF102" s="100">
        <v>0</v>
      </c>
      <c r="AG102" s="100">
        <v>0</v>
      </c>
      <c r="AH102" s="100">
        <v>0</v>
      </c>
      <c r="AI102" s="100">
        <v>0</v>
      </c>
      <c r="AJ102" s="100">
        <v>0</v>
      </c>
      <c r="AK102" s="100">
        <v>0</v>
      </c>
      <c r="AL102" s="100">
        <v>0</v>
      </c>
      <c r="AM102" s="100">
        <v>0</v>
      </c>
      <c r="AN102" s="100">
        <v>0</v>
      </c>
      <c r="AO102" s="100">
        <v>0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  <c r="AU102" s="100">
        <v>0</v>
      </c>
      <c r="AV102" s="100">
        <v>0</v>
      </c>
      <c r="AW102" s="100">
        <v>0</v>
      </c>
      <c r="AX102" s="100">
        <v>0</v>
      </c>
      <c r="AY102" s="100">
        <v>0</v>
      </c>
      <c r="AZ102" s="100">
        <v>0</v>
      </c>
      <c r="BA102" s="100">
        <v>0</v>
      </c>
      <c r="BB102" s="100">
        <v>0</v>
      </c>
      <c r="BC102" s="100">
        <v>0</v>
      </c>
      <c r="BD102" s="100">
        <v>0</v>
      </c>
      <c r="BE102" s="100">
        <v>0</v>
      </c>
      <c r="BF102" s="100">
        <v>0</v>
      </c>
      <c r="BG102" s="100">
        <v>0</v>
      </c>
      <c r="BH102" s="100">
        <v>0</v>
      </c>
      <c r="BI102" s="100">
        <v>0</v>
      </c>
      <c r="BJ102" s="100">
        <v>0</v>
      </c>
      <c r="BK102" s="100">
        <v>0</v>
      </c>
      <c r="BL102" s="100">
        <v>0</v>
      </c>
      <c r="BM102" s="100">
        <v>0</v>
      </c>
      <c r="BN102" s="100">
        <v>0</v>
      </c>
      <c r="BO102" s="100">
        <v>0</v>
      </c>
      <c r="BP102" s="100">
        <v>0</v>
      </c>
      <c r="BQ102" s="100">
        <v>0</v>
      </c>
      <c r="BR102" s="100">
        <v>0</v>
      </c>
      <c r="BS102" s="100">
        <v>0</v>
      </c>
      <c r="BT102" s="100">
        <v>0</v>
      </c>
      <c r="BU102" s="100">
        <v>0</v>
      </c>
      <c r="BV102" s="100">
        <v>0</v>
      </c>
      <c r="BW102" s="100">
        <v>0</v>
      </c>
      <c r="BX102" s="100">
        <v>0</v>
      </c>
      <c r="BY102" s="100">
        <v>0</v>
      </c>
      <c r="BZ102" s="100">
        <v>0</v>
      </c>
      <c r="CA102" s="100">
        <v>0</v>
      </c>
      <c r="CB102" s="100">
        <v>0</v>
      </c>
      <c r="CC102" s="100">
        <v>0</v>
      </c>
      <c r="CD102" s="100">
        <v>0</v>
      </c>
      <c r="CE102" s="100">
        <v>0</v>
      </c>
      <c r="CF102" s="100">
        <v>0</v>
      </c>
      <c r="CG102" s="100">
        <v>0</v>
      </c>
      <c r="CH102" s="100">
        <v>0</v>
      </c>
      <c r="CI102" s="100">
        <v>0</v>
      </c>
      <c r="CJ102" s="100">
        <v>0</v>
      </c>
      <c r="CK102" s="100">
        <v>0</v>
      </c>
      <c r="CL102" s="100">
        <v>0</v>
      </c>
      <c r="CM102" s="100">
        <v>0</v>
      </c>
      <c r="CN102" s="100">
        <v>0</v>
      </c>
      <c r="CO102" s="100">
        <v>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</row>
    <row r="103" spans="2:99">
      <c r="C103" s="99" t="s">
        <v>268</v>
      </c>
      <c r="D103" s="100">
        <v>0</v>
      </c>
      <c r="E103" s="100">
        <v>0</v>
      </c>
      <c r="F103" s="100">
        <v>0</v>
      </c>
      <c r="G103" s="100">
        <v>0</v>
      </c>
      <c r="H103" s="100">
        <v>0</v>
      </c>
      <c r="I103" s="100">
        <v>0</v>
      </c>
      <c r="J103" s="100">
        <v>0</v>
      </c>
      <c r="K103" s="100">
        <v>0</v>
      </c>
      <c r="L103" s="100">
        <v>0</v>
      </c>
      <c r="M103" s="100">
        <v>0</v>
      </c>
      <c r="N103" s="100">
        <v>0</v>
      </c>
      <c r="O103" s="100">
        <v>0</v>
      </c>
      <c r="P103" s="100">
        <v>0</v>
      </c>
      <c r="Q103" s="100">
        <v>0</v>
      </c>
      <c r="R103" s="100">
        <v>0</v>
      </c>
      <c r="S103" s="100">
        <v>0</v>
      </c>
      <c r="T103" s="100">
        <v>0</v>
      </c>
      <c r="U103" s="100">
        <v>0</v>
      </c>
      <c r="V103" s="100">
        <v>0</v>
      </c>
      <c r="W103" s="100">
        <v>0</v>
      </c>
      <c r="X103" s="100">
        <v>0</v>
      </c>
      <c r="Y103" s="100">
        <v>0</v>
      </c>
      <c r="Z103" s="100">
        <v>0</v>
      </c>
      <c r="AA103" s="100">
        <v>0</v>
      </c>
      <c r="AB103" s="100">
        <v>0</v>
      </c>
      <c r="AC103" s="100">
        <v>0</v>
      </c>
      <c r="AD103" s="100">
        <v>0</v>
      </c>
      <c r="AE103" s="100">
        <v>0</v>
      </c>
      <c r="AF103" s="100">
        <v>0</v>
      </c>
      <c r="AG103" s="100">
        <v>0</v>
      </c>
      <c r="AH103" s="100">
        <v>0</v>
      </c>
      <c r="AI103" s="100">
        <v>0</v>
      </c>
      <c r="AJ103" s="100">
        <v>0</v>
      </c>
      <c r="AK103" s="100">
        <v>0</v>
      </c>
      <c r="AL103" s="100">
        <v>0</v>
      </c>
      <c r="AM103" s="100">
        <v>0</v>
      </c>
      <c r="AN103" s="100">
        <v>0</v>
      </c>
      <c r="AO103" s="100">
        <v>0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  <c r="AU103" s="100">
        <v>0</v>
      </c>
      <c r="AV103" s="100">
        <v>0</v>
      </c>
      <c r="AW103" s="100">
        <v>0</v>
      </c>
      <c r="AX103" s="100">
        <v>0</v>
      </c>
      <c r="AY103" s="100">
        <v>0</v>
      </c>
      <c r="AZ103" s="100">
        <v>0</v>
      </c>
      <c r="BA103" s="100">
        <v>0</v>
      </c>
      <c r="BB103" s="100">
        <v>0</v>
      </c>
      <c r="BC103" s="100">
        <v>0</v>
      </c>
      <c r="BD103" s="100">
        <v>0</v>
      </c>
      <c r="BE103" s="100">
        <v>0</v>
      </c>
      <c r="BF103" s="100">
        <v>0</v>
      </c>
      <c r="BG103" s="100">
        <v>0</v>
      </c>
      <c r="BH103" s="100">
        <v>0</v>
      </c>
      <c r="BI103" s="100">
        <v>0</v>
      </c>
      <c r="BJ103" s="100">
        <v>0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100">
        <v>0</v>
      </c>
      <c r="BR103" s="100">
        <v>0</v>
      </c>
      <c r="BS103" s="100">
        <v>0</v>
      </c>
      <c r="BT103" s="100">
        <v>0</v>
      </c>
      <c r="BU103" s="100">
        <v>0</v>
      </c>
      <c r="BV103" s="100">
        <v>0</v>
      </c>
      <c r="BW103" s="100">
        <v>0</v>
      </c>
      <c r="BX103" s="100">
        <v>0</v>
      </c>
      <c r="BY103" s="100">
        <v>0</v>
      </c>
      <c r="BZ103" s="100">
        <v>0</v>
      </c>
      <c r="CA103" s="100">
        <v>0</v>
      </c>
      <c r="CB103" s="100">
        <v>0</v>
      </c>
      <c r="CC103" s="100">
        <v>0</v>
      </c>
      <c r="CD103" s="100">
        <v>0</v>
      </c>
      <c r="CE103" s="100">
        <v>0</v>
      </c>
      <c r="CF103" s="100">
        <v>0</v>
      </c>
      <c r="CG103" s="100">
        <v>0</v>
      </c>
      <c r="CH103" s="100">
        <v>0</v>
      </c>
      <c r="CI103" s="100">
        <v>0</v>
      </c>
      <c r="CJ103" s="100">
        <v>0</v>
      </c>
      <c r="CK103" s="100">
        <v>0</v>
      </c>
      <c r="CL103" s="100">
        <v>0</v>
      </c>
      <c r="CM103" s="100">
        <v>0</v>
      </c>
      <c r="CN103" s="100">
        <v>0</v>
      </c>
      <c r="CO103" s="100"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</row>
    <row r="104" spans="2:99">
      <c r="C104" s="99" t="s">
        <v>269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  <c r="AY104" s="100">
        <v>0</v>
      </c>
      <c r="AZ104" s="100">
        <v>0</v>
      </c>
      <c r="BA104" s="100">
        <v>0</v>
      </c>
      <c r="BB104" s="100">
        <v>0</v>
      </c>
      <c r="BC104" s="100">
        <v>0</v>
      </c>
      <c r="BD104" s="100">
        <v>0</v>
      </c>
      <c r="BE104" s="100">
        <v>0</v>
      </c>
      <c r="BF104" s="100">
        <v>0</v>
      </c>
      <c r="BG104" s="100">
        <v>0</v>
      </c>
      <c r="BH104" s="100">
        <v>0</v>
      </c>
      <c r="BI104" s="100">
        <v>0</v>
      </c>
      <c r="BJ104" s="100">
        <v>0</v>
      </c>
      <c r="BK104" s="100">
        <v>0</v>
      </c>
      <c r="BL104" s="100">
        <v>0</v>
      </c>
      <c r="BM104" s="100">
        <v>0</v>
      </c>
      <c r="BN104" s="100">
        <v>0</v>
      </c>
      <c r="BO104" s="100">
        <v>0</v>
      </c>
      <c r="BP104" s="100">
        <v>0</v>
      </c>
      <c r="BQ104" s="100">
        <v>0</v>
      </c>
      <c r="BR104" s="100">
        <v>0</v>
      </c>
      <c r="BS104" s="100">
        <v>0</v>
      </c>
      <c r="BT104" s="100">
        <v>0</v>
      </c>
      <c r="BU104" s="100">
        <v>0</v>
      </c>
      <c r="BV104" s="100">
        <v>0</v>
      </c>
      <c r="BW104" s="100">
        <v>0</v>
      </c>
      <c r="BX104" s="100">
        <v>0</v>
      </c>
      <c r="BY104" s="100">
        <v>0</v>
      </c>
      <c r="BZ104" s="100">
        <v>0</v>
      </c>
      <c r="CA104" s="100">
        <v>0</v>
      </c>
      <c r="CB104" s="100">
        <v>0</v>
      </c>
      <c r="CC104" s="100">
        <v>0</v>
      </c>
      <c r="CD104" s="100">
        <v>0</v>
      </c>
      <c r="CE104" s="100">
        <v>0</v>
      </c>
      <c r="CF104" s="100">
        <v>0</v>
      </c>
      <c r="CG104" s="100">
        <v>0</v>
      </c>
      <c r="CH104" s="100">
        <v>0</v>
      </c>
      <c r="CI104" s="100">
        <v>0</v>
      </c>
      <c r="CJ104" s="100">
        <v>0</v>
      </c>
      <c r="CK104" s="100">
        <v>0</v>
      </c>
      <c r="CL104" s="100">
        <v>0</v>
      </c>
      <c r="CM104" s="100">
        <v>0</v>
      </c>
      <c r="CN104" s="100">
        <v>0</v>
      </c>
      <c r="CO104" s="100">
        <v>0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</row>
    <row r="105" spans="2:99">
      <c r="C105" s="99" t="s">
        <v>270</v>
      </c>
      <c r="D105" s="100">
        <v>0</v>
      </c>
      <c r="E105" s="100">
        <v>0</v>
      </c>
      <c r="F105" s="100">
        <v>0</v>
      </c>
      <c r="G105" s="100">
        <v>0</v>
      </c>
      <c r="H105" s="100">
        <v>0</v>
      </c>
      <c r="I105" s="100">
        <v>0</v>
      </c>
      <c r="J105" s="100">
        <v>0</v>
      </c>
      <c r="K105" s="100">
        <v>0</v>
      </c>
      <c r="L105" s="100">
        <v>0</v>
      </c>
      <c r="M105" s="100">
        <v>0</v>
      </c>
      <c r="N105" s="100">
        <v>0</v>
      </c>
      <c r="O105" s="100">
        <v>0</v>
      </c>
      <c r="P105" s="100">
        <v>0</v>
      </c>
      <c r="Q105" s="100">
        <v>0</v>
      </c>
      <c r="R105" s="100">
        <v>0</v>
      </c>
      <c r="S105" s="100">
        <v>0</v>
      </c>
      <c r="T105" s="100">
        <v>0</v>
      </c>
      <c r="U105" s="100">
        <v>0</v>
      </c>
      <c r="V105" s="100">
        <v>0</v>
      </c>
      <c r="W105" s="100">
        <v>0</v>
      </c>
      <c r="X105" s="100">
        <v>0</v>
      </c>
      <c r="Y105" s="100">
        <v>0</v>
      </c>
      <c r="Z105" s="100">
        <v>0</v>
      </c>
      <c r="AA105" s="100">
        <v>0</v>
      </c>
      <c r="AB105" s="100">
        <v>0</v>
      </c>
      <c r="AC105" s="100">
        <v>0</v>
      </c>
      <c r="AD105" s="100">
        <v>0</v>
      </c>
      <c r="AE105" s="100">
        <v>0</v>
      </c>
      <c r="AF105" s="100">
        <v>0</v>
      </c>
      <c r="AG105" s="100">
        <v>0</v>
      </c>
      <c r="AH105" s="100">
        <v>0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0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  <c r="AY105" s="100">
        <v>0</v>
      </c>
      <c r="AZ105" s="100">
        <v>0</v>
      </c>
      <c r="BA105" s="100">
        <v>0</v>
      </c>
      <c r="BB105" s="100">
        <v>0</v>
      </c>
      <c r="BC105" s="100">
        <v>0</v>
      </c>
      <c r="BD105" s="100">
        <v>0</v>
      </c>
      <c r="BE105" s="100">
        <v>0</v>
      </c>
      <c r="BF105" s="100">
        <v>0</v>
      </c>
      <c r="BG105" s="100">
        <v>0</v>
      </c>
      <c r="BH105" s="100">
        <v>0</v>
      </c>
      <c r="BI105" s="100">
        <v>0</v>
      </c>
      <c r="BJ105" s="100">
        <v>0</v>
      </c>
      <c r="BK105" s="100">
        <v>0</v>
      </c>
      <c r="BL105" s="100">
        <v>0</v>
      </c>
      <c r="BM105" s="100">
        <v>0</v>
      </c>
      <c r="BN105" s="100">
        <v>0</v>
      </c>
      <c r="BO105" s="100">
        <v>0</v>
      </c>
      <c r="BP105" s="100">
        <v>0</v>
      </c>
      <c r="BQ105" s="100">
        <v>0</v>
      </c>
      <c r="BR105" s="100">
        <v>0</v>
      </c>
      <c r="BS105" s="100">
        <v>0</v>
      </c>
      <c r="BT105" s="100">
        <v>0</v>
      </c>
      <c r="BU105" s="100">
        <v>0</v>
      </c>
      <c r="BV105" s="100">
        <v>0</v>
      </c>
      <c r="BW105" s="100">
        <v>0</v>
      </c>
      <c r="BX105" s="100">
        <v>0</v>
      </c>
      <c r="BY105" s="100">
        <v>0</v>
      </c>
      <c r="BZ105" s="100">
        <v>0</v>
      </c>
      <c r="CA105" s="100">
        <v>0</v>
      </c>
      <c r="CB105" s="100">
        <v>0</v>
      </c>
      <c r="CC105" s="100">
        <v>0</v>
      </c>
      <c r="CD105" s="100">
        <v>0</v>
      </c>
      <c r="CE105" s="100">
        <v>0</v>
      </c>
      <c r="CF105" s="100">
        <v>0</v>
      </c>
      <c r="CG105" s="100">
        <v>0</v>
      </c>
      <c r="CH105" s="100">
        <v>0</v>
      </c>
      <c r="CI105" s="100">
        <v>0</v>
      </c>
      <c r="CJ105" s="100">
        <v>0</v>
      </c>
      <c r="CK105" s="100">
        <v>0</v>
      </c>
      <c r="CL105" s="100">
        <v>0</v>
      </c>
      <c r="CM105" s="100">
        <v>0</v>
      </c>
      <c r="CN105" s="100">
        <v>0</v>
      </c>
      <c r="CO105" s="100">
        <v>0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</row>
    <row r="107" spans="2:99">
      <c r="B107" s="104" t="s">
        <v>275</v>
      </c>
    </row>
    <row r="108" spans="2:99">
      <c r="C108" s="99" t="s">
        <v>276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0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0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0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0</v>
      </c>
      <c r="E112" s="100">
        <f>SUM(L$49:L$70)+SUM(N$49:N$70)+SUM(P$49:P$70)+SUM(R$49:R$70)</f>
        <v>0</v>
      </c>
      <c r="F112" s="100">
        <f>SUM(T$49:T$70)+SUM(V$49:V$70)+SUM(X$49:X$70)+SUM(Z$49:Z$70)</f>
        <v>0</v>
      </c>
      <c r="G112" s="100">
        <f>SUM(AB$49:AB$70)+SUM(AD$49:AD$70)+SUM(AF$49:AF$70)+SUM(AH$49:AH$70)</f>
        <v>0</v>
      </c>
      <c r="H112" s="100">
        <f>SUM(AJ$49:AJ$70)+SUM(AL$49:AL$70)+SUM(AN$49:AN$70)+SUM(AP$49:AP$70)</f>
        <v>0</v>
      </c>
      <c r="I112" s="100">
        <f>SUM(AR$49:AR$70)+SUM(AT$49:AT$70)+SUM(AV$49:AV$70)+SUM(AX$49:AX$70)</f>
        <v>0</v>
      </c>
      <c r="J112" s="100">
        <f>SUM(AZ$49:AZ$70)+SUM(BB$49:BB$70)+SUM(BD$49:BD$70)+SUM(BF$49:BF$70)</f>
        <v>0</v>
      </c>
      <c r="K112" s="100">
        <f>SUM(BH$49:BH$70)+SUM(BJ$49:BJ$70)+SUM(BL$49:BL$70)+SUM(BN$49:BN$70)</f>
        <v>0</v>
      </c>
      <c r="L112" s="100">
        <f>SUM(BP$49:BP$70)+SUM(BR$49:BR$70)+SUM(BT$49:BT$70)+SUM(BV$49:BV$70)</f>
        <v>0</v>
      </c>
      <c r="M112" s="100">
        <f>SUM(BX$49:BX$70)+SUM(BZ$49:BZ$70)+SUM(CB$49:CB$70)+SUM(CD$49:CD$70)</f>
        <v>0</v>
      </c>
      <c r="N112" s="100">
        <f>SUM(CF$49:CF$70)+SUM(CH$49:CH$70)+SUM(CJ$49:CJ$70)+SUM(CL$49:CL$70)</f>
        <v>0</v>
      </c>
      <c r="O112" s="100">
        <f>SUM(CN$49:CN$70)+SUM(CP$49:CP$70)+SUM(CR$49:CR$70)+SUM(CT$49:CT$70)</f>
        <v>0</v>
      </c>
    </row>
    <row r="113" spans="2:15">
      <c r="C113" s="99" t="s">
        <v>130</v>
      </c>
      <c r="D113" s="100">
        <f>SUM(D$71:D$86)+SUM(F$71:F$86)+SUM(H$71:H$86)+SUM(J$71:J$86)</f>
        <v>0</v>
      </c>
      <c r="E113" s="100">
        <f>SUM(L$71:L$86)+SUM(N$71:N$86)+SUM(P$71:P$86)+SUM(R$71:R$86)</f>
        <v>0</v>
      </c>
      <c r="F113" s="100">
        <f>SUM(T$71:T$86)+SUM(V$71:V$86)+SUM(X$71:X$86)+SUM(Z$71:Z$86)</f>
        <v>0</v>
      </c>
      <c r="G113" s="100">
        <f>SUM(AB$71:AB$86)+SUM(AD$71:AD$86)+SUM(AF$71:AF$86)+SUM(AH$71:AH$86)</f>
        <v>0</v>
      </c>
      <c r="H113" s="100">
        <f>SUM(AJ$71:AJ$86)+SUM(AL$71:AL$86)+SUM(AN$71:AN$86)+SUM(AP$71:AP$86)</f>
        <v>0</v>
      </c>
      <c r="I113" s="100">
        <f>SUM(AR$71:AR$86)+SUM(AT$71:AT$86)+SUM(AV$71:AV$86)+SUM(AX$71:AX$86)</f>
        <v>0</v>
      </c>
      <c r="J113" s="100">
        <f>SUM(AZ$71:AZ$86)+SUM(BB$71:BB$86)+SUM(BD$71:BD$86)+SUM(BF$71:BF$86)</f>
        <v>0</v>
      </c>
      <c r="K113" s="100">
        <f>SUM(BH$71:BH$86)+SUM(BJ$71:BJ$86)+SUM(BL$71:BL$86)+SUM(BN$71:BN$86)</f>
        <v>0</v>
      </c>
      <c r="L113" s="100">
        <f>SUM(BP$71:BP$86)+SUM(BR$71:BR$86)+SUM(BT$71:BT$86)+SUM(BV$71:BV$86)</f>
        <v>0</v>
      </c>
      <c r="M113" s="100">
        <f>SUM(BX$71:BX$86)+SUM(BZ$71:BZ$86)+SUM(CB$71:CB$86)+SUM(CD$71:CD$86)</f>
        <v>0</v>
      </c>
      <c r="N113" s="100">
        <f>SUM(CF$71:CF$86)+SUM(CH$71:CH$86)+SUM(CJ$71:CJ$86)+SUM(CL$71:CL$86)</f>
        <v>0</v>
      </c>
      <c r="O113" s="100">
        <f>SUM(CN$71:CN$86)+SUM(CP$71:CP$86)+SUM(CR$71:CR$86)+SUM(CT$71:CT$86)</f>
        <v>0</v>
      </c>
    </row>
    <row r="114" spans="2:15">
      <c r="C114" s="99" t="s">
        <v>131</v>
      </c>
      <c r="D114" s="100">
        <f>SUM(D$87:D$94)+SUM(F$87:F$94)+SUM(H$87:H$94)+SUM(J$87:J$94)</f>
        <v>0</v>
      </c>
      <c r="E114" s="100">
        <f>SUM(L$87:L$94)+SUM(N$87:N$94)+SUM(P$87:P$94)+SUM(R$87:R$94)</f>
        <v>0</v>
      </c>
      <c r="F114" s="100">
        <f>SUM(T$87:T$94)+SUM(V$87:V$94)+SUM(X$87:X$94)+SUM(Z$87:Z$94)</f>
        <v>0</v>
      </c>
      <c r="G114" s="100">
        <f>SUM(AB$87:AB$94)+SUM(AD$87:AD$94)+SUM(AF$87:AF$94)+SUM(AH$87:AH$94)</f>
        <v>0</v>
      </c>
      <c r="H114" s="100">
        <f>SUM(AJ$87:AJ$94)+SUM(AL$87:AL$94)+SUM(AN$87:AN$94)+SUM(AP$87:AP$94)</f>
        <v>0</v>
      </c>
      <c r="I114" s="100">
        <f>SUM(AR$87:AR$94)+SUM(AT$87:AT$94)+SUM(AV$87:AV$94)+SUM(AX$87:AX$94)</f>
        <v>0</v>
      </c>
      <c r="J114" s="100">
        <f>SUM(AZ$87:AZ$94)+SUM(BB$87:BB$94)+SUM(BD$87:BD$94)+SUM(BF$87:BF$94)</f>
        <v>0</v>
      </c>
      <c r="K114" s="100">
        <f>SUM(BH$87:BH$94)+SUM(BJ$87:BJ$94)+SUM(BL$87:BL$94)+SUM(BN$87:BN$94)</f>
        <v>0</v>
      </c>
      <c r="L114" s="100">
        <f>SUM(BP$87:BP$94)+SUM(BR$87:BR$94)+SUM(BT$87:BT$94)+SUM(BV$87:BV$94)</f>
        <v>0</v>
      </c>
      <c r="M114" s="100">
        <f>SUM(BX$87:BX$94)+SUM(BZ$87:BZ$94)+SUM(CB$87:CB$94)+SUM(CD$87:CD$94)</f>
        <v>0</v>
      </c>
      <c r="N114" s="100">
        <f>SUM(CF$87:CF$94)+SUM(CH$87:CH$94)+SUM(CJ$87:CJ$94)+SUM(CL$87:CL$94)</f>
        <v>0</v>
      </c>
      <c r="O114" s="100">
        <f>SUM(CN$87:CN$94)+SUM(CP$87:CP$94)+SUM(CR$87:CR$94)+SUM(CT$87:CT$94)</f>
        <v>0</v>
      </c>
    </row>
    <row r="115" spans="2:15">
      <c r="C115" s="99" t="s">
        <v>132</v>
      </c>
      <c r="D115" s="100">
        <f>SUM(D$95:D$105)+SUM(F$95:F$105)+SUM(H$95:H$105)+SUM(J$95:J$105)</f>
        <v>0</v>
      </c>
      <c r="E115" s="100">
        <f>SUM(L$95:L$105)+SUM(N$95:N$105)+SUM(P$95:P$105)+SUM(R$95:R$105)</f>
        <v>0</v>
      </c>
      <c r="F115" s="100">
        <f>SUM(T$95:T$105)+SUM(V$95:V$105)+SUM(X$95:X$105)+SUM(Z$95:Z$105)</f>
        <v>0</v>
      </c>
      <c r="G115" s="100">
        <f>SUM(AB$95:AB$105)+SUM(AD$95:AD$105)+SUM(AF$95:AF$105)+SUM(AH$95:AH$105)</f>
        <v>0</v>
      </c>
      <c r="H115" s="100">
        <f>SUM(AJ$95:AJ$105)+SUM(AL$95:AL$105)+SUM(AN$95:AN$105)+SUM(AP$95:AP$105)</f>
        <v>0</v>
      </c>
      <c r="I115" s="100">
        <f>SUM(AR$95:AR$105)+SUM(AT$95:AT$105)+SUM(AV$95:AV$105)+SUM(AX$95:AX$105)</f>
        <v>0</v>
      </c>
      <c r="J115" s="100">
        <f>SUM(AZ$95:AZ$105)+SUM(BB$95:BB$105)+SUM(BD$95:BD$105)+SUM(BF$95:BF$105)</f>
        <v>0</v>
      </c>
      <c r="K115" s="100">
        <f>SUM(BH$95:BH$105)+SUM(BJ$95:BJ$105)+SUM(BL$95:BL$105)+SUM(BN$95:BN$105)</f>
        <v>0</v>
      </c>
      <c r="L115" s="100">
        <f>SUM(BP$95:BP$105)+SUM(BR$95:BR$105)+SUM(BT$95:BT$105)+SUM(BV$95:BV$105)</f>
        <v>0</v>
      </c>
      <c r="M115" s="100">
        <f>SUM(BX$95:BX$105)+SUM(BZ$95:BZ$105)+SUM(CB$95:CB$105)+SUM(CD$95:CD$105)</f>
        <v>0</v>
      </c>
      <c r="N115" s="100">
        <f>SUM(CF$95:CF$105)+SUM(CH$95:CH$105)+SUM(CJ$95:CJ$105)+SUM(CL$95:CL$105)</f>
        <v>0</v>
      </c>
      <c r="O115" s="100">
        <f>SUM(CN$95:CN$105)+SUM(CP$95:CP$105)+SUM(CR$95:CR$105)+SUM(CT$95:CT$105)</f>
        <v>0</v>
      </c>
    </row>
    <row r="116" spans="2:15">
      <c r="C116" s="99" t="s">
        <v>277</v>
      </c>
      <c r="D116" s="100">
        <f t="shared" ref="D116:O116" si="0">SUM(D$109:D$115)</f>
        <v>0</v>
      </c>
      <c r="E116" s="100">
        <f t="shared" si="0"/>
        <v>0</v>
      </c>
      <c r="F116" s="100">
        <f t="shared" si="0"/>
        <v>0</v>
      </c>
      <c r="G116" s="100">
        <f t="shared" si="0"/>
        <v>0</v>
      </c>
      <c r="H116" s="100">
        <f t="shared" si="0"/>
        <v>0</v>
      </c>
      <c r="I116" s="100">
        <f t="shared" si="0"/>
        <v>0</v>
      </c>
      <c r="J116" s="100">
        <f t="shared" si="0"/>
        <v>0</v>
      </c>
      <c r="K116" s="100">
        <f t="shared" si="0"/>
        <v>0</v>
      </c>
      <c r="L116" s="100">
        <f t="shared" si="0"/>
        <v>0</v>
      </c>
      <c r="M116" s="100">
        <f t="shared" si="0"/>
        <v>0</v>
      </c>
      <c r="N116" s="100">
        <f t="shared" si="0"/>
        <v>0</v>
      </c>
      <c r="O116" s="100">
        <f t="shared" si="0"/>
        <v>0</v>
      </c>
    </row>
    <row r="118" spans="2:15">
      <c r="B118" s="103" t="s">
        <v>278</v>
      </c>
    </row>
    <row r="119" spans="2:15">
      <c r="C119" s="99" t="s">
        <v>276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0</v>
      </c>
      <c r="E120" s="100">
        <f>E109*pricing!E33*2000</f>
        <v>0</v>
      </c>
      <c r="F120" s="100">
        <f>F109*pricing!F33*2000</f>
        <v>0</v>
      </c>
      <c r="G120" s="100">
        <f>G109*pricing!G33*2000</f>
        <v>0</v>
      </c>
      <c r="H120" s="100">
        <f>H109*pricing!H33*2000</f>
        <v>0</v>
      </c>
      <c r="I120" s="100">
        <f>I109*pricing!I33*2000</f>
        <v>0</v>
      </c>
      <c r="J120" s="100">
        <f>J109*pricing!J33*2000</f>
        <v>0</v>
      </c>
      <c r="K120" s="100">
        <f>K109*pricing!K33*2000</f>
        <v>0</v>
      </c>
      <c r="L120" s="100">
        <f>L109*pricing!L33*2000</f>
        <v>0</v>
      </c>
      <c r="M120" s="100">
        <f>M109*pricing!M33*2000</f>
        <v>0</v>
      </c>
      <c r="N120" s="100">
        <f>N109*pricing!N33*2000</f>
        <v>0</v>
      </c>
      <c r="O120" s="100">
        <f>O109*pricing!O33*2000</f>
        <v>0</v>
      </c>
    </row>
    <row r="121" spans="2:15">
      <c r="C121" s="99" t="s">
        <v>127</v>
      </c>
      <c r="D121" s="100">
        <f>D110*pricing!D34*2000</f>
        <v>0</v>
      </c>
      <c r="E121" s="100">
        <f>E110*pricing!E34*2000</f>
        <v>0</v>
      </c>
      <c r="F121" s="100">
        <f>F110*pricing!F34*2000</f>
        <v>0</v>
      </c>
      <c r="G121" s="100">
        <f>G110*pricing!G34*2000</f>
        <v>0</v>
      </c>
      <c r="H121" s="100">
        <f>H110*pricing!H34*2000</f>
        <v>0</v>
      </c>
      <c r="I121" s="100">
        <f>I110*pricing!I34*2000</f>
        <v>0</v>
      </c>
      <c r="J121" s="100">
        <f>J110*pricing!J34*2000</f>
        <v>0</v>
      </c>
      <c r="K121" s="100">
        <f>K110*pricing!K34*2000</f>
        <v>0</v>
      </c>
      <c r="L121" s="100">
        <f>L110*pricing!L34*2000</f>
        <v>0</v>
      </c>
      <c r="M121" s="100">
        <f>M110*pricing!M34*2000</f>
        <v>0</v>
      </c>
      <c r="N121" s="100">
        <f>N110*pricing!N34*2000</f>
        <v>0</v>
      </c>
      <c r="O121" s="100">
        <f>O110*pricing!O34*2000</f>
        <v>0</v>
      </c>
    </row>
    <row r="122" spans="2:15">
      <c r="C122" s="99" t="s">
        <v>128</v>
      </c>
      <c r="D122" s="100">
        <f>D111*pricing!D35*2000</f>
        <v>0</v>
      </c>
      <c r="E122" s="100">
        <f>E111*pricing!E35*2000</f>
        <v>0</v>
      </c>
      <c r="F122" s="100">
        <f>F111*pricing!F35*2000</f>
        <v>0</v>
      </c>
      <c r="G122" s="100">
        <f>G111*pricing!G35*2000</f>
        <v>0</v>
      </c>
      <c r="H122" s="100">
        <f>H111*pricing!H35*2000</f>
        <v>0</v>
      </c>
      <c r="I122" s="100">
        <f>I111*pricing!I35*2000</f>
        <v>0</v>
      </c>
      <c r="J122" s="100">
        <f>J111*pricing!J35*2000</f>
        <v>0</v>
      </c>
      <c r="K122" s="100">
        <f>K111*pricing!K35*2000</f>
        <v>0</v>
      </c>
      <c r="L122" s="100">
        <f>L111*pricing!L35*2000</f>
        <v>0</v>
      </c>
      <c r="M122" s="100">
        <f>M111*pricing!M35*2000</f>
        <v>0</v>
      </c>
      <c r="N122" s="100">
        <f>N111*pricing!N35*2000</f>
        <v>0</v>
      </c>
      <c r="O122" s="100">
        <f>O111*pricing!O35*2000</f>
        <v>0</v>
      </c>
    </row>
    <row r="123" spans="2:15">
      <c r="C123" s="99" t="s">
        <v>129</v>
      </c>
      <c r="D123" s="100">
        <f>D112*pricing!D36*2000</f>
        <v>0</v>
      </c>
      <c r="E123" s="100">
        <f>E112*pricing!E36*2000</f>
        <v>0</v>
      </c>
      <c r="F123" s="100">
        <f>F112*pricing!F36*2000</f>
        <v>0</v>
      </c>
      <c r="G123" s="100">
        <f>G112*pricing!G36*2000</f>
        <v>0</v>
      </c>
      <c r="H123" s="100">
        <f>H112*pricing!H36*2000</f>
        <v>0</v>
      </c>
      <c r="I123" s="100">
        <f>I112*pricing!I36*2000</f>
        <v>0</v>
      </c>
      <c r="J123" s="100">
        <f>J112*pricing!J36*2000</f>
        <v>0</v>
      </c>
      <c r="K123" s="100">
        <f>K112*pricing!K36*2000</f>
        <v>0</v>
      </c>
      <c r="L123" s="100">
        <f>L112*pricing!L36*2000</f>
        <v>0</v>
      </c>
      <c r="M123" s="100">
        <f>M112*pricing!M36*2000</f>
        <v>0</v>
      </c>
      <c r="N123" s="100">
        <f>N112*pricing!N36*2000</f>
        <v>0</v>
      </c>
      <c r="O123" s="100">
        <f>O112*pricing!O36*2000</f>
        <v>0</v>
      </c>
    </row>
    <row r="124" spans="2:15">
      <c r="C124" s="99" t="s">
        <v>130</v>
      </c>
      <c r="D124" s="100">
        <f>D113*pricing!D37*2000</f>
        <v>0</v>
      </c>
      <c r="E124" s="100">
        <f>E113*pricing!E37*2000</f>
        <v>0</v>
      </c>
      <c r="F124" s="100">
        <f>F113*pricing!F37*2000</f>
        <v>0</v>
      </c>
      <c r="G124" s="100">
        <f>G113*pricing!G37*2000</f>
        <v>0</v>
      </c>
      <c r="H124" s="100">
        <f>H113*pricing!H37*2000</f>
        <v>0</v>
      </c>
      <c r="I124" s="100">
        <f>I113*pricing!I37*2000</f>
        <v>0</v>
      </c>
      <c r="J124" s="100">
        <f>J113*pricing!J37*2000</f>
        <v>0</v>
      </c>
      <c r="K124" s="100">
        <f>K113*pricing!K37*2000</f>
        <v>0</v>
      </c>
      <c r="L124" s="100">
        <f>L113*pricing!L37*2000</f>
        <v>0</v>
      </c>
      <c r="M124" s="100">
        <f>M113*pricing!M37*2000</f>
        <v>0</v>
      </c>
      <c r="N124" s="100">
        <f>N113*pricing!N37*2000</f>
        <v>0</v>
      </c>
      <c r="O124" s="100">
        <f>O113*pricing!O37*2000</f>
        <v>0</v>
      </c>
    </row>
    <row r="125" spans="2:15">
      <c r="C125" s="99" t="s">
        <v>131</v>
      </c>
      <c r="D125" s="100">
        <f>D114*pricing!D38*2000</f>
        <v>0</v>
      </c>
      <c r="E125" s="100">
        <f>E114*pricing!E38*2000</f>
        <v>0</v>
      </c>
      <c r="F125" s="100">
        <f>F114*pricing!F38*2000</f>
        <v>0</v>
      </c>
      <c r="G125" s="100">
        <f>G114*pricing!G38*2000</f>
        <v>0</v>
      </c>
      <c r="H125" s="100">
        <f>H114*pricing!H38*2000</f>
        <v>0</v>
      </c>
      <c r="I125" s="100">
        <f>I114*pricing!I38*2000</f>
        <v>0</v>
      </c>
      <c r="J125" s="100">
        <f>J114*pricing!J38*2000</f>
        <v>0</v>
      </c>
      <c r="K125" s="100">
        <f>K114*pricing!K38*2000</f>
        <v>0</v>
      </c>
      <c r="L125" s="100">
        <f>L114*pricing!L38*2000</f>
        <v>0</v>
      </c>
      <c r="M125" s="100">
        <f>M114*pricing!M38*2000</f>
        <v>0</v>
      </c>
      <c r="N125" s="100">
        <f>N114*pricing!N38*2000</f>
        <v>0</v>
      </c>
      <c r="O125" s="100">
        <f>O114*pricing!O38*2000</f>
        <v>0</v>
      </c>
    </row>
    <row r="126" spans="2:15">
      <c r="C126" s="99" t="s">
        <v>132</v>
      </c>
      <c r="D126" s="100">
        <f>D115*pricing!D39*2000</f>
        <v>0</v>
      </c>
      <c r="E126" s="100">
        <f>E115*pricing!E39*2000</f>
        <v>0</v>
      </c>
      <c r="F126" s="100">
        <f>F115*pricing!F39*2000</f>
        <v>0</v>
      </c>
      <c r="G126" s="100">
        <f>G115*pricing!G39*2000</f>
        <v>0</v>
      </c>
      <c r="H126" s="100">
        <f>H115*pricing!H39*2000</f>
        <v>0</v>
      </c>
      <c r="I126" s="100">
        <f>I115*pricing!I39*2000</f>
        <v>0</v>
      </c>
      <c r="J126" s="100">
        <f>J115*pricing!J39*2000</f>
        <v>0</v>
      </c>
      <c r="K126" s="100">
        <f>K115*pricing!K39*2000</f>
        <v>0</v>
      </c>
      <c r="L126" s="100">
        <f>L115*pricing!L39*2000</f>
        <v>0</v>
      </c>
      <c r="M126" s="100">
        <f>M115*pricing!M39*2000</f>
        <v>0</v>
      </c>
      <c r="N126" s="100">
        <f>N115*pricing!N39*2000</f>
        <v>0</v>
      </c>
      <c r="O126" s="100">
        <f>O115*pricing!O39*2000</f>
        <v>0</v>
      </c>
    </row>
    <row r="127" spans="2:15">
      <c r="C127" s="99" t="s">
        <v>277</v>
      </c>
      <c r="D127" s="100">
        <f>SUM(D$120:D$126)</f>
        <v>0</v>
      </c>
      <c r="E127" s="100">
        <f t="shared" ref="E127:O127" si="1">SUM(E$120:E$126)</f>
        <v>0</v>
      </c>
      <c r="F127" s="100">
        <f t="shared" si="1"/>
        <v>0</v>
      </c>
      <c r="G127" s="100">
        <f t="shared" si="1"/>
        <v>0</v>
      </c>
      <c r="H127" s="100">
        <f t="shared" si="1"/>
        <v>0</v>
      </c>
      <c r="I127" s="100">
        <f t="shared" si="1"/>
        <v>0</v>
      </c>
      <c r="J127" s="100">
        <f t="shared" si="1"/>
        <v>0</v>
      </c>
      <c r="K127" s="100">
        <f t="shared" si="1"/>
        <v>0</v>
      </c>
      <c r="L127" s="100">
        <f t="shared" si="1"/>
        <v>0</v>
      </c>
      <c r="M127" s="100">
        <f t="shared" si="1"/>
        <v>0</v>
      </c>
      <c r="N127" s="100">
        <f t="shared" si="1"/>
        <v>0</v>
      </c>
      <c r="O127" s="100">
        <f t="shared" si="1"/>
        <v>0</v>
      </c>
    </row>
    <row r="129" spans="2:15">
      <c r="B129" s="103" t="s">
        <v>279</v>
      </c>
    </row>
    <row r="130" spans="2:15">
      <c r="C130" s="105" t="s">
        <v>276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0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0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0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0</v>
      </c>
      <c r="E134" s="106">
        <f>SUM(M$49:M$70)+SUM(O$49:O$70)+SUM(Q$49:Q$70)+SUM(S$49:S$70)</f>
        <v>0</v>
      </c>
      <c r="F134" s="106">
        <f>SUM(U$49:U$70)+SUM(W$49:W$70)+SUM(Y$49:Y$70)+SUM(AA$49:AA$70)</f>
        <v>0</v>
      </c>
      <c r="G134" s="106">
        <f>SUM(AC$49:AC$70)+SUM(AE$49:AE$70)+SUM(AG$49:AG$70)+SUM(AI$49:AI$70)</f>
        <v>0</v>
      </c>
      <c r="H134" s="106">
        <f>SUM(AK$49:AK$70)+SUM(AM$49:AM$70)+SUM(AO$49:AO$70)+SUM(AQ$49:AQ$70)</f>
        <v>0</v>
      </c>
      <c r="I134" s="106">
        <f>SUM(AS$49:AS$70)+SUM(AU$49:AU$70)+SUM(AW$49:AW$70)+SUM(AY$49:AY$70)</f>
        <v>0</v>
      </c>
      <c r="J134" s="106">
        <f>SUM(BA$49:BA$70)+SUM(BC$49:BC$70)+SUM(BE$49:BE$70)+SUM(BG$49:BG$70)</f>
        <v>0</v>
      </c>
      <c r="K134" s="106">
        <f>SUM(BI$49:BI$70)+SUM(BK$49:BK$70)+SUM(BM$49:BM$70)+SUM(BO$49:BO$70)</f>
        <v>0</v>
      </c>
      <c r="L134" s="106">
        <f>SUM(BQ$49:BQ$70)+SUM(BS$49:BS$70)+SUM(BU$49:BU$70)+SUM(BW$49:BW$70)</f>
        <v>0</v>
      </c>
      <c r="M134" s="106">
        <f>SUM(BY$49:BY$70)+SUM(CA$49:CA$70)+SUM(CC$49:CC$70)+SUM(CE$49:CE$70)</f>
        <v>0</v>
      </c>
      <c r="N134" s="106">
        <f>SUM(CG$49:CG$70)+SUM(CI$49:CI$70)+SUM(CK$49:CK$70)+SUM(CM$49:CM$70)</f>
        <v>0</v>
      </c>
      <c r="O134" s="106">
        <f>SUM(CO$49:CO$70)+SUM(CQ$49:CQ$70)+SUM(CS$49:CS$70)+SUM(CU$49:CU$70)</f>
        <v>0</v>
      </c>
    </row>
    <row r="135" spans="2:15">
      <c r="C135" s="105" t="s">
        <v>130</v>
      </c>
      <c r="D135" s="106">
        <f>SUM(E$71:E$86)+SUM(G$71:G$86)+SUM(I$71:I$86)+SUM(K$71:K$86)</f>
        <v>0</v>
      </c>
      <c r="E135" s="106">
        <f>SUM(M$71:M$86)+SUM(O$71:O$86)+SUM(Q$71:Q$86)+SUM(S$71:S$86)</f>
        <v>0</v>
      </c>
      <c r="F135" s="106">
        <f>SUM(U$71:U$86)+SUM(W$71:W$86)+SUM(Y$71:Y$86)+SUM(AA$71:AA$86)</f>
        <v>0</v>
      </c>
      <c r="G135" s="106">
        <f>SUM(AC$71:AC$86)+SUM(AE$71:AE$86)+SUM(AG$71:AG$86)+SUM(AI$71:AI$86)</f>
        <v>0</v>
      </c>
      <c r="H135" s="106">
        <f>SUM(AK$71:AK$86)+SUM(AM$71:AM$86)+SUM(AO$71:AO$86)+SUM(AQ$71:AQ$86)</f>
        <v>0</v>
      </c>
      <c r="I135" s="106">
        <f>SUM(AS$71:AS$86)+SUM(AU$71:AU$86)+SUM(AW$71:AW$86)+SUM(AY$71:AY$86)</f>
        <v>0</v>
      </c>
      <c r="J135" s="106">
        <f>SUM(BA$71:BA$86)+SUM(BC$71:BC$86)+SUM(BE$71:BE$86)+SUM(BG$71:BG$86)</f>
        <v>0</v>
      </c>
      <c r="K135" s="106">
        <f>SUM(BI$71:BI$86)+SUM(BK$71:BK$86)+SUM(BM$71:BM$86)+SUM(BO$71:BO$86)</f>
        <v>0</v>
      </c>
      <c r="L135" s="106">
        <f>SUM(BQ$71:BQ$86)+SUM(BS$71:BS$86)+SUM(BU$71:BU$86)+SUM(BW$71:BW$86)</f>
        <v>0</v>
      </c>
      <c r="M135" s="106">
        <f>SUM(BY$71:BY$86)+SUM(CA$71:CA$86)+SUM(CC$71:CC$86)+SUM(CE$71:CE$86)</f>
        <v>0</v>
      </c>
      <c r="N135" s="106">
        <f>SUM(CG$71:CG$86)+SUM(CI$71:CI$86)+SUM(CK$71:CK$86)+SUM(CM$71:CM$86)</f>
        <v>0</v>
      </c>
      <c r="O135" s="106">
        <f>SUM(CO$71:CO$86)+SUM(CQ$71:CQ$86)+SUM(CS$71:CS$86)+SUM(CU$71:CU$86)</f>
        <v>0</v>
      </c>
    </row>
    <row r="136" spans="2:15">
      <c r="C136" s="105" t="s">
        <v>131</v>
      </c>
      <c r="D136" s="106">
        <f>SUM(E$87:E$94)+SUM(G$87:G$94)+SUM(I$87:I$94)+SUM(K$87:K$94)</f>
        <v>0</v>
      </c>
      <c r="E136" s="106">
        <f>SUM(M$87:M$94)+SUM(O$87:O$94)+SUM(Q$87:Q$94)+SUM(S$87:S$94)</f>
        <v>0</v>
      </c>
      <c r="F136" s="106">
        <f>SUM(U$87:U$94)+SUM(W$87:W$94)+SUM(Y$87:Y$94)+SUM(AA$87:AA$94)</f>
        <v>0</v>
      </c>
      <c r="G136" s="106">
        <f>SUM(AC$87:AC$94)+SUM(AE$87:AE$94)+SUM(AG$87:AG$94)+SUM(AI$87:AI$94)</f>
        <v>0</v>
      </c>
      <c r="H136" s="106">
        <f>SUM(AK$87:AK$94)+SUM(AM$87:AM$94)+SUM(AO$87:AO$94)+SUM(AQ$87:AQ$94)</f>
        <v>0</v>
      </c>
      <c r="I136" s="106">
        <f>SUM(AS$87:AS$94)+SUM(AU$87:AU$94)+SUM(AW$87:AW$94)+SUM(AY$87:AY$94)</f>
        <v>0</v>
      </c>
      <c r="J136" s="106">
        <f>SUM(BA$87:BA$94)+SUM(BC$87:BC$94)+SUM(BE$87:BE$94)+SUM(BG$87:BG$94)</f>
        <v>0</v>
      </c>
      <c r="K136" s="106">
        <f>SUM(BI$87:BI$94)+SUM(BK$87:BK$94)+SUM(BM$87:BM$94)+SUM(BO$87:BO$94)</f>
        <v>0</v>
      </c>
      <c r="L136" s="106">
        <f>SUM(BQ$87:BQ$94)+SUM(BS$87:BS$94)+SUM(BU$87:BU$94)+SUM(BW$87:BW$94)</f>
        <v>0</v>
      </c>
      <c r="M136" s="106">
        <f>SUM(BY$87:BY$94)+SUM(CA$87:CA$94)+SUM(CC$87:CC$94)+SUM(CE$87:CE$94)</f>
        <v>0</v>
      </c>
      <c r="N136" s="106">
        <f>SUM(CG$87:CG$94)+SUM(CI$87:CI$94)+SUM(CK$87:CK$94)+SUM(CM$87:CM$94)</f>
        <v>0</v>
      </c>
      <c r="O136" s="106">
        <f>SUM(CO$87:CO$94)+SUM(CQ$87:CQ$94)+SUM(CS$87:CS$94)+SUM(CU$87:CU$94)</f>
        <v>0</v>
      </c>
    </row>
    <row r="137" spans="2:15">
      <c r="C137" s="105" t="s">
        <v>132</v>
      </c>
      <c r="D137" s="106">
        <f>SUM(E$95:E$105)+SUM(G$95:G$105)+SUM(I$95:I$105)+SUM(K$95:K$105)</f>
        <v>0</v>
      </c>
      <c r="E137" s="106">
        <f>SUM(M$95:M$105)+SUM(O$95:O$105)+SUM(Q$95:Q$105)+SUM(S$95:S$105)</f>
        <v>0</v>
      </c>
      <c r="F137" s="106">
        <f>SUM(U$95:U$105)+SUM(W$95:W$105)+SUM(Y$95:Y$105)+SUM(AA$95:AA$105)</f>
        <v>0</v>
      </c>
      <c r="G137" s="106">
        <f>SUM(AC$95:AC$105)+SUM(AE$95:AE$105)+SUM(AG$95:AG$105)+SUM(AI$95:AI$105)</f>
        <v>0</v>
      </c>
      <c r="H137" s="106">
        <f>SUM(AK$95:AK$105)+SUM(AM$95:AM$105)+SUM(AO$95:AO$105)+SUM(AQ$95:AQ$105)</f>
        <v>0</v>
      </c>
      <c r="I137" s="106">
        <f>SUM(AS$95:AS$105)+SUM(AU$95:AU$105)+SUM(AW$95:AW$105)+SUM(AY$95:AY$105)</f>
        <v>0</v>
      </c>
      <c r="J137" s="106">
        <f>SUM(BA$95:BA$105)+SUM(BC$95:BC$105)+SUM(BE$95:BE$105)+SUM(BG$95:BG$105)</f>
        <v>0</v>
      </c>
      <c r="K137" s="106">
        <f>SUM(BI$95:BI$105)+SUM(BK$95:BK$105)+SUM(BM$95:BM$105)+SUM(BO$95:BO$105)</f>
        <v>0</v>
      </c>
      <c r="L137" s="106">
        <f>SUM(BQ$95:BQ$105)+SUM(BS$95:BS$105)+SUM(BU$95:BU$105)+SUM(BW$95:BW$105)</f>
        <v>0</v>
      </c>
      <c r="M137" s="106">
        <f>SUM(BY$95:BY$105)+SUM(CA$95:CA$105)+SUM(CC$95:CC$105)+SUM(CE$95:CE$105)</f>
        <v>0</v>
      </c>
      <c r="N137" s="106">
        <f>SUM(CG$95:CG$105)+SUM(CI$95:CI$105)+SUM(CK$95:CK$105)+SUM(CM$95:CM$105)</f>
        <v>0</v>
      </c>
      <c r="O137" s="106">
        <f>SUM(CO$95:CO$105)+SUM(CQ$95:CQ$105)+SUM(CS$95:CS$105)+SUM(CU$95:CU$105)</f>
        <v>0</v>
      </c>
    </row>
    <row r="138" spans="2:15">
      <c r="C138" s="105" t="s">
        <v>277</v>
      </c>
      <c r="D138" s="100">
        <f t="shared" ref="D138:O138" si="2">SUM(D$131:D$137)</f>
        <v>0</v>
      </c>
      <c r="E138" s="100">
        <f t="shared" si="2"/>
        <v>0</v>
      </c>
      <c r="F138" s="100">
        <f t="shared" si="2"/>
        <v>0</v>
      </c>
      <c r="G138" s="100">
        <f t="shared" si="2"/>
        <v>0</v>
      </c>
      <c r="H138" s="100">
        <f t="shared" si="2"/>
        <v>0</v>
      </c>
      <c r="I138" s="100">
        <f t="shared" si="2"/>
        <v>0</v>
      </c>
      <c r="J138" s="100">
        <f t="shared" si="2"/>
        <v>0</v>
      </c>
      <c r="K138" s="100">
        <f t="shared" si="2"/>
        <v>0</v>
      </c>
      <c r="L138" s="100">
        <f t="shared" si="2"/>
        <v>0</v>
      </c>
      <c r="M138" s="100">
        <f t="shared" si="2"/>
        <v>0</v>
      </c>
      <c r="N138" s="100">
        <f t="shared" si="2"/>
        <v>0</v>
      </c>
      <c r="O138" s="100">
        <f t="shared" si="2"/>
        <v>0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166</v>
      </c>
      <c r="B1" s="99" t="s">
        <v>167</v>
      </c>
      <c r="C1" s="99" t="s">
        <v>168</v>
      </c>
      <c r="D1" s="99" t="s">
        <v>169</v>
      </c>
      <c r="E1" s="99" t="s">
        <v>170</v>
      </c>
    </row>
    <row r="2" spans="1:5">
      <c r="A2" s="99" t="s">
        <v>126</v>
      </c>
      <c r="B2" s="99" t="s">
        <v>171</v>
      </c>
      <c r="C2" s="100" t="s">
        <v>59</v>
      </c>
      <c r="D2" s="100">
        <v>482</v>
      </c>
      <c r="E2" s="100">
        <v>578.4</v>
      </c>
    </row>
    <row r="3" spans="1:5">
      <c r="B3" s="99" t="s">
        <v>172</v>
      </c>
      <c r="C3" s="100" t="s">
        <v>59</v>
      </c>
      <c r="D3" s="100">
        <v>657</v>
      </c>
      <c r="E3" s="100">
        <v>788.4</v>
      </c>
    </row>
    <row r="4" spans="1:5">
      <c r="B4" s="99" t="s">
        <v>173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174</v>
      </c>
      <c r="C5" s="100" t="s">
        <v>59</v>
      </c>
      <c r="D5" s="100">
        <v>585</v>
      </c>
      <c r="E5" s="100">
        <v>702</v>
      </c>
    </row>
    <row r="6" spans="1:5">
      <c r="B6" s="99" t="s">
        <v>175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176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177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178</v>
      </c>
      <c r="C9" s="100" t="s">
        <v>59</v>
      </c>
      <c r="D9" s="100">
        <v>71</v>
      </c>
      <c r="E9" s="100">
        <v>85.2</v>
      </c>
    </row>
    <row r="10" spans="1:5">
      <c r="B10" s="99" t="s">
        <v>179</v>
      </c>
      <c r="C10" s="100" t="s">
        <v>59</v>
      </c>
      <c r="D10" s="100">
        <v>407</v>
      </c>
      <c r="E10" s="100">
        <v>488.4</v>
      </c>
    </row>
    <row r="11" spans="1:5">
      <c r="B11" s="99" t="s">
        <v>180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181</v>
      </c>
      <c r="C12" s="100" t="s">
        <v>59</v>
      </c>
      <c r="D12" s="100">
        <v>284</v>
      </c>
      <c r="E12" s="100">
        <v>340.8</v>
      </c>
    </row>
    <row r="13" spans="1:5">
      <c r="B13" s="99" t="s">
        <v>182</v>
      </c>
      <c r="C13" s="100" t="s">
        <v>59</v>
      </c>
      <c r="D13" s="100">
        <v>352</v>
      </c>
      <c r="E13" s="100">
        <v>422.4</v>
      </c>
    </row>
    <row r="14" spans="1:5">
      <c r="B14" s="99" t="s">
        <v>183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184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185</v>
      </c>
      <c r="C16" s="100" t="s">
        <v>59</v>
      </c>
      <c r="D16" s="100">
        <v>239</v>
      </c>
      <c r="E16" s="100">
        <v>286.8</v>
      </c>
    </row>
    <row r="17" spans="2:5">
      <c r="B17" s="99" t="s">
        <v>186</v>
      </c>
      <c r="C17" s="100" t="s">
        <v>59</v>
      </c>
      <c r="D17" s="100">
        <v>52</v>
      </c>
      <c r="E17" s="100">
        <v>62.4</v>
      </c>
    </row>
    <row r="18" spans="2:5">
      <c r="B18" s="99" t="s">
        <v>187</v>
      </c>
      <c r="C18" s="100" t="s">
        <v>59</v>
      </c>
      <c r="D18" s="100">
        <v>156</v>
      </c>
      <c r="E18" s="100">
        <v>187.2</v>
      </c>
    </row>
    <row r="19" spans="2:5">
      <c r="B19" s="99" t="s">
        <v>188</v>
      </c>
      <c r="C19" s="100" t="s">
        <v>59</v>
      </c>
      <c r="D19" s="100">
        <v>245</v>
      </c>
      <c r="E19" s="100">
        <v>294</v>
      </c>
    </row>
    <row r="20" spans="2:5">
      <c r="B20" s="99" t="s">
        <v>189</v>
      </c>
      <c r="C20" s="100" t="s">
        <v>59</v>
      </c>
      <c r="D20" s="100">
        <v>306</v>
      </c>
      <c r="E20" s="100">
        <v>367.2</v>
      </c>
    </row>
    <row r="21" spans="2:5">
      <c r="B21" s="99" t="s">
        <v>190</v>
      </c>
      <c r="C21" s="100" t="s">
        <v>59</v>
      </c>
      <c r="D21" s="100">
        <v>442</v>
      </c>
      <c r="E21" s="100">
        <v>530.4</v>
      </c>
    </row>
    <row r="22" spans="2:5">
      <c r="B22" s="99" t="s">
        <v>191</v>
      </c>
      <c r="C22" s="100" t="s">
        <v>59</v>
      </c>
      <c r="D22" s="100">
        <v>405</v>
      </c>
      <c r="E22" s="100">
        <v>486</v>
      </c>
    </row>
    <row r="23" spans="2:5">
      <c r="B23" s="99" t="s">
        <v>192</v>
      </c>
      <c r="C23" s="100" t="s">
        <v>59</v>
      </c>
      <c r="D23" s="100">
        <v>356</v>
      </c>
      <c r="E23" s="100">
        <v>427.2</v>
      </c>
    </row>
    <row r="24" spans="2:5">
      <c r="B24" s="99" t="s">
        <v>193</v>
      </c>
      <c r="C24" s="100" t="s">
        <v>59</v>
      </c>
      <c r="D24" s="100">
        <v>615</v>
      </c>
      <c r="E24" s="100">
        <v>738</v>
      </c>
    </row>
    <row r="25" spans="2:5">
      <c r="B25" s="99" t="s">
        <v>194</v>
      </c>
      <c r="C25" s="100" t="s">
        <v>59</v>
      </c>
      <c r="D25" s="100">
        <v>282</v>
      </c>
      <c r="E25" s="100">
        <v>338.4</v>
      </c>
    </row>
    <row r="26" spans="2:5">
      <c r="B26" s="99" t="s">
        <v>195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196</v>
      </c>
      <c r="C27" s="100" t="s">
        <v>59</v>
      </c>
      <c r="D27" s="100">
        <v>284</v>
      </c>
      <c r="E27" s="100">
        <v>340.8</v>
      </c>
    </row>
    <row r="28" spans="2:5">
      <c r="B28" s="99" t="s">
        <v>197</v>
      </c>
      <c r="C28" s="100" t="s">
        <v>59</v>
      </c>
      <c r="D28" s="100">
        <v>700</v>
      </c>
      <c r="E28" s="100">
        <v>840</v>
      </c>
    </row>
    <row r="29" spans="2:5">
      <c r="B29" s="99" t="s">
        <v>198</v>
      </c>
      <c r="C29" s="100" t="s">
        <v>59</v>
      </c>
      <c r="D29" s="100">
        <v>395</v>
      </c>
      <c r="E29" s="100">
        <v>474</v>
      </c>
    </row>
    <row r="30" spans="2:5">
      <c r="B30" s="99" t="s">
        <v>199</v>
      </c>
      <c r="C30" s="100" t="s">
        <v>59</v>
      </c>
      <c r="D30" s="100">
        <v>457</v>
      </c>
      <c r="E30" s="100">
        <v>548.4</v>
      </c>
    </row>
    <row r="31" spans="2:5">
      <c r="B31" s="99" t="s">
        <v>200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201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202</v>
      </c>
      <c r="C33" s="100" t="s">
        <v>59</v>
      </c>
      <c r="D33" s="100">
        <v>717</v>
      </c>
      <c r="E33" s="100">
        <v>860.4</v>
      </c>
    </row>
    <row r="34" spans="1:5">
      <c r="B34" s="99" t="s">
        <v>203</v>
      </c>
      <c r="C34" s="100" t="s">
        <v>59</v>
      </c>
      <c r="D34" s="100">
        <v>1035</v>
      </c>
      <c r="E34" s="100">
        <v>1242</v>
      </c>
    </row>
    <row r="35" spans="1:5">
      <c r="B35" s="99" t="s">
        <v>204</v>
      </c>
      <c r="C35" s="100" t="s">
        <v>59</v>
      </c>
      <c r="D35" s="100">
        <v>1186</v>
      </c>
      <c r="E35" s="100">
        <v>1423.2</v>
      </c>
    </row>
    <row r="36" spans="1:5">
      <c r="B36" s="99" t="s">
        <v>205</v>
      </c>
      <c r="C36" s="100" t="s">
        <v>59</v>
      </c>
      <c r="D36" s="100">
        <v>604</v>
      </c>
      <c r="E36" s="100">
        <v>724.8</v>
      </c>
    </row>
    <row r="37" spans="1:5">
      <c r="B37" s="99" t="s">
        <v>206</v>
      </c>
      <c r="C37" s="100" t="s">
        <v>59</v>
      </c>
      <c r="D37" s="100">
        <v>550</v>
      </c>
      <c r="E37" s="100">
        <v>660</v>
      </c>
    </row>
    <row r="38" spans="1:5">
      <c r="B38" s="99" t="s">
        <v>207</v>
      </c>
      <c r="C38" s="100" t="s">
        <v>59</v>
      </c>
      <c r="D38" s="100">
        <v>705</v>
      </c>
      <c r="E38" s="100">
        <v>846</v>
      </c>
    </row>
    <row r="39" spans="1:5">
      <c r="B39" s="99" t="s">
        <v>208</v>
      </c>
      <c r="C39" s="100" t="s">
        <v>59</v>
      </c>
      <c r="D39" s="100">
        <v>852</v>
      </c>
      <c r="E39" s="100">
        <v>1022.4</v>
      </c>
    </row>
    <row r="40" spans="1:5">
      <c r="B40" s="99" t="s">
        <v>209</v>
      </c>
      <c r="C40" s="100" t="s">
        <v>59</v>
      </c>
      <c r="D40" s="100">
        <v>852</v>
      </c>
      <c r="E40" s="100">
        <v>1022.4</v>
      </c>
    </row>
    <row r="41" spans="1:5">
      <c r="B41" s="99" t="s">
        <v>210</v>
      </c>
      <c r="C41" s="100" t="s">
        <v>59</v>
      </c>
      <c r="D41" s="100">
        <v>1041</v>
      </c>
      <c r="E41" s="100">
        <v>1249.2</v>
      </c>
    </row>
    <row r="42" spans="1:5">
      <c r="B42" s="99" t="s">
        <v>211</v>
      </c>
      <c r="C42" s="100" t="s">
        <v>59</v>
      </c>
      <c r="D42" s="100">
        <v>1010</v>
      </c>
      <c r="E42" s="100">
        <v>1212</v>
      </c>
    </row>
    <row r="43" spans="1:5">
      <c r="B43" s="99" t="s">
        <v>212</v>
      </c>
      <c r="C43" s="100" t="s">
        <v>59</v>
      </c>
      <c r="D43" s="100">
        <v>1273</v>
      </c>
      <c r="E43" s="100">
        <v>1527.6</v>
      </c>
    </row>
    <row r="44" spans="1:5">
      <c r="B44" s="99" t="s">
        <v>213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214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215</v>
      </c>
      <c r="C46" s="100" t="s">
        <v>59</v>
      </c>
      <c r="D46" s="100">
        <v>235</v>
      </c>
      <c r="E46" s="100">
        <v>282</v>
      </c>
    </row>
    <row r="47" spans="1:5">
      <c r="B47" s="99" t="s">
        <v>216</v>
      </c>
      <c r="C47" s="100" t="s">
        <v>59</v>
      </c>
      <c r="D47" s="100">
        <v>712</v>
      </c>
      <c r="E47" s="100">
        <v>854.4</v>
      </c>
    </row>
    <row r="48" spans="1:5">
      <c r="B48" s="99" t="s">
        <v>217</v>
      </c>
      <c r="C48" s="100" t="s">
        <v>59</v>
      </c>
      <c r="D48" s="100">
        <v>450</v>
      </c>
      <c r="E48" s="100">
        <v>540</v>
      </c>
    </row>
    <row r="49" spans="2:5">
      <c r="B49" s="99" t="s">
        <v>218</v>
      </c>
      <c r="C49" s="100" t="s">
        <v>59</v>
      </c>
      <c r="D49" s="100">
        <v>339</v>
      </c>
      <c r="E49" s="100">
        <v>406.8</v>
      </c>
    </row>
    <row r="50" spans="2:5">
      <c r="B50" s="99" t="s">
        <v>219</v>
      </c>
      <c r="C50" s="100" t="s">
        <v>59</v>
      </c>
      <c r="D50" s="100">
        <v>279</v>
      </c>
      <c r="E50" s="100">
        <v>334.8</v>
      </c>
    </row>
    <row r="51" spans="2:5">
      <c r="B51" s="99" t="s">
        <v>220</v>
      </c>
      <c r="C51" s="100" t="s">
        <v>59</v>
      </c>
      <c r="D51" s="100">
        <v>553</v>
      </c>
      <c r="E51" s="100">
        <v>663.6</v>
      </c>
    </row>
    <row r="52" spans="2:5">
      <c r="B52" s="99" t="s">
        <v>221</v>
      </c>
      <c r="C52" s="100" t="s">
        <v>22</v>
      </c>
      <c r="D52" s="100">
        <v>959</v>
      </c>
      <c r="E52" s="100">
        <v>1150.8</v>
      </c>
    </row>
    <row r="53" spans="2:5">
      <c r="B53" s="99" t="s">
        <v>222</v>
      </c>
      <c r="C53" s="100" t="s">
        <v>59</v>
      </c>
      <c r="D53" s="100">
        <v>1176</v>
      </c>
      <c r="E53" s="100">
        <v>1411.2</v>
      </c>
    </row>
    <row r="54" spans="2:5">
      <c r="B54" s="99" t="s">
        <v>223</v>
      </c>
      <c r="C54" s="100" t="s">
        <v>22</v>
      </c>
      <c r="D54" s="100">
        <v>981</v>
      </c>
      <c r="E54" s="100">
        <v>1177.2</v>
      </c>
    </row>
    <row r="55" spans="2:5">
      <c r="B55" s="99" t="s">
        <v>224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225</v>
      </c>
      <c r="C56" s="100" t="s">
        <v>59</v>
      </c>
      <c r="D56" s="100">
        <v>543</v>
      </c>
      <c r="E56" s="100">
        <v>651.6</v>
      </c>
    </row>
    <row r="57" spans="2:5">
      <c r="B57" s="99" t="s">
        <v>226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227</v>
      </c>
      <c r="C58" s="100" t="s">
        <v>59</v>
      </c>
      <c r="D58" s="100">
        <v>1421</v>
      </c>
      <c r="E58" s="100">
        <v>1705.2</v>
      </c>
    </row>
    <row r="59" spans="2:5">
      <c r="B59" s="99" t="s">
        <v>228</v>
      </c>
      <c r="C59" s="100" t="s">
        <v>59</v>
      </c>
      <c r="D59" s="100">
        <v>663</v>
      </c>
      <c r="E59" s="100">
        <v>795.6</v>
      </c>
    </row>
    <row r="60" spans="2:5">
      <c r="B60" s="99" t="s">
        <v>229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230</v>
      </c>
      <c r="C61" s="100" t="s">
        <v>59</v>
      </c>
      <c r="D61" s="100">
        <v>855</v>
      </c>
      <c r="E61" s="100">
        <v>1026</v>
      </c>
    </row>
    <row r="62" spans="2:5">
      <c r="B62" s="99" t="s">
        <v>231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232</v>
      </c>
      <c r="C63" s="100" t="s">
        <v>59</v>
      </c>
      <c r="D63" s="100">
        <v>936</v>
      </c>
      <c r="E63" s="100">
        <v>1123.2</v>
      </c>
    </row>
    <row r="64" spans="2:5">
      <c r="B64" s="99" t="s">
        <v>233</v>
      </c>
      <c r="C64" s="100" t="s">
        <v>59</v>
      </c>
      <c r="D64" s="100">
        <v>861</v>
      </c>
      <c r="E64" s="100">
        <v>1033.2</v>
      </c>
    </row>
    <row r="65" spans="1:5">
      <c r="B65" s="99" t="s">
        <v>234</v>
      </c>
      <c r="C65" s="100" t="s">
        <v>59</v>
      </c>
      <c r="D65" s="100">
        <v>632</v>
      </c>
      <c r="E65" s="100">
        <v>758.4</v>
      </c>
    </row>
    <row r="66" spans="1:5">
      <c r="B66" s="99" t="s">
        <v>235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236</v>
      </c>
      <c r="C67" s="100" t="s">
        <v>22</v>
      </c>
      <c r="D67" s="100">
        <v>470</v>
      </c>
      <c r="E67" s="100">
        <v>564</v>
      </c>
    </row>
    <row r="68" spans="1:5">
      <c r="B68" s="99" t="s">
        <v>237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238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239</v>
      </c>
      <c r="C70" s="100" t="s">
        <v>22</v>
      </c>
      <c r="D70" s="100">
        <v>336</v>
      </c>
      <c r="E70" s="100">
        <v>403.2</v>
      </c>
    </row>
    <row r="71" spans="1:5">
      <c r="B71" s="99" t="s">
        <v>240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241</v>
      </c>
      <c r="C72" s="100" t="s">
        <v>22</v>
      </c>
      <c r="D72" s="100">
        <v>649</v>
      </c>
      <c r="E72" s="100">
        <v>778.8</v>
      </c>
    </row>
    <row r="73" spans="1:5">
      <c r="B73" s="99" t="s">
        <v>242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243</v>
      </c>
      <c r="C74" s="100" t="s">
        <v>22</v>
      </c>
      <c r="D74" s="100">
        <v>460</v>
      </c>
      <c r="E74" s="100">
        <v>552</v>
      </c>
    </row>
    <row r="75" spans="1:5">
      <c r="B75" s="99" t="s">
        <v>244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245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246</v>
      </c>
      <c r="C77" s="100" t="s">
        <v>22</v>
      </c>
      <c r="D77" s="100">
        <v>628</v>
      </c>
      <c r="E77" s="100">
        <v>753.6</v>
      </c>
    </row>
    <row r="78" spans="1:5">
      <c r="B78" s="99" t="s">
        <v>247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248</v>
      </c>
      <c r="C79" s="100" t="s">
        <v>22</v>
      </c>
      <c r="D79" s="100">
        <v>717</v>
      </c>
      <c r="E79" s="100">
        <v>860.4</v>
      </c>
    </row>
    <row r="80" spans="1:5">
      <c r="B80" s="99" t="s">
        <v>249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250</v>
      </c>
      <c r="C81" s="100" t="s">
        <v>22</v>
      </c>
      <c r="D81" s="100">
        <v>125</v>
      </c>
      <c r="E81" s="100">
        <v>150</v>
      </c>
    </row>
    <row r="82" spans="1:5">
      <c r="B82" s="99" t="s">
        <v>251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252</v>
      </c>
      <c r="C83" s="100" t="s">
        <v>22</v>
      </c>
      <c r="D83" s="100">
        <v>1629</v>
      </c>
      <c r="E83" s="100">
        <v>1954.8</v>
      </c>
    </row>
    <row r="84" spans="1:5">
      <c r="B84" s="99" t="s">
        <v>253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254</v>
      </c>
      <c r="C85" s="100" t="s">
        <v>22</v>
      </c>
      <c r="D85" s="100">
        <v>1998</v>
      </c>
      <c r="E85" s="100">
        <v>2397.6</v>
      </c>
    </row>
    <row r="86" spans="1:5">
      <c r="B86" s="99" t="s">
        <v>255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256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257</v>
      </c>
      <c r="C88" s="100" t="s">
        <v>22</v>
      </c>
      <c r="D88" s="100">
        <v>1184</v>
      </c>
      <c r="E88" s="100">
        <v>1420.8</v>
      </c>
    </row>
    <row r="89" spans="1:5">
      <c r="B89" s="99" t="s">
        <v>258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259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260</v>
      </c>
      <c r="C91" s="100" t="s">
        <v>22</v>
      </c>
      <c r="D91" s="100">
        <v>1444</v>
      </c>
      <c r="E91" s="100">
        <v>1732.8</v>
      </c>
    </row>
    <row r="92" spans="1:5">
      <c r="B92" s="99" t="s">
        <v>261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262</v>
      </c>
      <c r="C93" s="100" t="s">
        <v>22</v>
      </c>
      <c r="D93" s="100">
        <v>1524</v>
      </c>
      <c r="E93" s="100">
        <v>1828.8</v>
      </c>
    </row>
    <row r="94" spans="1:5">
      <c r="B94" s="99" t="s">
        <v>263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264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265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266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267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268</v>
      </c>
      <c r="C99" s="100" t="s">
        <v>22</v>
      </c>
      <c r="D99" s="100">
        <v>1690</v>
      </c>
      <c r="E99" s="100">
        <v>2028</v>
      </c>
    </row>
    <row r="100" spans="2:5">
      <c r="B100" s="99" t="s">
        <v>269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270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>
        <v>-786</v>
      </c>
      <c r="D6" s="15">
        <v>2043</v>
      </c>
      <c r="E6" s="15"/>
      <c r="F6" s="15" t="s">
        <v>6</v>
      </c>
      <c r="G6" s="15">
        <f t="shared" ref="G6:G15" si="0">$D6+$C6</f>
        <v>1257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/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/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/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>
        <v>-1541</v>
      </c>
      <c r="D10" s="15">
        <v>2454</v>
      </c>
      <c r="E10" s="15"/>
      <c r="F10" s="15" t="s">
        <v>6</v>
      </c>
      <c r="G10" s="15">
        <f t="shared" si="0"/>
        <v>913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/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>
        <v>-292</v>
      </c>
      <c r="D12" s="15">
        <v>5273</v>
      </c>
      <c r="E12" s="15"/>
      <c r="F12" s="15" t="s">
        <v>6</v>
      </c>
      <c r="G12" s="15">
        <f t="shared" si="0"/>
        <v>4981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/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/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/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>
        <v>-39</v>
      </c>
      <c r="D21" s="15">
        <v>61</v>
      </c>
      <c r="E21" s="15"/>
      <c r="F21" s="15" t="s">
        <v>6</v>
      </c>
      <c r="G21" s="15">
        <f t="shared" ref="G21:G30" si="2">$D21+$C21</f>
        <v>22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>
        <v>-62</v>
      </c>
      <c r="D25" s="15">
        <v>91</v>
      </c>
      <c r="E25" s="15"/>
      <c r="F25" s="15" t="s">
        <v>6</v>
      </c>
      <c r="G25" s="15">
        <f t="shared" si="2"/>
        <v>29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>
        <v>-43</v>
      </c>
      <c r="D27" s="15">
        <v>155</v>
      </c>
      <c r="E27" s="15"/>
      <c r="F27" s="15" t="s">
        <v>6</v>
      </c>
      <c r="G27" s="15">
        <f t="shared" si="2"/>
        <v>112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307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/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/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/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/>
      <c r="D39" s="14">
        <v>40000</v>
      </c>
      <c r="E39" s="15"/>
      <c r="F39" s="15" t="s">
        <v>6</v>
      </c>
      <c r="G39" s="15">
        <f t="shared" si="3"/>
        <v>40000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/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/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/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/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/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/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/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/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/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/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/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/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/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/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/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/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/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/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/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/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/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/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/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/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/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/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/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/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/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/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/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/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/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/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/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/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/>
      <c r="D76" s="15">
        <v>43000</v>
      </c>
      <c r="E76" s="15"/>
      <c r="F76" s="15" t="s">
        <v>6</v>
      </c>
      <c r="G76" s="15">
        <f t="shared" si="5"/>
        <v>43000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/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/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/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/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/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/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/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/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/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/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/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/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/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/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/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/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/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/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/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/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/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/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/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/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/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/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/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/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/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/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0</v>
      </c>
      <c r="D6" s="87">
        <v>0</v>
      </c>
      <c r="E6" s="87">
        <v>0</v>
      </c>
      <c r="F6" s="87">
        <v>0</v>
      </c>
      <c r="G6" s="87">
        <v>0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</row>
    <row r="7" spans="2:14">
      <c r="B7" s="36" t="s">
        <v>105</v>
      </c>
      <c r="C7" s="88">
        <v>3203.3999387586405</v>
      </c>
      <c r="D7" s="89">
        <v>3203.3999387586405</v>
      </c>
      <c r="E7" s="89">
        <v>3203.3999387586405</v>
      </c>
      <c r="F7" s="89">
        <v>3203.3999387586405</v>
      </c>
      <c r="G7" s="89">
        <v>3203.3999387586405</v>
      </c>
      <c r="H7" s="89">
        <v>3203.3999387586405</v>
      </c>
      <c r="I7" s="89">
        <v>3203.3999387586405</v>
      </c>
      <c r="J7" s="89">
        <v>3203.3999387586405</v>
      </c>
      <c r="K7" s="89">
        <v>3203.3999387586405</v>
      </c>
      <c r="L7" s="89">
        <v>3203.3999387586405</v>
      </c>
      <c r="M7" s="89">
        <v>3203.3999387586405</v>
      </c>
      <c r="N7" s="89">
        <v>3203.3999387586405</v>
      </c>
    </row>
    <row r="8" spans="2:14">
      <c r="B8" s="36" t="s">
        <v>106</v>
      </c>
      <c r="C8" s="88">
        <v>2958.1665880602222</v>
      </c>
      <c r="D8" s="89">
        <v>2958.1665880602222</v>
      </c>
      <c r="E8" s="89">
        <v>2958.1665880602222</v>
      </c>
      <c r="F8" s="89">
        <v>2958.1665880602222</v>
      </c>
      <c r="G8" s="89">
        <v>2958.1665880602222</v>
      </c>
      <c r="H8" s="89">
        <v>2958.1665880602222</v>
      </c>
      <c r="I8" s="89">
        <v>2958.1665880602222</v>
      </c>
      <c r="J8" s="89">
        <v>2958.1665880602222</v>
      </c>
      <c r="K8" s="89">
        <v>2958.1665880602222</v>
      </c>
      <c r="L8" s="89">
        <v>2958.1665880602222</v>
      </c>
      <c r="M8" s="89">
        <v>2958.1665880602222</v>
      </c>
      <c r="N8" s="89">
        <v>2958.1665880602222</v>
      </c>
    </row>
    <row r="9" spans="2:14">
      <c r="B9" s="36" t="s">
        <v>107</v>
      </c>
      <c r="C9" s="88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</row>
    <row r="10" spans="2:14">
      <c r="B10" s="36" t="s">
        <v>108</v>
      </c>
      <c r="C10" s="88">
        <v>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</row>
    <row r="11" spans="2:14">
      <c r="B11" s="37" t="s">
        <v>109</v>
      </c>
      <c r="C11" s="88">
        <v>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0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0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0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0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0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0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1999</v>
      </c>
      <c r="E28" s="49"/>
      <c r="F28" s="45">
        <f>basic_info!$D$5-4</f>
        <v>2000</v>
      </c>
      <c r="G28" s="49"/>
      <c r="H28" s="45">
        <f>basic_info!$D$5-3</f>
        <v>2001</v>
      </c>
      <c r="I28" s="49"/>
      <c r="J28" s="45">
        <f>basic_info!$D$5-2</f>
        <v>2002</v>
      </c>
      <c r="K28" s="49"/>
      <c r="L28" s="45">
        <f>basic_info!$D$5-1</f>
        <v>2003</v>
      </c>
      <c r="N28" s="45">
        <f>basic_info!$D$5</f>
        <v>2004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2004</v>
      </c>
      <c r="D30" s="44">
        <v>0.89613018209891793</v>
      </c>
      <c r="E30" s="35">
        <v>0</v>
      </c>
      <c r="F30" s="47">
        <v>0.89685664902276785</v>
      </c>
      <c r="G30" s="46">
        <v>200000</v>
      </c>
      <c r="H30" s="47">
        <v>0.92496783911573388</v>
      </c>
      <c r="I30" s="46">
        <v>0</v>
      </c>
      <c r="J30" s="47">
        <v>0.86281425781024335</v>
      </c>
      <c r="K30" s="46">
        <v>0</v>
      </c>
      <c r="L30" s="47">
        <v>0.80509725564657586</v>
      </c>
      <c r="M30" s="46">
        <v>0</v>
      </c>
      <c r="N30" s="60"/>
      <c r="O30" s="71" t="s">
        <v>162</v>
      </c>
      <c r="P30" s="41">
        <f>M30+K30+I30+E30+G30</f>
        <v>200000</v>
      </c>
      <c r="Q30" s="70"/>
    </row>
    <row r="31" spans="2:33">
      <c r="B31" s="36"/>
      <c r="C31" s="47">
        <f>basic_info!$D$5+1</f>
        <v>2005</v>
      </c>
      <c r="D31" s="76"/>
      <c r="E31" s="75"/>
      <c r="F31" s="69">
        <v>0.87020508707976429</v>
      </c>
      <c r="G31" s="79">
        <v>0</v>
      </c>
      <c r="H31" s="61">
        <v>0.86299991590536052</v>
      </c>
      <c r="I31" s="62">
        <v>200000</v>
      </c>
      <c r="J31" s="61">
        <v>0.79485878402772314</v>
      </c>
      <c r="K31" s="62">
        <v>0</v>
      </c>
      <c r="L31" s="61">
        <v>0.74055946737908196</v>
      </c>
      <c r="M31" s="62">
        <v>0</v>
      </c>
      <c r="N31" s="63">
        <v>0.78901217047933125</v>
      </c>
      <c r="O31" s="89"/>
      <c r="P31" s="63">
        <f>O31+M31+K31+I31+G31</f>
        <v>200000</v>
      </c>
    </row>
    <row r="32" spans="2:33">
      <c r="B32" s="36"/>
      <c r="C32" s="47">
        <f>basic_info!$D$5+2</f>
        <v>2006</v>
      </c>
      <c r="D32" s="76"/>
      <c r="E32" s="75"/>
      <c r="F32" s="75"/>
      <c r="G32" s="75"/>
      <c r="H32" s="69">
        <v>0.78584368908792024</v>
      </c>
      <c r="I32" s="79">
        <v>0</v>
      </c>
      <c r="J32" s="61">
        <v>0.78609720553568063</v>
      </c>
      <c r="K32" s="62">
        <v>0</v>
      </c>
      <c r="L32" s="61">
        <v>0.73078852244812054</v>
      </c>
      <c r="M32" s="62">
        <v>0</v>
      </c>
      <c r="N32" s="63">
        <v>0.79541919266908367</v>
      </c>
      <c r="O32" s="89"/>
      <c r="P32" s="63">
        <f>O32+M32+K32+I32</f>
        <v>0</v>
      </c>
    </row>
    <row r="33" spans="2:17">
      <c r="B33" s="36"/>
      <c r="C33" s="47">
        <f>basic_info!$D$5+3</f>
        <v>2007</v>
      </c>
      <c r="D33" s="76"/>
      <c r="E33" s="75"/>
      <c r="F33" s="75"/>
      <c r="G33" s="75"/>
      <c r="H33" s="75"/>
      <c r="I33" s="75"/>
      <c r="J33" s="69">
        <v>0.7399849637887721</v>
      </c>
      <c r="K33" s="79">
        <v>0</v>
      </c>
      <c r="L33" s="61">
        <v>0.69782766257496576</v>
      </c>
      <c r="M33" s="62">
        <v>0</v>
      </c>
      <c r="N33" s="63">
        <v>0.7777456783815756</v>
      </c>
      <c r="O33" s="89"/>
      <c r="P33" s="63">
        <f>O33+M33+K33</f>
        <v>0</v>
      </c>
    </row>
    <row r="34" spans="2:17">
      <c r="B34" s="36"/>
      <c r="C34" s="47">
        <f>basic_info!$D$5+4</f>
        <v>2008</v>
      </c>
      <c r="D34" s="76"/>
      <c r="E34" s="75"/>
      <c r="F34" s="75"/>
      <c r="G34" s="75"/>
      <c r="H34" s="75"/>
      <c r="I34" s="75"/>
      <c r="J34" s="75"/>
      <c r="K34" s="75"/>
      <c r="L34" s="69">
        <v>0.64606856993436812</v>
      </c>
      <c r="M34" s="79">
        <v>0</v>
      </c>
      <c r="N34" s="63">
        <v>0.72055098531842476</v>
      </c>
      <c r="O34" s="89">
        <v>400000</v>
      </c>
      <c r="P34" s="63">
        <f>O34+M34</f>
        <v>400000</v>
      </c>
    </row>
    <row r="35" spans="2:17">
      <c r="B35" s="37"/>
      <c r="C35" s="72">
        <f>basic_info!$D$5+5</f>
        <v>2009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0.6808876388132572</v>
      </c>
      <c r="O35" s="89">
        <v>400000</v>
      </c>
      <c r="P35" s="65">
        <f>O35</f>
        <v>400000</v>
      </c>
    </row>
    <row r="36" spans="2:17">
      <c r="B36" s="41" t="s">
        <v>113</v>
      </c>
      <c r="C36" s="36">
        <f>basic_info!$D$5</f>
        <v>2004</v>
      </c>
      <c r="D36" s="44">
        <v>0.98237584286493185</v>
      </c>
      <c r="E36" s="35">
        <v>0</v>
      </c>
      <c r="F36" s="73">
        <v>1.1615220810181899</v>
      </c>
      <c r="G36" s="74">
        <v>0</v>
      </c>
      <c r="H36" s="73">
        <v>1.1557062872353714</v>
      </c>
      <c r="I36" s="74">
        <v>0</v>
      </c>
      <c r="J36" s="73">
        <v>1.1782387321890069</v>
      </c>
      <c r="K36" s="74">
        <v>0</v>
      </c>
      <c r="L36" s="66">
        <v>1.2236057377959293</v>
      </c>
      <c r="M36" s="67">
        <v>0</v>
      </c>
      <c r="N36" s="68"/>
      <c r="O36" s="71" t="s">
        <v>162</v>
      </c>
      <c r="P36" s="41">
        <f>M36+K36+I36+E36+G36</f>
        <v>0</v>
      </c>
      <c r="Q36" s="70"/>
    </row>
    <row r="37" spans="2:17">
      <c r="B37" s="36"/>
      <c r="C37" s="47">
        <f>basic_info!$D$5+1</f>
        <v>2005</v>
      </c>
      <c r="D37" s="76"/>
      <c r="E37" s="75"/>
      <c r="F37" s="69">
        <v>1.0710118786053693</v>
      </c>
      <c r="G37" s="79">
        <v>0</v>
      </c>
      <c r="H37" s="61">
        <v>1.0946334830229054</v>
      </c>
      <c r="I37" s="62">
        <v>200000</v>
      </c>
      <c r="J37" s="61">
        <v>1.0994159571183295</v>
      </c>
      <c r="K37" s="62">
        <v>0</v>
      </c>
      <c r="L37" s="61">
        <v>1.1916827819048752</v>
      </c>
      <c r="M37" s="62">
        <v>300000</v>
      </c>
      <c r="N37" s="61">
        <v>1.1318170427930718</v>
      </c>
      <c r="O37" s="89">
        <v>600000</v>
      </c>
      <c r="P37" s="63">
        <f>O37+M37+K37+I37+G37</f>
        <v>1100000</v>
      </c>
    </row>
    <row r="38" spans="2:17">
      <c r="B38" s="36"/>
      <c r="C38" s="47">
        <f>basic_info!$D$5+2</f>
        <v>2006</v>
      </c>
      <c r="D38" s="76"/>
      <c r="E38" s="75"/>
      <c r="F38" s="75"/>
      <c r="G38" s="75"/>
      <c r="H38" s="69">
        <v>1.0290085296932949</v>
      </c>
      <c r="I38" s="79">
        <v>0</v>
      </c>
      <c r="J38" s="61">
        <v>1.1054417090410307</v>
      </c>
      <c r="K38" s="62">
        <v>0</v>
      </c>
      <c r="L38" s="61">
        <v>1.1101569663340529</v>
      </c>
      <c r="M38" s="62">
        <v>0</v>
      </c>
      <c r="N38" s="61">
        <v>1.0946302598191511</v>
      </c>
      <c r="O38" s="89">
        <v>300000</v>
      </c>
      <c r="P38" s="63">
        <f>O38+M38+K38+I38</f>
        <v>300000</v>
      </c>
    </row>
    <row r="39" spans="2:17">
      <c r="B39" s="36"/>
      <c r="C39" s="47">
        <f>basic_info!$D$5+3</f>
        <v>2007</v>
      </c>
      <c r="D39" s="76"/>
      <c r="E39" s="75"/>
      <c r="F39" s="75"/>
      <c r="G39" s="75"/>
      <c r="H39" s="75"/>
      <c r="I39" s="75"/>
      <c r="J39" s="69">
        <v>1.0257547201122916</v>
      </c>
      <c r="K39" s="79">
        <v>0</v>
      </c>
      <c r="L39" s="61">
        <v>1.1300023102276531</v>
      </c>
      <c r="M39" s="62">
        <v>0</v>
      </c>
      <c r="N39" s="61">
        <v>1.0547878477209383</v>
      </c>
      <c r="O39" s="89">
        <v>300000</v>
      </c>
      <c r="P39" s="63">
        <f>O39+M39+K39</f>
        <v>300000</v>
      </c>
    </row>
    <row r="40" spans="2:17">
      <c r="B40" s="36"/>
      <c r="C40" s="47">
        <f>basic_info!$D$5+4</f>
        <v>2008</v>
      </c>
      <c r="D40" s="76"/>
      <c r="E40" s="75"/>
      <c r="F40" s="75"/>
      <c r="G40" s="75"/>
      <c r="H40" s="75"/>
      <c r="I40" s="75"/>
      <c r="J40" s="75"/>
      <c r="K40" s="75"/>
      <c r="L40" s="69">
        <v>1.051191025570035</v>
      </c>
      <c r="M40" s="79">
        <v>0</v>
      </c>
      <c r="N40" s="61">
        <v>1.0390313119782215</v>
      </c>
      <c r="O40" s="89">
        <v>300000</v>
      </c>
      <c r="P40" s="63">
        <f>O40+M40</f>
        <v>300000</v>
      </c>
    </row>
    <row r="41" spans="2:17">
      <c r="B41" s="37"/>
      <c r="C41" s="72">
        <f>basic_info!$D$5+5</f>
        <v>2009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0.95771333889663224</v>
      </c>
      <c r="O41" s="89">
        <v>300000</v>
      </c>
      <c r="P41" s="64">
        <f>O41</f>
        <v>300000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9</v>
      </c>
      <c r="D47" s="92">
        <v>8</v>
      </c>
      <c r="E47" s="92">
        <v>8</v>
      </c>
      <c r="F47" s="92">
        <v>9</v>
      </c>
      <c r="G47" s="92">
        <v>8</v>
      </c>
      <c r="H47" s="92">
        <v>8</v>
      </c>
      <c r="I47" s="92">
        <v>9</v>
      </c>
      <c r="J47" s="92">
        <v>8</v>
      </c>
      <c r="K47" s="92">
        <v>8</v>
      </c>
      <c r="L47" s="92">
        <v>9</v>
      </c>
      <c r="M47" s="92">
        <v>8</v>
      </c>
      <c r="N47" s="92">
        <v>8</v>
      </c>
      <c r="O47" s="33">
        <f>SUM(C47:N47)</f>
        <v>100</v>
      </c>
    </row>
    <row r="48" spans="2:17">
      <c r="B48" s="37" t="s">
        <v>113</v>
      </c>
      <c r="C48" s="92">
        <v>9</v>
      </c>
      <c r="D48" s="92">
        <v>8</v>
      </c>
      <c r="E48" s="92">
        <v>8</v>
      </c>
      <c r="F48" s="92">
        <v>9</v>
      </c>
      <c r="G48" s="92">
        <v>8</v>
      </c>
      <c r="H48" s="92">
        <v>8</v>
      </c>
      <c r="I48" s="92">
        <v>9</v>
      </c>
      <c r="J48" s="92">
        <v>8</v>
      </c>
      <c r="K48" s="92">
        <v>8</v>
      </c>
      <c r="L48" s="92">
        <v>9</v>
      </c>
      <c r="M48" s="92">
        <v>8</v>
      </c>
      <c r="N48" s="92">
        <v>8</v>
      </c>
      <c r="O48" s="33">
        <f>SUM(C48:N48)</f>
        <v>100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6.083281169442694</v>
      </c>
      <c r="D6" s="93"/>
      <c r="E6" s="93">
        <v>21.322558656143194</v>
      </c>
      <c r="F6" s="93">
        <v>43.576000000000001</v>
      </c>
      <c r="G6" s="93">
        <v>29.018160174414106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/>
      <c r="D7" s="93">
        <v>29.273302900011473</v>
      </c>
      <c r="E7" s="93"/>
      <c r="F7" s="93">
        <v>5.2536970999885284</v>
      </c>
      <c r="G7" s="93">
        <v>65.472999999999999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/>
      <c r="D8" s="93">
        <v>13.311643831050283</v>
      </c>
      <c r="E8" s="93"/>
      <c r="F8" s="93">
        <v>41.02235616894972</v>
      </c>
      <c r="G8" s="93">
        <v>45.665999999999997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100</v>
      </c>
      <c r="D9" s="93"/>
      <c r="E9" s="93"/>
      <c r="F9" s="93"/>
      <c r="G9" s="93"/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100</v>
      </c>
      <c r="D10" s="93"/>
      <c r="E10" s="93"/>
      <c r="F10" s="93"/>
      <c r="G10" s="93"/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100</v>
      </c>
      <c r="D11" s="94"/>
      <c r="E11" s="94"/>
      <c r="F11" s="94"/>
      <c r="G11" s="94"/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100</v>
      </c>
      <c r="D19" s="44">
        <f>100-$C$19</f>
        <v>0</v>
      </c>
      <c r="E19" s="94">
        <v>100</v>
      </c>
      <c r="F19" s="44">
        <f>100-$E$19</f>
        <v>0</v>
      </c>
      <c r="G19" s="94">
        <v>100</v>
      </c>
      <c r="H19" s="33">
        <f>100-$G$19</f>
        <v>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10.386729968289858</v>
      </c>
      <c r="D27" s="93">
        <v>100</v>
      </c>
      <c r="E27" s="93">
        <v>100</v>
      </c>
      <c r="F27" s="93"/>
      <c r="G27" s="93">
        <v>100</v>
      </c>
      <c r="H27" s="93"/>
      <c r="I27" s="95">
        <v>100</v>
      </c>
      <c r="P27" s="50"/>
      <c r="Q27" s="50"/>
      <c r="R27" s="50"/>
    </row>
    <row r="28" spans="2:18">
      <c r="B28" s="45" t="s">
        <v>59</v>
      </c>
      <c r="C28" s="93">
        <v>89.613270031710144</v>
      </c>
      <c r="D28" s="93"/>
      <c r="E28" s="93"/>
      <c r="F28" s="93">
        <v>100</v>
      </c>
      <c r="G28" s="93"/>
      <c r="H28" s="93">
        <v>100</v>
      </c>
      <c r="I28" s="95"/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27.54034748087782</v>
      </c>
      <c r="D36" s="93">
        <v>27.54034748087782</v>
      </c>
      <c r="E36" s="93">
        <v>27.54034748087782</v>
      </c>
      <c r="F36" s="93">
        <v>27.54034748087782</v>
      </c>
      <c r="G36" s="93">
        <v>27.54034748087782</v>
      </c>
      <c r="H36" s="93">
        <v>27.54034748087782</v>
      </c>
      <c r="I36" s="93">
        <v>27.54034748087782</v>
      </c>
      <c r="J36" s="93">
        <v>27.54034748087782</v>
      </c>
      <c r="K36" s="93">
        <v>27.54034748087782</v>
      </c>
      <c r="L36" s="93">
        <v>27.54034748087782</v>
      </c>
      <c r="M36" s="93">
        <v>27.54034748087782</v>
      </c>
      <c r="N36" s="95">
        <v>27.54034748087782</v>
      </c>
    </row>
    <row r="37" spans="2:14">
      <c r="B37" s="45" t="s">
        <v>59</v>
      </c>
      <c r="C37" s="94">
        <v>43.062944370491799</v>
      </c>
      <c r="D37" s="94">
        <v>43.06294437049182</v>
      </c>
      <c r="E37" s="94">
        <v>43.06294437049182</v>
      </c>
      <c r="F37" s="94">
        <v>43.06294437049182</v>
      </c>
      <c r="G37" s="94">
        <v>43.06294437049182</v>
      </c>
      <c r="H37" s="94">
        <v>43.06294437049182</v>
      </c>
      <c r="I37" s="94">
        <v>43.06294437049182</v>
      </c>
      <c r="J37" s="94">
        <v>43.06294437049182</v>
      </c>
      <c r="K37" s="94">
        <v>43.06294437049182</v>
      </c>
      <c r="L37" s="94">
        <v>43.06294437049182</v>
      </c>
      <c r="M37" s="94">
        <v>43.06294437049182</v>
      </c>
      <c r="N37" s="89">
        <v>43.062944370491799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3.5401107557824121</v>
      </c>
      <c r="E6" s="89">
        <v>3.0866490383141914</v>
      </c>
      <c r="F6" s="89">
        <v>2.0425745579542873</v>
      </c>
      <c r="G6" s="89">
        <v>1.5097802616059544</v>
      </c>
      <c r="H6" s="89">
        <v>2.2544977000022342</v>
      </c>
      <c r="I6" s="89">
        <v>2.0720950008824257</v>
      </c>
      <c r="J6" s="89">
        <v>2.2817240912740289</v>
      </c>
      <c r="K6" s="89">
        <v>1.4989342804667465</v>
      </c>
      <c r="L6" s="89">
        <v>1.5805613663944622</v>
      </c>
      <c r="M6" s="89">
        <v>2.216419652611787</v>
      </c>
      <c r="N6" s="89">
        <v>3.2261209327634366</v>
      </c>
      <c r="O6" s="89">
        <v>2.5661590282298228</v>
      </c>
    </row>
    <row r="7" spans="2:15">
      <c r="C7" s="36" t="s">
        <v>127</v>
      </c>
      <c r="D7" s="89">
        <v>3.0160419047256171</v>
      </c>
      <c r="E7" s="89">
        <v>2.577329618192568</v>
      </c>
      <c r="F7" s="89">
        <v>1.0669700035519627</v>
      </c>
      <c r="G7" s="89">
        <v>2.5283076723151825</v>
      </c>
      <c r="H7" s="89">
        <v>2.414846545862634</v>
      </c>
      <c r="I7" s="89">
        <v>2.9149669232989908</v>
      </c>
      <c r="J7" s="89">
        <v>2.9669780644560984</v>
      </c>
      <c r="K7" s="89">
        <v>3.2243762206312505</v>
      </c>
      <c r="L7" s="89">
        <v>2.4730195117405405</v>
      </c>
      <c r="M7" s="89">
        <v>1.0396990163290549</v>
      </c>
      <c r="N7" s="89">
        <v>1.2054983144424616</v>
      </c>
      <c r="O7" s="89">
        <v>2.6870462430545214</v>
      </c>
    </row>
    <row r="8" spans="2:15">
      <c r="C8" s="36" t="s">
        <v>128</v>
      </c>
      <c r="D8" s="89">
        <v>3.2720500813632576</v>
      </c>
      <c r="E8" s="89">
        <v>2.0358293843456581</v>
      </c>
      <c r="F8" s="89">
        <v>1.832522483816265</v>
      </c>
      <c r="G8" s="89">
        <v>1.6841095069388858</v>
      </c>
      <c r="H8" s="89">
        <v>2.6401218223632448</v>
      </c>
      <c r="I8" s="89">
        <v>1.3904802756160539</v>
      </c>
      <c r="J8" s="89">
        <v>2.5229472615590147</v>
      </c>
      <c r="K8" s="89">
        <v>2.1028230460036692</v>
      </c>
      <c r="L8" s="89">
        <v>2.4415337078919359</v>
      </c>
      <c r="M8" s="89">
        <v>3.3394861361336563</v>
      </c>
      <c r="N8" s="89">
        <v>1.6837892240758507</v>
      </c>
      <c r="O8" s="89">
        <v>1.8067546412964322</v>
      </c>
    </row>
    <row r="9" spans="2:15">
      <c r="C9" s="36" t="s">
        <v>129</v>
      </c>
      <c r="D9" s="89">
        <v>3.3481814843067896</v>
      </c>
      <c r="E9" s="89">
        <v>3.3616993082083844</v>
      </c>
      <c r="F9" s="89">
        <v>1.1611691003267832</v>
      </c>
      <c r="G9" s="89">
        <v>2.3585674365475677</v>
      </c>
      <c r="H9" s="89">
        <v>1.9457557577174169</v>
      </c>
      <c r="I9" s="89">
        <v>3.5949442094316582</v>
      </c>
      <c r="J9" s="89">
        <v>3.3035095003274888</v>
      </c>
      <c r="K9" s="89">
        <v>3.0277023159566467</v>
      </c>
      <c r="L9" s="89">
        <v>2.27769048247543</v>
      </c>
      <c r="M9" s="89">
        <v>3.5928442854912919</v>
      </c>
      <c r="N9" s="89">
        <v>1.1121168654666862</v>
      </c>
      <c r="O9" s="89">
        <v>2.6121289837272026</v>
      </c>
    </row>
    <row r="10" spans="2:15">
      <c r="C10" s="36" t="s">
        <v>130</v>
      </c>
      <c r="D10" s="89">
        <v>1.3416993422749979</v>
      </c>
      <c r="E10" s="89">
        <v>1.3352506207725445</v>
      </c>
      <c r="F10" s="89">
        <v>1.7539008724129923</v>
      </c>
      <c r="G10" s="89">
        <v>1.9326898699972155</v>
      </c>
      <c r="H10" s="89">
        <v>1.4086545888607007</v>
      </c>
      <c r="I10" s="89">
        <v>1.2179255933894499</v>
      </c>
      <c r="J10" s="89">
        <v>3.2874189944365741</v>
      </c>
      <c r="K10" s="89">
        <v>3.496112498287272</v>
      </c>
      <c r="L10" s="89">
        <v>3.0839652534945952</v>
      </c>
      <c r="M10" s="89">
        <v>1.4709137942223942</v>
      </c>
      <c r="N10" s="89">
        <v>3.5552775175666294</v>
      </c>
      <c r="O10" s="89">
        <v>2.8391615957447023</v>
      </c>
    </row>
    <row r="11" spans="2:15">
      <c r="C11" s="36" t="s">
        <v>131</v>
      </c>
      <c r="D11" s="89">
        <v>3.2235412241886898</v>
      </c>
      <c r="E11" s="89">
        <v>2.5088639914852076</v>
      </c>
      <c r="F11" s="89">
        <v>2.4933314064885845</v>
      </c>
      <c r="G11" s="89">
        <v>1.9653088629980706</v>
      </c>
      <c r="H11" s="89">
        <v>2.1535739145181081</v>
      </c>
      <c r="I11" s="89">
        <v>1.6084083376277387</v>
      </c>
      <c r="J11" s="89">
        <v>3.3211234111159595</v>
      </c>
      <c r="K11" s="89">
        <v>2.2540319040785404</v>
      </c>
      <c r="L11" s="89">
        <v>1.7044894611840145</v>
      </c>
      <c r="M11" s="89">
        <v>2.4036405372574077</v>
      </c>
      <c r="N11" s="89">
        <v>3.170107741726615</v>
      </c>
      <c r="O11" s="89">
        <v>3.5969794204568308</v>
      </c>
    </row>
    <row r="12" spans="2:15">
      <c r="C12" s="37" t="s">
        <v>132</v>
      </c>
      <c r="D12" s="89">
        <v>1.9306537140339839</v>
      </c>
      <c r="E12" s="89">
        <v>1.3411483074904007</v>
      </c>
      <c r="F12" s="89">
        <v>1.8428000118433827</v>
      </c>
      <c r="G12" s="89">
        <v>2.6980786015421709</v>
      </c>
      <c r="H12" s="89">
        <v>2.4302417800566989</v>
      </c>
      <c r="I12" s="89">
        <v>3.4375413664251657</v>
      </c>
      <c r="J12" s="89">
        <v>2.4366815762116736</v>
      </c>
      <c r="K12" s="89">
        <v>2.3754439532201115</v>
      </c>
      <c r="L12" s="89">
        <v>3.3448877420710383</v>
      </c>
      <c r="M12" s="89">
        <v>2.3044296745022876</v>
      </c>
      <c r="N12" s="89">
        <v>2.9793412366894891</v>
      </c>
      <c r="O12" s="89">
        <v>2.3717726595584896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2.1423922664137827</v>
      </c>
      <c r="E15" s="89">
        <v>1.2959737081562266</v>
      </c>
      <c r="F15" s="89">
        <v>3.5093205755151611</v>
      </c>
      <c r="G15" s="89">
        <v>1.8893285296821496</v>
      </c>
      <c r="H15" s="89">
        <v>3.1800718760351678</v>
      </c>
      <c r="I15" s="89">
        <v>1.5276780015697191</v>
      </c>
      <c r="J15" s="89">
        <v>2.930932956523967</v>
      </c>
      <c r="K15" s="89">
        <v>1.2702074599376625</v>
      </c>
      <c r="L15" s="89">
        <v>1.1416289654748526</v>
      </c>
      <c r="M15" s="89">
        <v>2.502000560169372</v>
      </c>
      <c r="N15" s="89">
        <v>2.2433452690124587</v>
      </c>
      <c r="O15" s="89">
        <v>2.4806244344205108</v>
      </c>
    </row>
    <row r="16" spans="2:15">
      <c r="C16" s="36" t="s">
        <v>127</v>
      </c>
      <c r="D16" s="89">
        <v>2.2865117065980165</v>
      </c>
      <c r="E16" s="89">
        <v>3.0761910197565059</v>
      </c>
      <c r="F16" s="89">
        <v>2.4960875030395639</v>
      </c>
      <c r="G16" s="89">
        <v>3.1991040414541492</v>
      </c>
      <c r="H16" s="89">
        <v>2.8857673355193594</v>
      </c>
      <c r="I16" s="89">
        <v>3.0443464227413393</v>
      </c>
      <c r="J16" s="89">
        <v>1.3456213599957256</v>
      </c>
      <c r="K16" s="89">
        <v>3.3919724880584301</v>
      </c>
      <c r="L16" s="89">
        <v>3.3790947562983744</v>
      </c>
      <c r="M16" s="89">
        <v>3.5811399847769736</v>
      </c>
      <c r="N16" s="89">
        <v>1.1094794708596598</v>
      </c>
      <c r="O16" s="89">
        <v>1.0692730221713473</v>
      </c>
    </row>
    <row r="17" spans="2:15">
      <c r="C17" s="36" t="s">
        <v>128</v>
      </c>
      <c r="D17" s="89">
        <v>1.0788786625191176</v>
      </c>
      <c r="E17" s="89">
        <v>2.2721731118917017</v>
      </c>
      <c r="F17" s="89">
        <v>3.0574798357731323</v>
      </c>
      <c r="G17" s="89">
        <v>2.2958365369359113</v>
      </c>
      <c r="H17" s="89">
        <v>2.7570912823939633</v>
      </c>
      <c r="I17" s="89">
        <v>1.0668847852520229</v>
      </c>
      <c r="J17" s="89">
        <v>2.2601603494241473</v>
      </c>
      <c r="K17" s="89">
        <v>2.669586198940419</v>
      </c>
      <c r="L17" s="89">
        <v>2.1450136303637786</v>
      </c>
      <c r="M17" s="89">
        <v>2.4793391192375878</v>
      </c>
      <c r="N17" s="89">
        <v>1.4204240343151104</v>
      </c>
      <c r="O17" s="89">
        <v>2.712643707032234</v>
      </c>
    </row>
    <row r="18" spans="2:15">
      <c r="C18" s="36" t="s">
        <v>129</v>
      </c>
      <c r="D18" s="89">
        <v>1.3835672502273226</v>
      </c>
      <c r="E18" s="89">
        <v>2.7028707261349787</v>
      </c>
      <c r="F18" s="89">
        <v>3.1000405462825742</v>
      </c>
      <c r="G18" s="89">
        <v>3.4949707335807902</v>
      </c>
      <c r="H18" s="89">
        <v>1.8749962584289994</v>
      </c>
      <c r="I18" s="89">
        <v>1.9188799859974224</v>
      </c>
      <c r="J18" s="89">
        <v>2.5019798483326054</v>
      </c>
      <c r="K18" s="89">
        <v>2.0151653889620613</v>
      </c>
      <c r="L18" s="89">
        <v>2.2846261511393617</v>
      </c>
      <c r="M18" s="89">
        <v>1.7180567366634927</v>
      </c>
      <c r="N18" s="89">
        <v>2.0513096013951486</v>
      </c>
      <c r="O18" s="89">
        <v>2.5064896845577045</v>
      </c>
    </row>
    <row r="19" spans="2:15">
      <c r="C19" s="36" t="s">
        <v>130</v>
      </c>
      <c r="D19" s="89">
        <v>2.4481388348452615</v>
      </c>
      <c r="E19" s="89">
        <v>2.0795706203110265</v>
      </c>
      <c r="F19" s="89">
        <v>2.5652036431920093</v>
      </c>
      <c r="G19" s="89">
        <v>2.9158347897502108</v>
      </c>
      <c r="H19" s="89">
        <v>3.0710718566563453</v>
      </c>
      <c r="I19" s="89">
        <v>1.2000993673182372</v>
      </c>
      <c r="J19" s="89">
        <v>3.5922344922753524</v>
      </c>
      <c r="K19" s="89">
        <v>1.6879011638920716</v>
      </c>
      <c r="L19" s="89">
        <v>3.4060127533766189</v>
      </c>
      <c r="M19" s="89">
        <v>2.7432400487020749</v>
      </c>
      <c r="N19" s="89">
        <v>3.3272437246062925</v>
      </c>
      <c r="O19" s="89">
        <v>2.939922517314876</v>
      </c>
    </row>
    <row r="20" spans="2:15">
      <c r="C20" s="36" t="s">
        <v>131</v>
      </c>
      <c r="D20" s="89">
        <v>2.5202521749674869</v>
      </c>
      <c r="E20" s="89">
        <v>1.3808439918572899</v>
      </c>
      <c r="F20" s="89">
        <v>1.1011229947331305</v>
      </c>
      <c r="G20" s="89">
        <v>1.9522744955143283</v>
      </c>
      <c r="H20" s="89">
        <v>1.0829019951720367</v>
      </c>
      <c r="I20" s="89">
        <v>2.5534038917684678</v>
      </c>
      <c r="J20" s="89">
        <v>1.8387053206685755</v>
      </c>
      <c r="K20" s="89">
        <v>1.9701652116922515</v>
      </c>
      <c r="L20" s="89">
        <v>1.3432783498834751</v>
      </c>
      <c r="M20" s="89">
        <v>2.2832360520965835</v>
      </c>
      <c r="N20" s="89">
        <v>1.5738627939776226</v>
      </c>
      <c r="O20" s="89">
        <v>3.0035498619010346</v>
      </c>
    </row>
    <row r="21" spans="2:15">
      <c r="C21" s="37" t="s">
        <v>132</v>
      </c>
      <c r="D21" s="89">
        <v>1.523161942607183</v>
      </c>
      <c r="E21" s="89">
        <v>1.5765459432553641</v>
      </c>
      <c r="F21" s="89">
        <v>1.125551303557855</v>
      </c>
      <c r="G21" s="89">
        <v>3.1444666663550289</v>
      </c>
      <c r="H21" s="89">
        <v>1.7809949061086936</v>
      </c>
      <c r="I21" s="89">
        <v>1.5824089613355521</v>
      </c>
      <c r="J21" s="89">
        <v>2.4698312790256471</v>
      </c>
      <c r="K21" s="89">
        <v>1.9989693662389258</v>
      </c>
      <c r="L21" s="89">
        <v>1.6170734003709328</v>
      </c>
      <c r="M21" s="89">
        <v>1.1110926313550673</v>
      </c>
      <c r="N21" s="89">
        <v>2.850805197393981</v>
      </c>
      <c r="O21" s="89">
        <v>1.6003034673895813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1.2206516357600274</v>
      </c>
      <c r="E24" s="89">
        <v>1.3714544667884601</v>
      </c>
      <c r="F24" s="89">
        <v>2.7552347249175</v>
      </c>
      <c r="G24" s="89">
        <v>2.7885856838248344</v>
      </c>
      <c r="H24" s="89">
        <v>3.467193370747248</v>
      </c>
      <c r="I24" s="89">
        <v>3.2283519102753608</v>
      </c>
      <c r="J24" s="89">
        <v>1.4311211175710743</v>
      </c>
      <c r="K24" s="89">
        <v>1.6180686186673001</v>
      </c>
      <c r="L24" s="89">
        <v>3.1456053248251239</v>
      </c>
      <c r="M24" s="89">
        <v>1.1306978906525669</v>
      </c>
      <c r="N24" s="89">
        <v>2.2926476135213787</v>
      </c>
      <c r="O24" s="89">
        <v>2.9631187635881258</v>
      </c>
    </row>
    <row r="25" spans="2:15">
      <c r="C25" s="36" t="s">
        <v>127</v>
      </c>
      <c r="D25" s="89">
        <v>2.2096391736669734</v>
      </c>
      <c r="E25" s="89">
        <v>2.130761357750822</v>
      </c>
      <c r="F25" s="89">
        <v>2.6128792132735152</v>
      </c>
      <c r="G25" s="89">
        <v>3.0532780177232861</v>
      </c>
      <c r="H25" s="89">
        <v>3.1895991674839075</v>
      </c>
      <c r="I25" s="89">
        <v>3.2161853331933155</v>
      </c>
      <c r="J25" s="89">
        <v>3.2373553954434597</v>
      </c>
      <c r="K25" s="89">
        <v>2.152089867755282</v>
      </c>
      <c r="L25" s="89">
        <v>2.5557028878312575</v>
      </c>
      <c r="M25" s="89">
        <v>2.1555457712079629</v>
      </c>
      <c r="N25" s="89">
        <v>1.2154733357085707</v>
      </c>
      <c r="O25" s="89">
        <v>1.6159866373174063</v>
      </c>
    </row>
    <row r="26" spans="2:15">
      <c r="C26" s="36" t="s">
        <v>128</v>
      </c>
      <c r="D26" s="89">
        <v>1.3164541109964643</v>
      </c>
      <c r="E26" s="89">
        <v>1.5582073342365836</v>
      </c>
      <c r="F26" s="89">
        <v>2.7996430007556441</v>
      </c>
      <c r="G26" s="89">
        <v>2.7994719173804663</v>
      </c>
      <c r="H26" s="89">
        <v>2.9585740496124471</v>
      </c>
      <c r="I26" s="89">
        <v>3.5645209906211326</v>
      </c>
      <c r="J26" s="89">
        <v>2.9624610396165392</v>
      </c>
      <c r="K26" s="89">
        <v>1.1547218944448647</v>
      </c>
      <c r="L26" s="89">
        <v>2.0708154474179166</v>
      </c>
      <c r="M26" s="89">
        <v>3.2689630709562301</v>
      </c>
      <c r="N26" s="89">
        <v>1.8138677610983156</v>
      </c>
      <c r="O26" s="89">
        <v>2.4519797922569224</v>
      </c>
    </row>
    <row r="27" spans="2:15">
      <c r="C27" s="36" t="s">
        <v>129</v>
      </c>
      <c r="D27" s="89">
        <v>1.8702664130756488</v>
      </c>
      <c r="E27" s="89">
        <v>1.5309626200591353</v>
      </c>
      <c r="F27" s="89">
        <v>1.9437225280309898</v>
      </c>
      <c r="G27" s="89">
        <v>3.3503757994513346</v>
      </c>
      <c r="H27" s="89">
        <v>3.1501048962872962</v>
      </c>
      <c r="I27" s="89">
        <v>2.8385865897347009</v>
      </c>
      <c r="J27" s="89">
        <v>1.2712012608218206</v>
      </c>
      <c r="K27" s="89">
        <v>3.2361728838136852</v>
      </c>
      <c r="L27" s="89">
        <v>3.3060748115204874</v>
      </c>
      <c r="M27" s="89">
        <v>2.7790582888962656</v>
      </c>
      <c r="N27" s="89">
        <v>2.6099633720192159</v>
      </c>
      <c r="O27" s="89">
        <v>1.5381478243722138</v>
      </c>
    </row>
    <row r="28" spans="2:15">
      <c r="C28" s="36" t="s">
        <v>130</v>
      </c>
      <c r="D28" s="89">
        <v>2.5533921656081988</v>
      </c>
      <c r="E28" s="89">
        <v>3.5302987118094626</v>
      </c>
      <c r="F28" s="89">
        <v>1.4312770534921639</v>
      </c>
      <c r="G28" s="89">
        <v>1.9955937081210235</v>
      </c>
      <c r="H28" s="89">
        <v>2.0613456795256031</v>
      </c>
      <c r="I28" s="89">
        <v>1.8023429996628828</v>
      </c>
      <c r="J28" s="89">
        <v>3.2843176896988671</v>
      </c>
      <c r="K28" s="89">
        <v>1.963967419711155</v>
      </c>
      <c r="L28" s="89">
        <v>2.8455451866143289</v>
      </c>
      <c r="M28" s="89">
        <v>2.9543354217756987</v>
      </c>
      <c r="N28" s="89">
        <v>1.9088348663720744</v>
      </c>
      <c r="O28" s="89">
        <v>3.1502299730053247</v>
      </c>
    </row>
    <row r="29" spans="2:15">
      <c r="C29" s="36" t="s">
        <v>131</v>
      </c>
      <c r="D29" s="89">
        <v>3.3994657961999684</v>
      </c>
      <c r="E29" s="89">
        <v>1.7816323862202308</v>
      </c>
      <c r="F29" s="89">
        <v>1.2876461940788906</v>
      </c>
      <c r="G29" s="89">
        <v>2.4114962451256519</v>
      </c>
      <c r="H29" s="89">
        <v>2.0917861849523502</v>
      </c>
      <c r="I29" s="89">
        <v>3.0348945224808417</v>
      </c>
      <c r="J29" s="89">
        <v>2.6319743644809441</v>
      </c>
      <c r="K29" s="89">
        <v>1.7890205616054615</v>
      </c>
      <c r="L29" s="89">
        <v>1.2331075123680533</v>
      </c>
      <c r="M29" s="89">
        <v>1.4365534941982634</v>
      </c>
      <c r="N29" s="89">
        <v>2.2956659339676539</v>
      </c>
      <c r="O29" s="89">
        <v>3.2376576494768705</v>
      </c>
    </row>
    <row r="30" spans="2:15">
      <c r="C30" s="37" t="s">
        <v>132</v>
      </c>
      <c r="D30" s="89">
        <v>3.1809669217580971</v>
      </c>
      <c r="E30" s="89">
        <v>2.7284420323669334</v>
      </c>
      <c r="F30" s="89">
        <v>2.5781866168748264</v>
      </c>
      <c r="G30" s="89">
        <v>1.3674683453887053</v>
      </c>
      <c r="H30" s="89">
        <v>3.4422890802135773</v>
      </c>
      <c r="I30" s="89">
        <v>1.5327150373059337</v>
      </c>
      <c r="J30" s="89">
        <v>1.8765758169181306</v>
      </c>
      <c r="K30" s="89">
        <v>1.6704470260914024</v>
      </c>
      <c r="L30" s="89">
        <v>1.9431954587992935</v>
      </c>
      <c r="M30" s="89">
        <v>1.8425072875737261</v>
      </c>
      <c r="N30" s="89">
        <v>2.0090355038332999</v>
      </c>
      <c r="O30" s="89">
        <v>1.0075979318978794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3.3760294982479446</v>
      </c>
      <c r="E33" s="89">
        <v>3.4253846968196893</v>
      </c>
      <c r="F33" s="89">
        <v>2.6034116819278093</v>
      </c>
      <c r="G33" s="89">
        <v>1.4348121700821808</v>
      </c>
      <c r="H33" s="89">
        <v>3.2274956005272282</v>
      </c>
      <c r="I33" s="89">
        <v>2.042396599570854</v>
      </c>
      <c r="J33" s="89">
        <v>2.9035686550578768</v>
      </c>
      <c r="K33" s="89">
        <v>2.5703237292587993</v>
      </c>
      <c r="L33" s="89">
        <v>1.3686991517053695</v>
      </c>
      <c r="M33" s="89">
        <v>3.2578447691258487</v>
      </c>
      <c r="N33" s="89">
        <v>1.4445228057908266</v>
      </c>
      <c r="O33" s="89">
        <v>2.3813478682690454</v>
      </c>
    </row>
    <row r="34" spans="3:15">
      <c r="C34" s="36" t="s">
        <v>127</v>
      </c>
      <c r="D34" s="89">
        <v>3.118735431508143</v>
      </c>
      <c r="E34" s="89">
        <v>1.5464434217571745</v>
      </c>
      <c r="F34" s="89">
        <v>3.0115390110209121</v>
      </c>
      <c r="G34" s="89">
        <v>3.1488275950938638</v>
      </c>
      <c r="H34" s="89">
        <v>1.9323589885335091</v>
      </c>
      <c r="I34" s="89">
        <v>1.3272864892485807</v>
      </c>
      <c r="J34" s="89">
        <v>3.297534381977687</v>
      </c>
      <c r="K34" s="89">
        <v>1.8755327819510141</v>
      </c>
      <c r="L34" s="89">
        <v>3.3377377765530212</v>
      </c>
      <c r="M34" s="89">
        <v>1.547754503169398</v>
      </c>
      <c r="N34" s="89">
        <v>1.4378090341002869</v>
      </c>
      <c r="O34" s="89">
        <v>1.5263871290321422</v>
      </c>
    </row>
    <row r="35" spans="3:15">
      <c r="C35" s="36" t="s">
        <v>128</v>
      </c>
      <c r="D35" s="89">
        <v>2.2838047140847006</v>
      </c>
      <c r="E35" s="89">
        <v>1.0851180457970802</v>
      </c>
      <c r="F35" s="89">
        <v>3.2954896654731001</v>
      </c>
      <c r="G35" s="89">
        <v>1.1108600976439995</v>
      </c>
      <c r="H35" s="89">
        <v>1.2013070273376159</v>
      </c>
      <c r="I35" s="89">
        <v>1.7698368183637141</v>
      </c>
      <c r="J35" s="89">
        <v>3.0450982162038827</v>
      </c>
      <c r="K35" s="89">
        <v>1.2337242758602387</v>
      </c>
      <c r="L35" s="89">
        <v>1.5649223129852841</v>
      </c>
      <c r="M35" s="89">
        <v>2.5768169751174796</v>
      </c>
      <c r="N35" s="89">
        <v>3.2492683536586044</v>
      </c>
      <c r="O35" s="89">
        <v>3.0097353539530167</v>
      </c>
    </row>
    <row r="36" spans="3:15">
      <c r="C36" s="36" t="s">
        <v>129</v>
      </c>
      <c r="D36" s="89">
        <v>2.6253456273204376</v>
      </c>
      <c r="E36" s="89">
        <v>1.3471314986391199</v>
      </c>
      <c r="F36" s="89">
        <v>3.1288152188637861</v>
      </c>
      <c r="G36" s="89">
        <v>2.340024855081134</v>
      </c>
      <c r="H36" s="89">
        <v>2.463524014569574</v>
      </c>
      <c r="I36" s="89">
        <v>3.0489756586371648</v>
      </c>
      <c r="J36" s="89">
        <v>2.442324699325868</v>
      </c>
      <c r="K36" s="89">
        <v>2.937060872736069</v>
      </c>
      <c r="L36" s="89">
        <v>3.3544191604689315</v>
      </c>
      <c r="M36" s="89">
        <v>1.0135233950377691</v>
      </c>
      <c r="N36" s="89">
        <v>1.5171581587424796</v>
      </c>
      <c r="O36" s="89">
        <v>3.304884034185577</v>
      </c>
    </row>
    <row r="37" spans="3:15">
      <c r="C37" s="36" t="s">
        <v>130</v>
      </c>
      <c r="D37" s="89">
        <v>1.6465930582214463</v>
      </c>
      <c r="E37" s="89">
        <v>1.6115617594986456</v>
      </c>
      <c r="F37" s="89">
        <v>2.4693921386877529</v>
      </c>
      <c r="G37" s="89">
        <v>2.1243237894451701</v>
      </c>
      <c r="H37" s="89">
        <v>2.7544994928619415</v>
      </c>
      <c r="I37" s="89">
        <v>1.2260274717203097</v>
      </c>
      <c r="J37" s="89">
        <v>1.0298822189527004</v>
      </c>
      <c r="K37" s="89">
        <v>2.674691589523249</v>
      </c>
      <c r="L37" s="89">
        <v>2.8630117101511106</v>
      </c>
      <c r="M37" s="89">
        <v>2.7559133541589098</v>
      </c>
      <c r="N37" s="89">
        <v>1.4266672879717173</v>
      </c>
      <c r="O37" s="89">
        <v>3.0779060112625003</v>
      </c>
    </row>
    <row r="38" spans="3:15">
      <c r="C38" s="36" t="s">
        <v>131</v>
      </c>
      <c r="D38" s="89">
        <v>2.5724665791131853</v>
      </c>
      <c r="E38" s="89">
        <v>2.2168704988526455</v>
      </c>
      <c r="F38" s="89">
        <v>2.2420335987829043</v>
      </c>
      <c r="G38" s="89">
        <v>1.5686253858330925</v>
      </c>
      <c r="H38" s="89">
        <v>3.3899873412607437</v>
      </c>
      <c r="I38" s="89">
        <v>1.191074466283667</v>
      </c>
      <c r="J38" s="89">
        <v>1.2378317999294992</v>
      </c>
      <c r="K38" s="89">
        <v>2.9696607094803325</v>
      </c>
      <c r="L38" s="89">
        <v>1.7465365974497717</v>
      </c>
      <c r="M38" s="89">
        <v>2.2586014799989482</v>
      </c>
      <c r="N38" s="89">
        <v>2.1951896361085375</v>
      </c>
      <c r="O38" s="89">
        <v>1.4427904325652297</v>
      </c>
    </row>
    <row r="39" spans="3:15">
      <c r="C39" s="37" t="s">
        <v>132</v>
      </c>
      <c r="D39" s="89">
        <v>2.8632686550754531</v>
      </c>
      <c r="E39" s="89">
        <v>3.4895359268490398</v>
      </c>
      <c r="F39" s="89">
        <v>2.2230647085081294</v>
      </c>
      <c r="G39" s="89">
        <v>2.6986510770961152</v>
      </c>
      <c r="H39" s="89">
        <v>1.2657200697469402</v>
      </c>
      <c r="I39" s="89">
        <v>3.476158563206011</v>
      </c>
      <c r="J39" s="89">
        <v>2.3383225292310144</v>
      </c>
      <c r="K39" s="89">
        <v>2.1449784110078536</v>
      </c>
      <c r="L39" s="89">
        <v>3.0395580241272433</v>
      </c>
      <c r="M39" s="89">
        <v>2.0060353064683722</v>
      </c>
      <c r="N39" s="89">
        <v>3.4854130783453297</v>
      </c>
      <c r="O39" s="89">
        <v>3.2925298098746838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412</v>
      </c>
      <c r="D3" s="180"/>
      <c r="E3" s="180"/>
      <c r="F3" s="180"/>
      <c r="G3" s="180"/>
    </row>
    <row r="5" spans="1:20" ht="15">
      <c r="A5" s="181" t="s">
        <v>351</v>
      </c>
      <c r="B5" s="182"/>
      <c r="G5" s="183"/>
      <c r="L5" s="181" t="s">
        <v>352</v>
      </c>
      <c r="M5" s="182"/>
      <c r="R5" s="183"/>
    </row>
    <row r="6" spans="1:20">
      <c r="A6" s="184" t="s">
        <v>353</v>
      </c>
      <c r="B6" s="182"/>
      <c r="G6" s="185"/>
      <c r="H6" s="110"/>
      <c r="L6" s="184" t="s">
        <v>354</v>
      </c>
      <c r="M6" s="182"/>
      <c r="S6" s="125"/>
    </row>
    <row r="7" spans="1:20">
      <c r="A7" s="182"/>
      <c r="B7" s="182" t="s">
        <v>355</v>
      </c>
      <c r="G7" s="185"/>
      <c r="H7" s="186">
        <f>SUM(ORA!$D$116:$O$116)</f>
        <v>84943</v>
      </c>
      <c r="L7" s="182"/>
      <c r="M7" s="182" t="s">
        <v>355</v>
      </c>
      <c r="S7" s="187">
        <f>SUM(ORA!$D$127:$O$127)</f>
        <v>298567782.85895723</v>
      </c>
    </row>
    <row r="8" spans="1:20">
      <c r="A8" s="182"/>
      <c r="B8" s="182" t="s">
        <v>356</v>
      </c>
      <c r="G8" s="185"/>
      <c r="H8" s="188">
        <f>SUM(POJ!$D$116:$O$116)</f>
        <v>107535.97325898948</v>
      </c>
      <c r="L8" s="182"/>
      <c r="M8" s="182" t="s">
        <v>356</v>
      </c>
      <c r="S8" s="189">
        <f>SUM(POJ!$D$127:$O$127)</f>
        <v>393863138.19128954</v>
      </c>
    </row>
    <row r="9" spans="1:20">
      <c r="A9" s="182"/>
      <c r="B9" s="182" t="s">
        <v>357</v>
      </c>
      <c r="G9" s="185"/>
      <c r="H9" s="188">
        <f>SUM(ROJ!$D$116:$O$116)</f>
        <v>0</v>
      </c>
      <c r="L9" s="182"/>
      <c r="M9" s="182" t="s">
        <v>357</v>
      </c>
      <c r="S9" s="189">
        <f>SUM(ROJ!$D$127:$O$127)</f>
        <v>0</v>
      </c>
    </row>
    <row r="10" spans="1:20">
      <c r="A10" s="182"/>
      <c r="B10" s="182" t="s">
        <v>358</v>
      </c>
      <c r="G10" s="185"/>
      <c r="H10" s="190">
        <f>SUM(FCOJ!$D$116:$O$116)</f>
        <v>0</v>
      </c>
      <c r="L10" s="182"/>
      <c r="M10" s="182" t="s">
        <v>358</v>
      </c>
      <c r="S10" s="191">
        <f>SUM(FCOJ!$D$127:$O$127)</f>
        <v>0</v>
      </c>
    </row>
    <row r="11" spans="1:20">
      <c r="A11" s="182"/>
      <c r="B11" s="182"/>
      <c r="G11" s="185"/>
      <c r="M11" s="182" t="s">
        <v>359</v>
      </c>
      <c r="T11" s="192">
        <f>SUM($S$7:$S$10)</f>
        <v>692430921.05024672</v>
      </c>
    </row>
    <row r="12" spans="1:20">
      <c r="A12" s="184" t="s">
        <v>360</v>
      </c>
      <c r="B12" s="182"/>
      <c r="G12" s="185"/>
    </row>
    <row r="13" spans="1:20">
      <c r="A13" s="182"/>
      <c r="B13" s="182" t="s">
        <v>361</v>
      </c>
      <c r="G13" s="185"/>
      <c r="H13" s="193">
        <f>SUM(grove!$C$48:$AX$53)</f>
        <v>288371.0857024478</v>
      </c>
      <c r="L13" s="184" t="s">
        <v>362</v>
      </c>
      <c r="M13" s="182"/>
    </row>
    <row r="14" spans="1:20">
      <c r="A14" s="182"/>
      <c r="B14" s="182" t="s">
        <v>363</v>
      </c>
      <c r="G14" s="185"/>
      <c r="H14" s="186">
        <f>raw_materials!$P$30</f>
        <v>200000</v>
      </c>
      <c r="L14" s="182"/>
      <c r="M14" s="182" t="s">
        <v>364</v>
      </c>
      <c r="S14" s="187">
        <f>SUM(grove!$C$58:$AX$63)</f>
        <v>412147094.14357424</v>
      </c>
    </row>
    <row r="15" spans="1:20">
      <c r="A15" s="182"/>
      <c r="B15" s="182" t="s">
        <v>365</v>
      </c>
      <c r="G15" s="185"/>
      <c r="H15" s="190">
        <f>raw_materials!$P$36</f>
        <v>0</v>
      </c>
      <c r="L15" s="182"/>
      <c r="M15" s="182" t="s">
        <v>366</v>
      </c>
      <c r="S15" s="189">
        <f>(raw_materials!D30*raw_materials!E30+raw_materials!F30*raw_materials!G30+raw_materials!H30*raw_materials!I30+raw_materials!J30*raw_materials!K30+raw_materials!L30*raw_materials!M30)*2000</f>
        <v>358742659.60910714</v>
      </c>
    </row>
    <row r="16" spans="1:20">
      <c r="A16" s="182"/>
      <c r="B16" s="182" t="s">
        <v>367</v>
      </c>
      <c r="G16" s="185"/>
      <c r="H16" s="194">
        <v>112729.10894200896</v>
      </c>
      <c r="L16" s="182"/>
      <c r="M16" s="182" t="s">
        <v>368</v>
      </c>
      <c r="S16" s="189">
        <f>(raw_materials!D36*raw_materials!E36+raw_materials!F36*raw_materials!G36+raw_materials!H36*raw_materials!I36+raw_materials!J36*raw_materials!K36+raw_materials!L36*raw_materials!M36)*2000</f>
        <v>0</v>
      </c>
    </row>
    <row r="17" spans="1:21">
      <c r="A17" s="182"/>
      <c r="B17" s="182" t="s">
        <v>369</v>
      </c>
      <c r="G17" s="185"/>
      <c r="H17" s="195">
        <v>0</v>
      </c>
      <c r="L17" s="182"/>
      <c r="M17" s="182" t="s">
        <v>370</v>
      </c>
      <c r="S17" s="189">
        <v>146527500.50677666</v>
      </c>
    </row>
    <row r="18" spans="1:21">
      <c r="A18" s="182"/>
      <c r="B18" s="182" t="s">
        <v>371</v>
      </c>
      <c r="G18" s="185"/>
      <c r="H18" s="196">
        <v>0</v>
      </c>
      <c r="L18" s="182"/>
      <c r="M18" s="182" t="s">
        <v>372</v>
      </c>
      <c r="S18" s="191">
        <v>0</v>
      </c>
    </row>
    <row r="19" spans="1:21">
      <c r="A19" s="182"/>
      <c r="B19" s="182" t="s">
        <v>373</v>
      </c>
      <c r="G19" s="185"/>
      <c r="H19" s="195">
        <v>418.0862692132323</v>
      </c>
      <c r="L19" s="182"/>
      <c r="M19" s="182" t="s">
        <v>374</v>
      </c>
      <c r="S19" s="197" t="s">
        <v>375</v>
      </c>
      <c r="T19" s="198">
        <f>SUM($S$14:$S$18)</f>
        <v>917417254.25945807</v>
      </c>
      <c r="U19" s="100" t="s">
        <v>376</v>
      </c>
    </row>
    <row r="20" spans="1:21">
      <c r="A20" s="182"/>
      <c r="B20" s="182" t="s">
        <v>377</v>
      </c>
      <c r="G20" s="185"/>
      <c r="H20" s="190">
        <v>256702.41143223457</v>
      </c>
      <c r="L20" s="182"/>
      <c r="M20" s="182"/>
    </row>
    <row r="21" spans="1:21">
      <c r="A21" s="182"/>
      <c r="B21" s="182"/>
      <c r="G21" s="185"/>
      <c r="L21" s="184" t="s">
        <v>378</v>
      </c>
      <c r="M21" s="182"/>
      <c r="S21" s="125"/>
    </row>
    <row r="22" spans="1:21">
      <c r="A22" s="184" t="s">
        <v>379</v>
      </c>
      <c r="B22" s="182"/>
      <c r="G22" s="185"/>
      <c r="L22" s="182"/>
      <c r="M22" s="182" t="s">
        <v>380</v>
      </c>
      <c r="S22" s="189">
        <v>225458217.88401791</v>
      </c>
    </row>
    <row r="23" spans="1:21">
      <c r="A23" s="182"/>
      <c r="B23" s="182" t="s">
        <v>381</v>
      </c>
      <c r="G23" s="185"/>
      <c r="H23" s="186">
        <f>SUM(raw_materials!$O$31:$O$35)</f>
        <v>800000</v>
      </c>
      <c r="L23" s="182"/>
      <c r="M23" s="182" t="s">
        <v>382</v>
      </c>
      <c r="S23" s="189">
        <v>0</v>
      </c>
    </row>
    <row r="24" spans="1:21">
      <c r="A24" s="182"/>
      <c r="B24" s="182" t="s">
        <v>383</v>
      </c>
      <c r="G24" s="185"/>
      <c r="H24" s="190">
        <f>SUM(raw_materials!$O$37:$O$41)</f>
        <v>1800000</v>
      </c>
      <c r="L24" s="182"/>
      <c r="M24" s="182" t="s">
        <v>384</v>
      </c>
      <c r="S24" s="191">
        <v>0</v>
      </c>
    </row>
    <row r="25" spans="1:21">
      <c r="A25" s="182"/>
      <c r="B25" s="182"/>
      <c r="G25" s="185"/>
      <c r="L25" s="182"/>
      <c r="M25" s="182" t="s">
        <v>385</v>
      </c>
      <c r="S25" s="197" t="s">
        <v>375</v>
      </c>
      <c r="T25" s="198">
        <f>SUM($S$22:$S$24)</f>
        <v>225458217.88401791</v>
      </c>
      <c r="U25" s="100" t="s">
        <v>376</v>
      </c>
    </row>
    <row r="26" spans="1:21">
      <c r="A26" s="184" t="s">
        <v>386</v>
      </c>
      <c r="B26" s="182"/>
      <c r="G26" s="185"/>
      <c r="L26" s="182"/>
      <c r="M26" s="182"/>
    </row>
    <row r="27" spans="1:21">
      <c r="A27" s="182"/>
      <c r="B27" s="182" t="s">
        <v>387</v>
      </c>
      <c r="G27" s="185"/>
      <c r="H27" s="186">
        <f>SUMIF(facilities!$C$6:$C$15,"&gt;0",facilities!$C$6:$C$15)</f>
        <v>0</v>
      </c>
      <c r="L27" s="184" t="s">
        <v>388</v>
      </c>
      <c r="M27" s="182"/>
    </row>
    <row r="28" spans="1:21">
      <c r="A28" s="182"/>
      <c r="B28" s="182" t="s">
        <v>389</v>
      </c>
      <c r="G28" s="185"/>
      <c r="H28" s="188">
        <f>SUMIF(facilities!$C$36:$C$106,"&gt;0",facilities!$C$36:$C$106)</f>
        <v>0</v>
      </c>
      <c r="L28" s="182"/>
      <c r="M28" s="182" t="s">
        <v>390</v>
      </c>
      <c r="S28" s="187">
        <v>210019644</v>
      </c>
    </row>
    <row r="29" spans="1:21">
      <c r="A29" s="182"/>
      <c r="B29" s="182" t="s">
        <v>391</v>
      </c>
      <c r="G29" s="185"/>
      <c r="H29" s="188">
        <f>SUMIF(facilities!$C$6:$C$15,"&lt;0",facilities!$C$6:$C$15)</f>
        <v>-2619</v>
      </c>
      <c r="L29" s="182"/>
      <c r="M29" s="182" t="s">
        <v>392</v>
      </c>
      <c r="S29" s="189">
        <v>2085410.2201326184</v>
      </c>
    </row>
    <row r="30" spans="1:21">
      <c r="A30" s="182"/>
      <c r="B30" s="182" t="s">
        <v>393</v>
      </c>
      <c r="G30" s="185"/>
      <c r="H30" s="190">
        <f>SUMIF(facilities!$C$36:$C$106,"&lt;0",facilities!$C$36:$C$106)</f>
        <v>0</v>
      </c>
      <c r="L30" s="182"/>
      <c r="M30" s="182" t="s">
        <v>394</v>
      </c>
      <c r="S30" s="189">
        <v>105155421.43343467</v>
      </c>
    </row>
    <row r="31" spans="1:21">
      <c r="L31" s="182"/>
      <c r="M31" s="182" t="s">
        <v>395</v>
      </c>
      <c r="S31" s="191">
        <f>SUM(ORA!D138:O138)+SUM(POJ!D138:O138)+SUM(ROJ!D138:O138)+SUM(FCOJ!D138:O138)</f>
        <v>144512153.14632726</v>
      </c>
    </row>
    <row r="32" spans="1:21">
      <c r="A32" s="184" t="s">
        <v>396</v>
      </c>
      <c r="B32" s="182"/>
      <c r="G32" s="185"/>
      <c r="L32" s="182"/>
      <c r="M32" s="182" t="s">
        <v>397</v>
      </c>
      <c r="S32" s="113" t="s">
        <v>375</v>
      </c>
      <c r="T32" s="198">
        <f>SUM($S$28:$S$31)</f>
        <v>461772628.79989457</v>
      </c>
      <c r="U32" s="100" t="s">
        <v>376</v>
      </c>
    </row>
    <row r="33" spans="1:21">
      <c r="A33" s="182"/>
      <c r="B33" s="182" t="s">
        <v>398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399</v>
      </c>
      <c r="G34" s="185"/>
      <c r="H34" s="188">
        <f>COUNTIF(facilities!$H$36:$H$106,"=new")</f>
        <v>0</v>
      </c>
      <c r="L34" s="184" t="s">
        <v>400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401</v>
      </c>
      <c r="S35" s="187">
        <v>48425000</v>
      </c>
    </row>
    <row r="36" spans="1:21">
      <c r="L36" s="182"/>
      <c r="M36" s="182" t="s">
        <v>402</v>
      </c>
      <c r="S36" s="189">
        <f>H33*12000000-H38*70/100*12000000</f>
        <v>0</v>
      </c>
    </row>
    <row r="37" spans="1:21">
      <c r="A37" s="184" t="s">
        <v>403</v>
      </c>
      <c r="L37" s="182"/>
      <c r="M37" s="182" t="s">
        <v>404</v>
      </c>
      <c r="S37" s="189">
        <f>H27*8000+H29*70/100*8000</f>
        <v>-14666400</v>
      </c>
    </row>
    <row r="38" spans="1:21">
      <c r="B38" s="182" t="s">
        <v>398</v>
      </c>
      <c r="H38" s="186">
        <f>COUNTIF(facilities!$H$6:$H$15,"=sold")</f>
        <v>0</v>
      </c>
      <c r="L38" s="182"/>
      <c r="M38" s="182" t="s">
        <v>405</v>
      </c>
      <c r="S38" s="189">
        <v>68950000</v>
      </c>
    </row>
    <row r="39" spans="1:21">
      <c r="B39" s="182" t="s">
        <v>399</v>
      </c>
      <c r="H39" s="188">
        <f>COUNTIF(facilities!$H$36:$H$106,"=sold")</f>
        <v>0</v>
      </c>
      <c r="L39" s="182"/>
      <c r="M39" s="182" t="s">
        <v>406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144</v>
      </c>
      <c r="L40" s="182"/>
      <c r="M40" s="182" t="s">
        <v>407</v>
      </c>
      <c r="S40" s="189">
        <f>H28*6000+H30*80/100*6000</f>
        <v>0</v>
      </c>
    </row>
    <row r="41" spans="1:21">
      <c r="L41" s="182"/>
      <c r="M41" s="182" t="s">
        <v>408</v>
      </c>
      <c r="S41" s="189">
        <v>109810</v>
      </c>
    </row>
    <row r="42" spans="1:21">
      <c r="L42" s="182"/>
      <c r="M42" s="182" t="s">
        <v>409</v>
      </c>
      <c r="S42" s="191">
        <f>H35*100000-H40*60/100*100000</f>
        <v>-8640000</v>
      </c>
    </row>
    <row r="43" spans="1:21">
      <c r="L43" s="182"/>
      <c r="M43" s="182" t="s">
        <v>410</v>
      </c>
      <c r="S43" s="177" t="s">
        <v>375</v>
      </c>
      <c r="T43" s="198">
        <f>SUM($S$35:$S$42)</f>
        <v>94178410</v>
      </c>
      <c r="U43" s="100" t="s">
        <v>376</v>
      </c>
    </row>
    <row r="44" spans="1:21">
      <c r="L44" s="182"/>
      <c r="S44" s="110"/>
    </row>
    <row r="45" spans="1:21" ht="13" thickBot="1">
      <c r="L45" s="199" t="s">
        <v>411</v>
      </c>
      <c r="M45" s="182"/>
      <c r="T45" s="200">
        <f>$T$11-$T$19-$T$25-$T$32-$T$43</f>
        <v>-1006395589.8931239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312</v>
      </c>
    </row>
    <row r="3" spans="2:14">
      <c r="B3" s="103" t="s">
        <v>313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0.68236926813453413</v>
      </c>
      <c r="D5" s="100">
        <v>0.55883064269624938</v>
      </c>
      <c r="E5" s="100">
        <v>0.72509090954170297</v>
      </c>
      <c r="F5" s="100">
        <v>0.63141545491056772</v>
      </c>
      <c r="G5" s="100">
        <v>0.74011528273950866</v>
      </c>
      <c r="H5" s="100">
        <v>0.65086773044611435</v>
      </c>
      <c r="I5" s="100">
        <v>0.68243208246490594</v>
      </c>
      <c r="J5" s="100">
        <v>0.57013453678458514</v>
      </c>
      <c r="K5" s="100">
        <v>0.57476145212569585</v>
      </c>
      <c r="L5" s="100">
        <v>0.74609287452562012</v>
      </c>
      <c r="M5" s="100">
        <v>0.67444914730155048</v>
      </c>
      <c r="N5" s="100">
        <v>0.63260760112795011</v>
      </c>
    </row>
    <row r="6" spans="2:14">
      <c r="B6" s="171" t="s">
        <v>105</v>
      </c>
      <c r="C6" s="100">
        <v>0.64756963841245696</v>
      </c>
      <c r="D6" s="100">
        <v>0.65755533464464333</v>
      </c>
      <c r="E6" s="100">
        <v>0.67582956243488979</v>
      </c>
      <c r="F6" s="100">
        <v>0.72270078271330884</v>
      </c>
      <c r="G6" s="100">
        <v>1.1000000000000001</v>
      </c>
      <c r="H6" s="100">
        <v>0.69778428606132503</v>
      </c>
      <c r="I6" s="100">
        <v>0.63888548303095549</v>
      </c>
      <c r="J6" s="100">
        <v>0.70016449726294339</v>
      </c>
      <c r="K6" s="100">
        <v>0.66180170696454133</v>
      </c>
      <c r="L6" s="100">
        <v>0.60317926490533069</v>
      </c>
      <c r="M6" s="100">
        <v>0.62397728198149804</v>
      </c>
      <c r="N6" s="100">
        <v>0.62989884669285967</v>
      </c>
    </row>
    <row r="7" spans="2:14">
      <c r="B7" s="171" t="s">
        <v>106</v>
      </c>
      <c r="C7" s="100">
        <v>0.72891206380032159</v>
      </c>
      <c r="D7" s="100">
        <v>0.77401606423700109</v>
      </c>
      <c r="E7" s="100">
        <v>0.81885174901887647</v>
      </c>
      <c r="F7" s="100">
        <v>0.72229876061310394</v>
      </c>
      <c r="G7" s="100">
        <v>0.72361621388499109</v>
      </c>
      <c r="H7" s="100">
        <v>0.70765956084832538</v>
      </c>
      <c r="I7" s="100">
        <v>0.84242715952291458</v>
      </c>
      <c r="J7" s="100">
        <v>0.74511425316444657</v>
      </c>
      <c r="K7" s="100">
        <v>0.73744444436613799</v>
      </c>
      <c r="L7" s="100">
        <v>0.73573133416686831</v>
      </c>
      <c r="M7" s="100">
        <v>0.71587493301755079</v>
      </c>
      <c r="N7" s="100">
        <v>0.72510931421438596</v>
      </c>
    </row>
    <row r="8" spans="2:14">
      <c r="B8" s="171" t="s">
        <v>107</v>
      </c>
      <c r="C8" s="100">
        <v>0.70878689716367316</v>
      </c>
      <c r="D8" s="100">
        <v>0.78278540084212167</v>
      </c>
      <c r="E8" s="100">
        <v>0.78212412592086411</v>
      </c>
      <c r="F8" s="100">
        <v>0.73749816823254999</v>
      </c>
      <c r="G8" s="100">
        <v>0.71729448137767771</v>
      </c>
      <c r="H8" s="100">
        <v>0.69171213308986113</v>
      </c>
      <c r="I8" s="100">
        <v>0.70268313433658425</v>
      </c>
      <c r="J8" s="100">
        <v>0.69237133001869267</v>
      </c>
      <c r="K8" s="100">
        <v>0.69718048224498663</v>
      </c>
      <c r="L8" s="100">
        <v>0.69926188569305137</v>
      </c>
      <c r="M8" s="100">
        <v>0.71813212805058513</v>
      </c>
      <c r="N8" s="100">
        <v>0.67738240315060783</v>
      </c>
    </row>
    <row r="9" spans="2:14">
      <c r="B9" s="171" t="s">
        <v>108</v>
      </c>
      <c r="C9" s="100">
        <v>2.0318102216720582</v>
      </c>
      <c r="D9" s="100">
        <v>2.0292598283290864</v>
      </c>
      <c r="E9" s="100">
        <v>2.0673980689048768</v>
      </c>
      <c r="F9" s="100">
        <v>2.0802721655368805</v>
      </c>
      <c r="G9" s="100">
        <v>2.1035334205627443</v>
      </c>
      <c r="H9" s="100">
        <v>2.0168490207195284</v>
      </c>
      <c r="I9" s="100">
        <v>2.0213541245460509</v>
      </c>
      <c r="J9" s="100">
        <v>2.0932331001758575</v>
      </c>
      <c r="K9" s="100">
        <v>2.065163311958313</v>
      </c>
      <c r="L9" s="100">
        <v>2.0554212605953217</v>
      </c>
      <c r="M9" s="100">
        <v>2.0602516627311709</v>
      </c>
      <c r="N9" s="100">
        <v>2.0376977121829989</v>
      </c>
    </row>
    <row r="10" spans="2:14">
      <c r="B10" s="171" t="s">
        <v>109</v>
      </c>
      <c r="C10" s="100">
        <v>0.66329779624938967</v>
      </c>
      <c r="D10" s="100">
        <v>0.62143284678459165</v>
      </c>
      <c r="E10" s="100">
        <v>0.64597178697586066</v>
      </c>
      <c r="F10" s="100">
        <v>0.69427269101142886</v>
      </c>
      <c r="G10" s="100">
        <v>0.62736680507659914</v>
      </c>
      <c r="H10" s="100">
        <v>0.66284398436546332</v>
      </c>
      <c r="I10" s="100">
        <v>0.64588388204574587</v>
      </c>
      <c r="J10" s="100">
        <v>0.64709988236427307</v>
      </c>
      <c r="K10" s="100">
        <v>0.63619480133056638</v>
      </c>
      <c r="L10" s="100">
        <v>0.65943128466606138</v>
      </c>
      <c r="M10" s="100">
        <v>0.61190811395645139</v>
      </c>
      <c r="N10" s="100">
        <v>0.60666878819465642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314</v>
      </c>
      <c r="C12" s="101"/>
      <c r="D12" s="101"/>
      <c r="E12" s="101"/>
      <c r="F12" s="101"/>
      <c r="G12" s="101"/>
    </row>
    <row r="13" spans="2:14">
      <c r="B13" s="171" t="s">
        <v>315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316</v>
      </c>
      <c r="C14" s="101">
        <v>0.31480734228723251</v>
      </c>
      <c r="D14" s="101">
        <v>0.31597586735106958</v>
      </c>
      <c r="E14" s="101">
        <v>0.3171411043988917</v>
      </c>
      <c r="F14" s="101">
        <v>0.31829977466656034</v>
      </c>
      <c r="G14" s="101">
        <v>0.31944861786765616</v>
      </c>
      <c r="H14" s="100">
        <v>0.32058440136732985</v>
      </c>
      <c r="I14" s="100">
        <v>0.32170392927834529</v>
      </c>
      <c r="J14" s="100">
        <v>0.32280405145372298</v>
      </c>
      <c r="K14" s="100">
        <v>0.32388167235067733</v>
      </c>
      <c r="L14" s="100">
        <v>0.32493375974090882</v>
      </c>
      <c r="M14" s="100">
        <v>0.3259573532427405</v>
      </c>
      <c r="N14" s="100">
        <v>0.32694957265109081</v>
      </c>
    </row>
    <row r="15" spans="2:14">
      <c r="B15" s="170" t="s">
        <v>317</v>
      </c>
      <c r="C15" s="100">
        <v>1.008099861551812</v>
      </c>
      <c r="D15" s="100">
        <v>1.0107726753126602</v>
      </c>
      <c r="E15" s="100">
        <v>1.0134379682639665</v>
      </c>
      <c r="F15" s="100">
        <v>1.0160882407583716</v>
      </c>
      <c r="G15" s="100">
        <v>1.0187160354133384</v>
      </c>
      <c r="H15" s="100">
        <v>1.0213139580948631</v>
      </c>
      <c r="I15" s="100">
        <v>1.0238746987232159</v>
      </c>
      <c r="J15" s="100">
        <v>1.0263910518421711</v>
      </c>
      <c r="K15" s="100">
        <v>1.0288559368938439</v>
      </c>
      <c r="L15" s="100">
        <v>1.0312624181420871</v>
      </c>
      <c r="M15" s="100">
        <v>1.0336037241883835</v>
      </c>
      <c r="N15" s="100">
        <v>1.0358732670253263</v>
      </c>
    </row>
    <row r="16" spans="2:14">
      <c r="B16" s="101"/>
    </row>
    <row r="17" spans="2:14">
      <c r="B17" s="103" t="s">
        <v>318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0.68236926813453413</v>
      </c>
      <c r="D19" s="100">
        <f t="shared" ref="D19:N20" si="0">D5</f>
        <v>0.55883064269624938</v>
      </c>
      <c r="E19" s="100">
        <f t="shared" si="0"/>
        <v>0.72509090954170297</v>
      </c>
      <c r="F19" s="100">
        <f t="shared" si="0"/>
        <v>0.63141545491056772</v>
      </c>
      <c r="G19" s="100">
        <f t="shared" si="0"/>
        <v>0.74011528273950866</v>
      </c>
      <c r="H19" s="100">
        <f t="shared" si="0"/>
        <v>0.65086773044611435</v>
      </c>
      <c r="I19" s="100">
        <f t="shared" si="0"/>
        <v>0.68243208246490594</v>
      </c>
      <c r="J19" s="100">
        <f t="shared" si="0"/>
        <v>0.57013453678458514</v>
      </c>
      <c r="K19" s="100">
        <f t="shared" si="0"/>
        <v>0.57476145212569585</v>
      </c>
      <c r="L19" s="100">
        <f t="shared" si="0"/>
        <v>0.74609287452562012</v>
      </c>
      <c r="M19" s="100">
        <f t="shared" si="0"/>
        <v>0.67444914730155048</v>
      </c>
      <c r="N19" s="100">
        <f t="shared" si="0"/>
        <v>0.63260760112795011</v>
      </c>
    </row>
    <row r="20" spans="2:14">
      <c r="B20" s="173" t="s">
        <v>105</v>
      </c>
      <c r="C20" s="100">
        <f>C6</f>
        <v>0.64756963841245696</v>
      </c>
      <c r="D20" s="100">
        <f t="shared" si="0"/>
        <v>0.65755533464464333</v>
      </c>
      <c r="E20" s="100">
        <f t="shared" si="0"/>
        <v>0.67582956243488979</v>
      </c>
      <c r="F20" s="100">
        <f t="shared" si="0"/>
        <v>0.72270078271330884</v>
      </c>
      <c r="G20" s="100">
        <f t="shared" si="0"/>
        <v>1.1000000000000001</v>
      </c>
      <c r="H20" s="100">
        <f t="shared" si="0"/>
        <v>0.69778428606132503</v>
      </c>
      <c r="I20" s="100">
        <f t="shared" si="0"/>
        <v>0.63888548303095549</v>
      </c>
      <c r="J20" s="100">
        <f t="shared" si="0"/>
        <v>0.70016449726294339</v>
      </c>
      <c r="K20" s="100">
        <f t="shared" si="0"/>
        <v>0.66180170696454133</v>
      </c>
      <c r="L20" s="100">
        <f t="shared" si="0"/>
        <v>0.60317926490533069</v>
      </c>
      <c r="M20" s="100">
        <f t="shared" si="0"/>
        <v>0.62397728198149804</v>
      </c>
      <c r="N20" s="100">
        <f t="shared" si="0"/>
        <v>0.62989884669285967</v>
      </c>
    </row>
    <row r="21" spans="2:14">
      <c r="B21" s="173" t="s">
        <v>106</v>
      </c>
      <c r="C21" s="100">
        <f t="shared" ref="C21:N22" si="1">C7</f>
        <v>0.72891206380032159</v>
      </c>
      <c r="D21" s="100">
        <f t="shared" si="1"/>
        <v>0.77401606423700109</v>
      </c>
      <c r="E21" s="100">
        <f t="shared" si="1"/>
        <v>0.81885174901887647</v>
      </c>
      <c r="F21" s="100">
        <f t="shared" si="1"/>
        <v>0.72229876061310394</v>
      </c>
      <c r="G21" s="100">
        <f t="shared" si="1"/>
        <v>0.72361621388499109</v>
      </c>
      <c r="H21" s="100">
        <f t="shared" si="1"/>
        <v>0.70765956084832538</v>
      </c>
      <c r="I21" s="100">
        <f t="shared" si="1"/>
        <v>0.84242715952291458</v>
      </c>
      <c r="J21" s="100">
        <f t="shared" si="1"/>
        <v>0.74511425316444657</v>
      </c>
      <c r="K21" s="100">
        <f t="shared" si="1"/>
        <v>0.73744444436613799</v>
      </c>
      <c r="L21" s="100">
        <f t="shared" si="1"/>
        <v>0.73573133416686831</v>
      </c>
      <c r="M21" s="100">
        <f t="shared" si="1"/>
        <v>0.71587493301755079</v>
      </c>
      <c r="N21" s="100">
        <f t="shared" si="1"/>
        <v>0.72510931421438596</v>
      </c>
    </row>
    <row r="22" spans="2:14">
      <c r="B22" s="173" t="s">
        <v>107</v>
      </c>
      <c r="C22" s="100">
        <f t="shared" si="1"/>
        <v>0.70878689716367316</v>
      </c>
      <c r="D22" s="100">
        <f t="shared" si="1"/>
        <v>0.78278540084212167</v>
      </c>
      <c r="E22" s="100">
        <f t="shared" si="1"/>
        <v>0.78212412592086411</v>
      </c>
      <c r="F22" s="100">
        <f t="shared" si="1"/>
        <v>0.73749816823254999</v>
      </c>
      <c r="G22" s="100">
        <f t="shared" si="1"/>
        <v>0.71729448137767771</v>
      </c>
      <c r="H22" s="100">
        <f t="shared" si="1"/>
        <v>0.69171213308986113</v>
      </c>
      <c r="I22" s="100">
        <f t="shared" si="1"/>
        <v>0.70268313433658425</v>
      </c>
      <c r="J22" s="100">
        <f t="shared" si="1"/>
        <v>0.69237133001869267</v>
      </c>
      <c r="K22" s="100">
        <f t="shared" si="1"/>
        <v>0.69718048224498663</v>
      </c>
      <c r="L22" s="100">
        <f t="shared" si="1"/>
        <v>0.69926188569305137</v>
      </c>
      <c r="M22" s="100">
        <f t="shared" si="1"/>
        <v>0.71813212805058513</v>
      </c>
      <c r="N22" s="100">
        <f t="shared" si="1"/>
        <v>0.67738240315060783</v>
      </c>
    </row>
    <row r="23" spans="2:14">
      <c r="B23" s="173" t="s">
        <v>108</v>
      </c>
      <c r="C23" s="100">
        <f>C9*C14</f>
        <v>0.63962877591661338</v>
      </c>
      <c r="D23" s="100">
        <f t="shared" ref="D23:N24" si="2">D9*D14</f>
        <v>0.64119713433696568</v>
      </c>
      <c r="E23" s="100">
        <f t="shared" si="2"/>
        <v>0.65565690680462863</v>
      </c>
      <c r="F23" s="100">
        <f t="shared" si="2"/>
        <v>0.66215016153550654</v>
      </c>
      <c r="G23" s="100">
        <f t="shared" si="2"/>
        <v>0.67197084383719174</v>
      </c>
      <c r="H23" s="100">
        <f t="shared" si="2"/>
        <v>0.6465703359556555</v>
      </c>
      <c r="I23" s="100">
        <f t="shared" si="2"/>
        <v>0.65027756432945427</v>
      </c>
      <c r="J23" s="100">
        <f t="shared" si="2"/>
        <v>0.67570412537380353</v>
      </c>
      <c r="K23" s="100">
        <f t="shared" si="2"/>
        <v>0.66886854715432198</v>
      </c>
      <c r="L23" s="100">
        <f t="shared" si="2"/>
        <v>0.66787575805663624</v>
      </c>
      <c r="M23" s="100">
        <f t="shared" si="2"/>
        <v>0.67155417899780778</v>
      </c>
      <c r="N23" s="100">
        <f t="shared" si="2"/>
        <v>0.66622439619033691</v>
      </c>
    </row>
    <row r="24" spans="2:14">
      <c r="B24" s="173" t="s">
        <v>109</v>
      </c>
      <c r="C24" s="100">
        <f>C10*C15</f>
        <v>0.66867041656663173</v>
      </c>
      <c r="D24" s="100">
        <f t="shared" si="2"/>
        <v>0.62812734107162416</v>
      </c>
      <c r="E24" s="100">
        <f t="shared" si="2"/>
        <v>0.65465233534865996</v>
      </c>
      <c r="F24" s="100">
        <f t="shared" si="2"/>
        <v>0.70544231721638329</v>
      </c>
      <c r="G24" s="100">
        <f t="shared" si="2"/>
        <v>0.63910862441756577</v>
      </c>
      <c r="H24" s="100">
        <f t="shared" si="2"/>
        <v>0.67697181327166089</v>
      </c>
      <c r="I24" s="100">
        <f t="shared" si="2"/>
        <v>0.6613041651397692</v>
      </c>
      <c r="J24" s="100">
        <f t="shared" si="2"/>
        <v>0.66417752890681137</v>
      </c>
      <c r="K24" s="100">
        <f t="shared" si="2"/>
        <v>0.65455279836995273</v>
      </c>
      <c r="L24" s="100">
        <f t="shared" si="2"/>
        <v>0.68004670122326549</v>
      </c>
      <c r="M24" s="100">
        <f t="shared" si="2"/>
        <v>0.63247050544647798</v>
      </c>
      <c r="N24" s="100">
        <f t="shared" si="2"/>
        <v>0.62843197962949449</v>
      </c>
    </row>
    <row r="25" spans="2:14">
      <c r="B25" s="172"/>
    </row>
    <row r="26" spans="2:14">
      <c r="B26" s="104" t="s">
        <v>319</v>
      </c>
    </row>
    <row r="27" spans="2:14">
      <c r="B27" s="99" t="s">
        <v>320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321</v>
      </c>
    </row>
    <row r="36" spans="2:50">
      <c r="B36" s="170" t="s">
        <v>273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322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25164.733912812586</v>
      </c>
      <c r="F38" s="100">
        <v>25219.64518704552</v>
      </c>
      <c r="G38" s="100">
        <v>25274.541764850626</v>
      </c>
      <c r="H38" s="100">
        <v>25329.41483434946</v>
      </c>
      <c r="I38" s="100">
        <v>25384.255583806131</v>
      </c>
      <c r="J38" s="100">
        <v>25439.055203174696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25928.950094808049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26250.146217950878</v>
      </c>
      <c r="Z38" s="100">
        <v>18412.167875441355</v>
      </c>
      <c r="AA38" s="100">
        <v>26355.858567616488</v>
      </c>
      <c r="AB38" s="100">
        <v>26408.422510375025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26770.127180149142</v>
      </c>
      <c r="AJ38" s="100">
        <v>26820.807301044035</v>
      </c>
      <c r="AK38" s="100">
        <v>26871.21469072756</v>
      </c>
      <c r="AL38" s="100">
        <v>26921.341209603564</v>
      </c>
      <c r="AM38" s="100">
        <v>26971.178763785614</v>
      </c>
      <c r="AN38" s="100">
        <v>18914.503514580269</v>
      </c>
      <c r="AO38" s="100">
        <v>18948.968387818528</v>
      </c>
      <c r="AP38" s="100">
        <v>18983.2141906877</v>
      </c>
      <c r="AQ38" s="100">
        <v>27167.47913646403</v>
      </c>
      <c r="AR38" s="100">
        <v>27215.752159530173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27498.055397691911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10730.368248264709</v>
      </c>
      <c r="M39" s="100">
        <v>15361.87154289072</v>
      </c>
      <c r="N39" s="100">
        <v>10776.21985637031</v>
      </c>
      <c r="O39" s="100">
        <v>10799.093890388011</v>
      </c>
      <c r="P39" s="100">
        <v>10821.928499769892</v>
      </c>
      <c r="Q39" s="100">
        <v>10844.720007468877</v>
      </c>
      <c r="R39" s="100">
        <v>15524.949631923135</v>
      </c>
      <c r="S39" s="100">
        <v>1555.7370056884831</v>
      </c>
      <c r="T39" s="100">
        <v>1558.9713203584963</v>
      </c>
      <c r="U39" s="100">
        <v>1562.1973858410449</v>
      </c>
      <c r="V39" s="100">
        <v>15654.14681988405</v>
      </c>
      <c r="W39" s="100">
        <v>15686.226899584581</v>
      </c>
      <c r="X39" s="100">
        <v>15718.208923065331</v>
      </c>
      <c r="Y39" s="100">
        <v>15750.087730770527</v>
      </c>
      <c r="Z39" s="100">
        <v>15781.858178949733</v>
      </c>
      <c r="AA39" s="100">
        <v>15813.515140569893</v>
      </c>
      <c r="AB39" s="100">
        <v>15845.053506225015</v>
      </c>
      <c r="AC39" s="100">
        <v>15876.468185043188</v>
      </c>
      <c r="AD39" s="100">
        <v>15907.754105590879</v>
      </c>
      <c r="AE39" s="100">
        <v>1593.890621677428</v>
      </c>
      <c r="AF39" s="100">
        <v>15969.919488737569</v>
      </c>
      <c r="AG39" s="100">
        <v>16000.788913757913</v>
      </c>
      <c r="AH39" s="100">
        <v>16031.509507137089</v>
      </c>
      <c r="AI39" s="100">
        <v>16062.076308089485</v>
      </c>
      <c r="AJ39" s="100">
        <v>11264.739066438493</v>
      </c>
      <c r="AK39" s="100">
        <v>11285.910170105573</v>
      </c>
      <c r="AL39" s="100">
        <v>16152.80472576214</v>
      </c>
      <c r="AM39" s="100">
        <v>16182.707258271368</v>
      </c>
      <c r="AN39" s="100">
        <v>16212.431583925947</v>
      </c>
      <c r="AO39" s="100">
        <v>16241.972903844453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3569.1326839905992</v>
      </c>
      <c r="L40" s="100">
        <v>3576.7894160882365</v>
      </c>
      <c r="M40" s="100">
        <v>3584.4366933411679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5228.7422998615266</v>
      </c>
      <c r="X40" s="100">
        <v>5239.40297435511</v>
      </c>
      <c r="Y40" s="100">
        <v>5250.0292435901756</v>
      </c>
      <c r="Z40" s="100">
        <v>5260.6193929832443</v>
      </c>
      <c r="AA40" s="100">
        <v>5271.1717135232975</v>
      </c>
      <c r="AB40" s="100">
        <v>5281.6845020750052</v>
      </c>
      <c r="AC40" s="100">
        <v>2116.8624246724253</v>
      </c>
      <c r="AD40" s="100">
        <v>3711.8092913045384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5404.1438613086484</v>
      </c>
      <c r="AO40" s="100">
        <v>5413.9909679481507</v>
      </c>
      <c r="AP40" s="100">
        <v>5423.7754830536296</v>
      </c>
      <c r="AQ40" s="100">
        <v>5433.4958272928061</v>
      </c>
      <c r="AR40" s="100">
        <v>3810.2053023342241</v>
      </c>
      <c r="AS40" s="100">
        <v>5452.7377389875128</v>
      </c>
      <c r="AT40" s="100">
        <v>5462.2562017647024</v>
      </c>
      <c r="AU40" s="100">
        <v>5471.7042848759638</v>
      </c>
      <c r="AV40" s="100">
        <v>5481.0804646462902</v>
      </c>
      <c r="AW40" s="100">
        <v>5490.3832293611586</v>
      </c>
      <c r="AX40" s="100">
        <v>5499.611079538382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2132.277469039715</v>
      </c>
      <c r="J41" s="100">
        <v>3052.6866243809636</v>
      </c>
      <c r="K41" s="100">
        <v>3059.2565862776564</v>
      </c>
      <c r="L41" s="100">
        <v>3065.8194995042027</v>
      </c>
      <c r="M41" s="100">
        <v>2150.6620160047005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3104.9899263846269</v>
      </c>
      <c r="S41" s="100">
        <v>2178.031807963876</v>
      </c>
      <c r="T41" s="100">
        <v>3117.9426407169926</v>
      </c>
      <c r="U41" s="100">
        <v>3124.3947716820899</v>
      </c>
      <c r="V41" s="100">
        <v>3130.8293639768099</v>
      </c>
      <c r="W41" s="100">
        <v>3137.2453799169161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3248.3945807688906</v>
      </c>
      <c r="AP41" s="100">
        <v>3254.2652898321776</v>
      </c>
      <c r="AQ41" s="100">
        <v>3260.0974963756835</v>
      </c>
      <c r="AR41" s="100">
        <v>3265.8902591436208</v>
      </c>
      <c r="AS41" s="100">
        <v>3271.6426433925076</v>
      </c>
      <c r="AT41" s="100">
        <v>3277.3537210588215</v>
      </c>
      <c r="AU41" s="100">
        <v>3283.0225709255783</v>
      </c>
      <c r="AV41" s="100">
        <v>3288.648278787774</v>
      </c>
      <c r="AW41" s="100">
        <v>3294.2299376166952</v>
      </c>
      <c r="AX41" s="100">
        <v>3299.7666477230291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323</v>
      </c>
    </row>
    <row r="46" spans="2:50">
      <c r="B46" s="99" t="s">
        <v>273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324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0</v>
      </c>
      <c r="D48" s="100">
        <v>0</v>
      </c>
      <c r="E48" s="100">
        <v>0</v>
      </c>
      <c r="F48" s="100">
        <v>0</v>
      </c>
      <c r="G48" s="100">
        <v>0</v>
      </c>
      <c r="H48" s="100">
        <v>0</v>
      </c>
      <c r="I48" s="100">
        <v>0</v>
      </c>
      <c r="J48" s="100">
        <v>0</v>
      </c>
      <c r="K48" s="100">
        <v>0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</row>
    <row r="49" spans="2:51">
      <c r="B49" s="99" t="s">
        <v>105</v>
      </c>
      <c r="C49" s="100">
        <v>3203.3999387586405</v>
      </c>
      <c r="D49" s="100">
        <v>3203.3999387586405</v>
      </c>
      <c r="E49" s="100">
        <v>3203.3999387586405</v>
      </c>
      <c r="F49" s="100">
        <v>3203.3999387586405</v>
      </c>
      <c r="G49" s="100">
        <v>3203.3999387586405</v>
      </c>
      <c r="H49" s="100">
        <v>3203.3999387586405</v>
      </c>
      <c r="I49" s="100">
        <v>3203.3999387586405</v>
      </c>
      <c r="J49" s="100">
        <v>3203.3999387586405</v>
      </c>
      <c r="K49" s="100">
        <v>3203.3999387586405</v>
      </c>
      <c r="L49" s="100">
        <v>3203.3999387586405</v>
      </c>
      <c r="M49" s="100">
        <v>3203.3999387586405</v>
      </c>
      <c r="N49" s="100">
        <v>3203.3999387586405</v>
      </c>
      <c r="O49" s="100">
        <v>3203.3999387586405</v>
      </c>
      <c r="P49" s="100">
        <v>3203.3999387586405</v>
      </c>
      <c r="Q49" s="100">
        <v>3203.3999387586405</v>
      </c>
      <c r="R49" s="100">
        <v>3203.3999387586405</v>
      </c>
      <c r="S49" s="100">
        <v>1555.7370056884831</v>
      </c>
      <c r="T49" s="100">
        <v>1558.9713203584963</v>
      </c>
      <c r="U49" s="100">
        <v>1562.1973858410449</v>
      </c>
      <c r="V49" s="100">
        <v>3203.3999387586405</v>
      </c>
      <c r="W49" s="100">
        <v>3203.3999387586405</v>
      </c>
      <c r="X49" s="100">
        <v>3203.3999387586405</v>
      </c>
      <c r="Y49" s="100">
        <v>3203.3999387586405</v>
      </c>
      <c r="Z49" s="100">
        <v>3203.3999387586405</v>
      </c>
      <c r="AA49" s="100">
        <v>3203.3999387586405</v>
      </c>
      <c r="AB49" s="100">
        <v>3203.3999387586405</v>
      </c>
      <c r="AC49" s="100">
        <v>3203.3999387586405</v>
      </c>
      <c r="AD49" s="100">
        <v>3203.3999387586405</v>
      </c>
      <c r="AE49" s="100">
        <v>1593.890621677428</v>
      </c>
      <c r="AF49" s="100">
        <v>3203.3999387586405</v>
      </c>
      <c r="AG49" s="100">
        <v>3203.3999387586405</v>
      </c>
      <c r="AH49" s="100">
        <v>3203.3999387586405</v>
      </c>
      <c r="AI49" s="100">
        <v>3203.3999387586405</v>
      </c>
      <c r="AJ49" s="100">
        <v>3203.3999387586405</v>
      </c>
      <c r="AK49" s="100">
        <v>3203.3999387586405</v>
      </c>
      <c r="AL49" s="100">
        <v>3203.3999387586405</v>
      </c>
      <c r="AM49" s="100">
        <v>3203.3999387586405</v>
      </c>
      <c r="AN49" s="100">
        <v>3203.3999387586405</v>
      </c>
      <c r="AO49" s="100">
        <v>3203.3999387586405</v>
      </c>
      <c r="AP49" s="100">
        <v>3203.3999387586405</v>
      </c>
      <c r="AQ49" s="100">
        <v>3203.3999387586405</v>
      </c>
      <c r="AR49" s="100">
        <v>3203.3999387586405</v>
      </c>
      <c r="AS49" s="100">
        <v>3203.3999387586405</v>
      </c>
      <c r="AT49" s="100">
        <v>3203.3999387586405</v>
      </c>
      <c r="AU49" s="100">
        <v>3203.3999387586405</v>
      </c>
      <c r="AV49" s="100">
        <v>3203.3999387586405</v>
      </c>
      <c r="AW49" s="100">
        <v>3203.3999387586405</v>
      </c>
      <c r="AX49" s="100">
        <v>3203.3999387586405</v>
      </c>
    </row>
    <row r="50" spans="2:51">
      <c r="B50" s="99" t="s">
        <v>106</v>
      </c>
      <c r="C50" s="100">
        <v>2958.1665880602222</v>
      </c>
      <c r="D50" s="100">
        <v>2958.1665880602222</v>
      </c>
      <c r="E50" s="100">
        <v>2958.1665880602222</v>
      </c>
      <c r="F50" s="100">
        <v>2958.1665880602222</v>
      </c>
      <c r="G50" s="100">
        <v>2958.1665880602222</v>
      </c>
      <c r="H50" s="100">
        <v>2958.1665880602222</v>
      </c>
      <c r="I50" s="100">
        <v>2958.1665880602222</v>
      </c>
      <c r="J50" s="100">
        <v>2958.1665880602222</v>
      </c>
      <c r="K50" s="100">
        <v>2958.1665880602222</v>
      </c>
      <c r="L50" s="100">
        <v>2958.1665880602222</v>
      </c>
      <c r="M50" s="100">
        <v>2958.1665880602222</v>
      </c>
      <c r="N50" s="100">
        <v>2958.1665880602222</v>
      </c>
      <c r="O50" s="100">
        <v>2958.1665880602222</v>
      </c>
      <c r="P50" s="100">
        <v>2958.1665880602222</v>
      </c>
      <c r="Q50" s="100">
        <v>2958.1665880602222</v>
      </c>
      <c r="R50" s="100">
        <v>2958.1665880602222</v>
      </c>
      <c r="S50" s="100">
        <v>2958.1665880602222</v>
      </c>
      <c r="T50" s="100">
        <v>2958.1665880602222</v>
      </c>
      <c r="U50" s="100">
        <v>2958.1665880602222</v>
      </c>
      <c r="V50" s="100">
        <v>2958.1665880602222</v>
      </c>
      <c r="W50" s="100">
        <v>2958.1665880602222</v>
      </c>
      <c r="X50" s="100">
        <v>2958.1665880602222</v>
      </c>
      <c r="Y50" s="100">
        <v>2958.1665880602222</v>
      </c>
      <c r="Z50" s="100">
        <v>2958.1665880602222</v>
      </c>
      <c r="AA50" s="100">
        <v>2958.1665880602222</v>
      </c>
      <c r="AB50" s="100">
        <v>2958.1665880602222</v>
      </c>
      <c r="AC50" s="100">
        <v>2116.8624246724253</v>
      </c>
      <c r="AD50" s="100">
        <v>2958.1665880602222</v>
      </c>
      <c r="AE50" s="100">
        <v>2958.1665880602222</v>
      </c>
      <c r="AF50" s="100">
        <v>2958.1665880602222</v>
      </c>
      <c r="AG50" s="100">
        <v>2958.1665880602222</v>
      </c>
      <c r="AH50" s="100">
        <v>2958.1665880602222</v>
      </c>
      <c r="AI50" s="100">
        <v>2958.1665880602222</v>
      </c>
      <c r="AJ50" s="100">
        <v>2958.1665880602222</v>
      </c>
      <c r="AK50" s="100">
        <v>2958.1665880602222</v>
      </c>
      <c r="AL50" s="100">
        <v>2958.1665880602222</v>
      </c>
      <c r="AM50" s="100">
        <v>2958.1665880602222</v>
      </c>
      <c r="AN50" s="100">
        <v>2958.1665880602222</v>
      </c>
      <c r="AO50" s="100">
        <v>2958.1665880602222</v>
      </c>
      <c r="AP50" s="100">
        <v>2958.1665880602222</v>
      </c>
      <c r="AQ50" s="100">
        <v>2958.1665880602222</v>
      </c>
      <c r="AR50" s="100">
        <v>2958.1665880602222</v>
      </c>
      <c r="AS50" s="100">
        <v>2958.1665880602222</v>
      </c>
      <c r="AT50" s="100">
        <v>2958.1665880602222</v>
      </c>
      <c r="AU50" s="100">
        <v>2958.1665880602222</v>
      </c>
      <c r="AV50" s="100">
        <v>2958.1665880602222</v>
      </c>
      <c r="AW50" s="100">
        <v>2958.1665880602222</v>
      </c>
      <c r="AX50" s="100">
        <v>2958.1665880602222</v>
      </c>
      <c r="AY50" s="112"/>
    </row>
    <row r="51" spans="2:51">
      <c r="B51" s="99" t="s">
        <v>107</v>
      </c>
      <c r="C51" s="100">
        <v>0</v>
      </c>
      <c r="D51" s="100">
        <v>0</v>
      </c>
      <c r="E51" s="100">
        <v>0</v>
      </c>
      <c r="F51" s="100">
        <v>0</v>
      </c>
      <c r="G51" s="100">
        <v>0</v>
      </c>
      <c r="H51" s="100">
        <v>0</v>
      </c>
      <c r="I51" s="100">
        <v>0</v>
      </c>
      <c r="J51" s="100">
        <v>0</v>
      </c>
      <c r="K51" s="100">
        <v>0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11"/>
    </row>
    <row r="52" spans="2:51">
      <c r="B52" s="99" t="s">
        <v>108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</row>
    <row r="53" spans="2:51">
      <c r="B53" s="99" t="s">
        <v>109</v>
      </c>
      <c r="C53" s="100">
        <v>0</v>
      </c>
      <c r="D53" s="100">
        <v>0</v>
      </c>
      <c r="E53" s="100">
        <v>0</v>
      </c>
      <c r="F53" s="100">
        <v>0</v>
      </c>
      <c r="G53" s="100">
        <v>0</v>
      </c>
      <c r="H53" s="100">
        <v>0</v>
      </c>
      <c r="I53" s="100">
        <v>0</v>
      </c>
      <c r="J53" s="100">
        <v>0</v>
      </c>
      <c r="K53" s="100">
        <v>0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</row>
    <row r="55" spans="2:51">
      <c r="B55" s="174" t="s">
        <v>325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273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324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0</v>
      </c>
      <c r="D58" s="100">
        <v>0</v>
      </c>
      <c r="E58" s="100">
        <v>0</v>
      </c>
      <c r="F58" s="100">
        <v>0</v>
      </c>
      <c r="G58" s="100">
        <v>0</v>
      </c>
      <c r="H58" s="100">
        <v>0</v>
      </c>
      <c r="I58" s="100">
        <v>0</v>
      </c>
      <c r="J58" s="100">
        <v>0</v>
      </c>
      <c r="K58" s="100">
        <v>0</v>
      </c>
      <c r="L58" s="100">
        <v>0</v>
      </c>
      <c r="M58" s="100">
        <v>0</v>
      </c>
      <c r="N58" s="100">
        <v>0</v>
      </c>
      <c r="O58" s="100">
        <v>0</v>
      </c>
      <c r="P58" s="100">
        <v>0</v>
      </c>
      <c r="Q58" s="100">
        <v>0</v>
      </c>
      <c r="R58" s="100">
        <v>0</v>
      </c>
      <c r="S58" s="100">
        <v>0</v>
      </c>
      <c r="T58" s="100">
        <v>0</v>
      </c>
      <c r="U58" s="100">
        <v>0</v>
      </c>
      <c r="V58" s="100">
        <v>0</v>
      </c>
      <c r="W58" s="100">
        <v>0</v>
      </c>
      <c r="X58" s="100">
        <v>0</v>
      </c>
      <c r="Y58" s="100">
        <v>0</v>
      </c>
      <c r="Z58" s="100">
        <v>0</v>
      </c>
      <c r="AA58" s="100">
        <v>0</v>
      </c>
      <c r="AB58" s="100">
        <v>0</v>
      </c>
      <c r="AC58" s="100">
        <v>0</v>
      </c>
      <c r="AD58" s="100">
        <v>0</v>
      </c>
      <c r="AE58" s="100">
        <v>0</v>
      </c>
      <c r="AF58" s="100">
        <v>0</v>
      </c>
      <c r="AG58" s="100">
        <v>0</v>
      </c>
      <c r="AH58" s="100">
        <v>0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0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</row>
    <row r="59" spans="2:51">
      <c r="B59" s="105" t="s">
        <v>105</v>
      </c>
      <c r="C59" s="100">
        <v>4148849.0800648388</v>
      </c>
      <c r="D59" s="100">
        <v>4148849.0800648388</v>
      </c>
      <c r="E59" s="100">
        <v>4148849.0800648388</v>
      </c>
      <c r="F59" s="100">
        <v>4148849.0800648388</v>
      </c>
      <c r="G59" s="100">
        <v>4212825.4374621352</v>
      </c>
      <c r="H59" s="100">
        <v>4212825.4374621352</v>
      </c>
      <c r="I59" s="100">
        <v>4212825.4374621352</v>
      </c>
      <c r="J59" s="100">
        <v>4212825.4374621352</v>
      </c>
      <c r="K59" s="100">
        <v>4329904.7578304103</v>
      </c>
      <c r="L59" s="100">
        <v>4329904.7578304103</v>
      </c>
      <c r="M59" s="100">
        <v>4329904.7578304103</v>
      </c>
      <c r="N59" s="100">
        <v>4329904.7578304103</v>
      </c>
      <c r="O59" s="100">
        <v>4630199.2861692701</v>
      </c>
      <c r="P59" s="100">
        <v>4630199.2861692701</v>
      </c>
      <c r="Q59" s="100">
        <v>4630199.2861692701</v>
      </c>
      <c r="R59" s="100">
        <v>4630199.2861692701</v>
      </c>
      <c r="S59" s="100">
        <v>3422621.4125146628</v>
      </c>
      <c r="T59" s="100">
        <v>3429736.9047886925</v>
      </c>
      <c r="U59" s="100">
        <v>3436834.248850299</v>
      </c>
      <c r="V59" s="100">
        <v>7047479.86526901</v>
      </c>
      <c r="W59" s="100">
        <v>4470564.2784711812</v>
      </c>
      <c r="X59" s="100">
        <v>4470564.2784711812</v>
      </c>
      <c r="Y59" s="100">
        <v>4470564.2784711812</v>
      </c>
      <c r="Z59" s="100">
        <v>4470564.2784711812</v>
      </c>
      <c r="AA59" s="100">
        <v>4093211.4344302947</v>
      </c>
      <c r="AB59" s="100">
        <v>4093211.4344302947</v>
      </c>
      <c r="AC59" s="100">
        <v>4093211.4344302947</v>
      </c>
      <c r="AD59" s="100">
        <v>4093211.4344302947</v>
      </c>
      <c r="AE59" s="100">
        <v>2231971.2516377936</v>
      </c>
      <c r="AF59" s="100">
        <v>4485813.8153061746</v>
      </c>
      <c r="AG59" s="100">
        <v>4485813.8153061746</v>
      </c>
      <c r="AH59" s="100">
        <v>4485813.8153061746</v>
      </c>
      <c r="AI59" s="100">
        <v>4240031.0951211508</v>
      </c>
      <c r="AJ59" s="100">
        <v>4240031.0951211508</v>
      </c>
      <c r="AK59" s="100">
        <v>4240031.0951211508</v>
      </c>
      <c r="AL59" s="100">
        <v>4240031.0951211508</v>
      </c>
      <c r="AM59" s="100">
        <v>3864448.8405164359</v>
      </c>
      <c r="AN59" s="100">
        <v>3864448.8405164359</v>
      </c>
      <c r="AO59" s="100">
        <v>3864448.8405164359</v>
      </c>
      <c r="AP59" s="100">
        <v>3864448.8405164359</v>
      </c>
      <c r="AQ59" s="100">
        <v>3997697.5737726274</v>
      </c>
      <c r="AR59" s="100">
        <v>3997697.5737726274</v>
      </c>
      <c r="AS59" s="100">
        <v>3997697.5737726274</v>
      </c>
      <c r="AT59" s="100">
        <v>3997697.5737726274</v>
      </c>
      <c r="AU59" s="100">
        <v>4035635.8538400899</v>
      </c>
      <c r="AV59" s="100">
        <v>4035635.8538400899</v>
      </c>
      <c r="AW59" s="100">
        <v>4035635.8538400899</v>
      </c>
      <c r="AX59" s="100">
        <v>4035635.8538400899</v>
      </c>
    </row>
    <row r="60" spans="2:51">
      <c r="B60" s="105" t="s">
        <v>106</v>
      </c>
      <c r="C60" s="100">
        <v>4312486.6255362649</v>
      </c>
      <c r="D60" s="100">
        <v>4312486.6255362649</v>
      </c>
      <c r="E60" s="100">
        <v>4312486.6255362649</v>
      </c>
      <c r="F60" s="100">
        <v>4312486.6255362649</v>
      </c>
      <c r="G60" s="100">
        <v>4579336.9196955431</v>
      </c>
      <c r="H60" s="100">
        <v>4579336.9196955431</v>
      </c>
      <c r="I60" s="100">
        <v>4579336.9196955431</v>
      </c>
      <c r="J60" s="100">
        <v>4579336.9196955431</v>
      </c>
      <c r="K60" s="100">
        <v>4844599.7690446302</v>
      </c>
      <c r="L60" s="100">
        <v>4844599.7690446302</v>
      </c>
      <c r="M60" s="100">
        <v>4844599.7690446302</v>
      </c>
      <c r="N60" s="100">
        <v>4844599.7690446302</v>
      </c>
      <c r="O60" s="100">
        <v>4273360.1204859857</v>
      </c>
      <c r="P60" s="100">
        <v>4273360.1204859857</v>
      </c>
      <c r="Q60" s="100">
        <v>4273360.1204859857</v>
      </c>
      <c r="R60" s="100">
        <v>4273360.1204859857</v>
      </c>
      <c r="S60" s="100">
        <v>4281154.6129864398</v>
      </c>
      <c r="T60" s="100">
        <v>4281154.6129864398</v>
      </c>
      <c r="U60" s="100">
        <v>4281154.6129864398</v>
      </c>
      <c r="V60" s="100">
        <v>4281154.6129864398</v>
      </c>
      <c r="W60" s="100">
        <v>4186749.737245772</v>
      </c>
      <c r="X60" s="100">
        <v>4186749.737245772</v>
      </c>
      <c r="Y60" s="100">
        <v>4186749.737245772</v>
      </c>
      <c r="Z60" s="100">
        <v>4186749.737245772</v>
      </c>
      <c r="AA60" s="100">
        <v>4984079.7523503294</v>
      </c>
      <c r="AB60" s="100">
        <v>4984079.7523503294</v>
      </c>
      <c r="AC60" s="100">
        <v>3566604.7990351617</v>
      </c>
      <c r="AD60" s="100">
        <v>4984079.7523503294</v>
      </c>
      <c r="AE60" s="100">
        <v>4408344.1759970225</v>
      </c>
      <c r="AF60" s="100">
        <v>4408344.1759970225</v>
      </c>
      <c r="AG60" s="100">
        <v>4408344.1759970225</v>
      </c>
      <c r="AH60" s="100">
        <v>4408344.1759970225</v>
      </c>
      <c r="AI60" s="100">
        <v>4362967.0317490902</v>
      </c>
      <c r="AJ60" s="100">
        <v>4362967.0317490902</v>
      </c>
      <c r="AK60" s="100">
        <v>4362967.0317490902</v>
      </c>
      <c r="AL60" s="100">
        <v>4362967.0317490902</v>
      </c>
      <c r="AM60" s="100">
        <v>4352831.7010428002</v>
      </c>
      <c r="AN60" s="100">
        <v>4352831.7010428002</v>
      </c>
      <c r="AO60" s="100">
        <v>4352831.7010428002</v>
      </c>
      <c r="AP60" s="100">
        <v>4352831.7010428002</v>
      </c>
      <c r="AQ60" s="100">
        <v>4235354.6161647364</v>
      </c>
      <c r="AR60" s="100">
        <v>4235354.6161647364</v>
      </c>
      <c r="AS60" s="100">
        <v>4235354.6161647364</v>
      </c>
      <c r="AT60" s="100">
        <v>4235354.6161647364</v>
      </c>
      <c r="AU60" s="100">
        <v>4289988.2920005154</v>
      </c>
      <c r="AV60" s="100">
        <v>4289988.2920005154</v>
      </c>
      <c r="AW60" s="100">
        <v>4289988.2920005154</v>
      </c>
      <c r="AX60" s="100">
        <v>4289988.2920005154</v>
      </c>
    </row>
    <row r="61" spans="2:51">
      <c r="B61" s="105" t="s">
        <v>107</v>
      </c>
      <c r="C61" s="100">
        <v>0</v>
      </c>
      <c r="D61" s="100">
        <v>0</v>
      </c>
      <c r="E61" s="100">
        <v>0</v>
      </c>
      <c r="F61" s="100">
        <v>0</v>
      </c>
      <c r="G61" s="100">
        <v>0</v>
      </c>
      <c r="H61" s="100">
        <v>0</v>
      </c>
      <c r="I61" s="100">
        <v>0</v>
      </c>
      <c r="J61" s="100">
        <v>0</v>
      </c>
      <c r="K61" s="100">
        <v>0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</row>
    <row r="62" spans="2:51">
      <c r="B62" s="105" t="s">
        <v>108</v>
      </c>
      <c r="C62" s="100">
        <v>0</v>
      </c>
      <c r="D62" s="100">
        <v>0</v>
      </c>
      <c r="E62" s="100">
        <v>0</v>
      </c>
      <c r="F62" s="100">
        <v>0</v>
      </c>
      <c r="G62" s="100">
        <v>0</v>
      </c>
      <c r="H62" s="100">
        <v>0</v>
      </c>
      <c r="I62" s="100">
        <v>0</v>
      </c>
      <c r="J62" s="100">
        <v>0</v>
      </c>
      <c r="K62" s="100">
        <v>0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</row>
    <row r="63" spans="2:51">
      <c r="B63" s="105" t="s">
        <v>109</v>
      </c>
      <c r="C63" s="100">
        <v>0</v>
      </c>
      <c r="D63" s="100">
        <v>0</v>
      </c>
      <c r="E63" s="100">
        <v>0</v>
      </c>
      <c r="F63" s="100">
        <v>0</v>
      </c>
      <c r="G63" s="100">
        <v>0</v>
      </c>
      <c r="H63" s="100">
        <v>0</v>
      </c>
      <c r="I63" s="100">
        <v>0</v>
      </c>
      <c r="J63" s="100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</row>
    <row r="64" spans="2:51">
      <c r="B64" s="101"/>
    </row>
    <row r="65" spans="1:14">
      <c r="B65" s="104" t="s">
        <v>326</v>
      </c>
    </row>
    <row r="66" spans="1:14">
      <c r="B66" s="99" t="s">
        <v>327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328</v>
      </c>
      <c r="C67" s="100">
        <v>18000</v>
      </c>
      <c r="D67" s="100">
        <v>16000</v>
      </c>
      <c r="E67" s="100">
        <v>16000</v>
      </c>
      <c r="F67" s="100">
        <v>18000</v>
      </c>
      <c r="G67" s="100">
        <v>16000</v>
      </c>
      <c r="H67" s="100">
        <v>16000</v>
      </c>
      <c r="I67" s="100">
        <v>18000</v>
      </c>
      <c r="J67" s="100">
        <v>16000</v>
      </c>
      <c r="K67" s="100">
        <v>16000</v>
      </c>
      <c r="L67" s="100">
        <v>18000</v>
      </c>
      <c r="M67" s="100">
        <v>16000</v>
      </c>
      <c r="N67" s="100">
        <v>16000</v>
      </c>
    </row>
    <row r="68" spans="1:14">
      <c r="B68" s="99" t="s">
        <v>329</v>
      </c>
      <c r="C68" s="100">
        <v>0</v>
      </c>
      <c r="D68" s="100">
        <v>0</v>
      </c>
      <c r="E68" s="100">
        <v>0</v>
      </c>
      <c r="F68" s="100">
        <v>0</v>
      </c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</row>
    <row r="70" spans="1:14">
      <c r="B70" s="104" t="s">
        <v>330</v>
      </c>
    </row>
    <row r="71" spans="1:14">
      <c r="A71" s="105" t="s">
        <v>121</v>
      </c>
      <c r="B71" s="105" t="s">
        <v>331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0</v>
      </c>
      <c r="D72" s="100">
        <v>0</v>
      </c>
    </row>
    <row r="73" spans="1:14">
      <c r="B73" s="105" t="s">
        <v>93</v>
      </c>
      <c r="C73" s="100">
        <v>0</v>
      </c>
      <c r="D73" s="100">
        <v>0</v>
      </c>
    </row>
    <row r="74" spans="1:14">
      <c r="B74" s="105" t="s">
        <v>94</v>
      </c>
      <c r="C74" s="100">
        <v>0</v>
      </c>
      <c r="D74" s="100">
        <v>0</v>
      </c>
    </row>
    <row r="75" spans="1:14">
      <c r="B75" s="105" t="s">
        <v>95</v>
      </c>
      <c r="C75" s="100">
        <v>0</v>
      </c>
      <c r="D75" s="100">
        <v>0</v>
      </c>
    </row>
    <row r="76" spans="1:14">
      <c r="B76" s="105" t="s">
        <v>96</v>
      </c>
      <c r="C76" s="100">
        <v>0</v>
      </c>
      <c r="D76" s="100">
        <v>0</v>
      </c>
    </row>
    <row r="77" spans="1:14">
      <c r="B77" s="105" t="s">
        <v>97</v>
      </c>
      <c r="C77" s="100">
        <v>0</v>
      </c>
      <c r="D77" s="100">
        <v>0</v>
      </c>
    </row>
    <row r="78" spans="1:14">
      <c r="B78" s="105" t="s">
        <v>98</v>
      </c>
      <c r="C78" s="100">
        <v>0</v>
      </c>
      <c r="D78" s="100">
        <v>0</v>
      </c>
    </row>
    <row r="79" spans="1:14">
      <c r="B79" s="105" t="s">
        <v>99</v>
      </c>
      <c r="C79" s="100">
        <v>0</v>
      </c>
      <c r="D79" s="100">
        <v>0</v>
      </c>
    </row>
    <row r="80" spans="1:14">
      <c r="B80" s="105" t="s">
        <v>100</v>
      </c>
      <c r="C80" s="100">
        <v>0</v>
      </c>
      <c r="D80" s="100">
        <v>0</v>
      </c>
    </row>
    <row r="81" spans="2:50">
      <c r="B81" s="105" t="s">
        <v>101</v>
      </c>
      <c r="C81" s="100">
        <v>0</v>
      </c>
      <c r="D81" s="100">
        <v>0</v>
      </c>
    </row>
    <row r="82" spans="2:50">
      <c r="B82" s="105" t="s">
        <v>102</v>
      </c>
      <c r="C82" s="100">
        <v>0</v>
      </c>
      <c r="D82" s="100">
        <v>0</v>
      </c>
    </row>
    <row r="83" spans="2:50">
      <c r="B83" s="105" t="s">
        <v>103</v>
      </c>
      <c r="C83" s="100">
        <v>0</v>
      </c>
      <c r="D83" s="100">
        <v>0</v>
      </c>
    </row>
    <row r="85" spans="2:50">
      <c r="B85" s="103" t="s">
        <v>332</v>
      </c>
    </row>
    <row r="86" spans="2:50">
      <c r="B86" s="99" t="s">
        <v>273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333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4500</v>
      </c>
      <c r="D88" s="100">
        <f>D48+$C$67/4</f>
        <v>4500</v>
      </c>
      <c r="E88" s="100">
        <f>E48+$C$67/4</f>
        <v>4500</v>
      </c>
      <c r="F88" s="100">
        <f>F48+$C$67/4</f>
        <v>4500</v>
      </c>
      <c r="G88" s="100">
        <f>G48+$D$67/4</f>
        <v>4000</v>
      </c>
      <c r="H88" s="100">
        <f>H48+$D$67/4</f>
        <v>4000</v>
      </c>
      <c r="I88" s="100">
        <f>I48+$D$67/4</f>
        <v>4000</v>
      </c>
      <c r="J88" s="100">
        <f>J48+$D$67/4</f>
        <v>4000</v>
      </c>
      <c r="K88" s="100">
        <f>K48+$E$67/4</f>
        <v>4000</v>
      </c>
      <c r="L88" s="100">
        <f>L48+$E$67/4</f>
        <v>4000</v>
      </c>
      <c r="M88" s="100">
        <f>M48+$E$67/4</f>
        <v>4000</v>
      </c>
      <c r="N88" s="100">
        <f>N48+$E$67/4</f>
        <v>4000</v>
      </c>
      <c r="O88" s="100">
        <f>O48+$F$67/4</f>
        <v>4500</v>
      </c>
      <c r="P88" s="100">
        <f>P48+$F$67/4</f>
        <v>4500</v>
      </c>
      <c r="Q88" s="100">
        <f>Q48+$F$67/4</f>
        <v>4500</v>
      </c>
      <c r="R88" s="100">
        <f>R48+$F$67/4</f>
        <v>4500</v>
      </c>
      <c r="S88" s="100">
        <f>S48+$G$67/4</f>
        <v>4000</v>
      </c>
      <c r="T88" s="100">
        <f>T48+$G$67/4</f>
        <v>4000</v>
      </c>
      <c r="U88" s="100">
        <f>U48+$G$67/4</f>
        <v>4000</v>
      </c>
      <c r="V88" s="100">
        <f>V48+$G$67/4</f>
        <v>4000</v>
      </c>
      <c r="W88" s="100">
        <f>W48+$H$67/4</f>
        <v>4000</v>
      </c>
      <c r="X88" s="100">
        <f>X48+$H$67/4</f>
        <v>4000</v>
      </c>
      <c r="Y88" s="100">
        <f>Y48+$H$67/4</f>
        <v>4000</v>
      </c>
      <c r="Z88" s="100">
        <f>Z48+$H$67/4</f>
        <v>4000</v>
      </c>
      <c r="AA88" s="100">
        <f>AA48+$I$67/4</f>
        <v>4500</v>
      </c>
      <c r="AB88" s="100">
        <f>AB48+$I$67/4</f>
        <v>4500</v>
      </c>
      <c r="AC88" s="100">
        <f>AC48+$I$67/4</f>
        <v>4500</v>
      </c>
      <c r="AD88" s="100">
        <f>AD48+$I$67/4</f>
        <v>4500</v>
      </c>
      <c r="AE88" s="100">
        <f>AE48+$J$67/4</f>
        <v>4000</v>
      </c>
      <c r="AF88" s="100">
        <f>AF48+$J$67/4</f>
        <v>4000</v>
      </c>
      <c r="AG88" s="100">
        <f>AG48+$J$67/4</f>
        <v>4000</v>
      </c>
      <c r="AH88" s="100">
        <f>AH48+$J$67/4</f>
        <v>4000</v>
      </c>
      <c r="AI88" s="100">
        <f>AI48+$K$67/4</f>
        <v>4000</v>
      </c>
      <c r="AJ88" s="100">
        <f>AJ48+$K$67/4</f>
        <v>4000</v>
      </c>
      <c r="AK88" s="100">
        <f>AK48+$K$67/4</f>
        <v>4000</v>
      </c>
      <c r="AL88" s="100">
        <f>AL48+$K$67/4</f>
        <v>4000</v>
      </c>
      <c r="AM88" s="100">
        <f>AM48+$L$67/4</f>
        <v>4500</v>
      </c>
      <c r="AN88" s="100">
        <f>AN48+$L$67/4</f>
        <v>4500</v>
      </c>
      <c r="AO88" s="100">
        <f>AO48+$L$67/4</f>
        <v>4500</v>
      </c>
      <c r="AP88" s="100">
        <f>AP48+$L$67/4</f>
        <v>4500</v>
      </c>
      <c r="AQ88" s="100">
        <f>AQ48+$M$67/4</f>
        <v>4000</v>
      </c>
      <c r="AR88" s="100">
        <f>AR48+$M$67/4</f>
        <v>4000</v>
      </c>
      <c r="AS88" s="100">
        <f>AS48+$M$67/4</f>
        <v>4000</v>
      </c>
      <c r="AT88" s="100">
        <f>AT48+$M$67/4</f>
        <v>4000</v>
      </c>
      <c r="AU88" s="100">
        <f>AU48+$N$67/4</f>
        <v>4000</v>
      </c>
      <c r="AV88" s="100">
        <f>AV48+$N$67/4</f>
        <v>4000</v>
      </c>
      <c r="AW88" s="100">
        <f>AW48+$N$67/4</f>
        <v>4000</v>
      </c>
      <c r="AX88" s="100">
        <f>AX48+$N$67/4</f>
        <v>4000</v>
      </c>
    </row>
    <row r="89" spans="2:50">
      <c r="B89" s="99" t="s">
        <v>105</v>
      </c>
      <c r="C89" s="100">
        <f>C49</f>
        <v>3203.3999387586405</v>
      </c>
      <c r="D89" s="100">
        <f t="shared" ref="D89:AX93" si="3">D49</f>
        <v>3203.3999387586405</v>
      </c>
      <c r="E89" s="100">
        <f t="shared" si="3"/>
        <v>3203.3999387586405</v>
      </c>
      <c r="F89" s="100">
        <f t="shared" si="3"/>
        <v>3203.3999387586405</v>
      </c>
      <c r="G89" s="100">
        <f t="shared" si="3"/>
        <v>3203.3999387586405</v>
      </c>
      <c r="H89" s="100">
        <f t="shared" si="3"/>
        <v>3203.3999387586405</v>
      </c>
      <c r="I89" s="100">
        <f t="shared" si="3"/>
        <v>3203.3999387586405</v>
      </c>
      <c r="J89" s="100">
        <f t="shared" si="3"/>
        <v>3203.3999387586405</v>
      </c>
      <c r="K89" s="100">
        <f t="shared" si="3"/>
        <v>3203.3999387586405</v>
      </c>
      <c r="L89" s="100">
        <f t="shared" si="3"/>
        <v>3203.3999387586405</v>
      </c>
      <c r="M89" s="100">
        <f t="shared" si="3"/>
        <v>3203.3999387586405</v>
      </c>
      <c r="N89" s="100">
        <f t="shared" si="3"/>
        <v>3203.3999387586405</v>
      </c>
      <c r="O89" s="100">
        <f t="shared" si="3"/>
        <v>3203.3999387586405</v>
      </c>
      <c r="P89" s="100">
        <f t="shared" si="3"/>
        <v>3203.3999387586405</v>
      </c>
      <c r="Q89" s="100">
        <f t="shared" si="3"/>
        <v>3203.3999387586405</v>
      </c>
      <c r="R89" s="100">
        <f t="shared" si="3"/>
        <v>3203.3999387586405</v>
      </c>
      <c r="S89" s="100">
        <f t="shared" si="3"/>
        <v>1555.7370056884831</v>
      </c>
      <c r="T89" s="100">
        <f t="shared" si="3"/>
        <v>1558.9713203584963</v>
      </c>
      <c r="U89" s="100">
        <f t="shared" si="3"/>
        <v>1562.1973858410449</v>
      </c>
      <c r="V89" s="100">
        <f t="shared" si="3"/>
        <v>3203.3999387586405</v>
      </c>
      <c r="W89" s="100">
        <f t="shared" si="3"/>
        <v>3203.3999387586405</v>
      </c>
      <c r="X89" s="100">
        <f t="shared" si="3"/>
        <v>3203.3999387586405</v>
      </c>
      <c r="Y89" s="100">
        <f t="shared" si="3"/>
        <v>3203.3999387586405</v>
      </c>
      <c r="Z89" s="100">
        <f t="shared" si="3"/>
        <v>3203.3999387586405</v>
      </c>
      <c r="AA89" s="100">
        <f t="shared" si="3"/>
        <v>3203.3999387586405</v>
      </c>
      <c r="AB89" s="100">
        <f t="shared" si="3"/>
        <v>3203.3999387586405</v>
      </c>
      <c r="AC89" s="100">
        <f t="shared" si="3"/>
        <v>3203.3999387586405</v>
      </c>
      <c r="AD89" s="100">
        <f t="shared" si="3"/>
        <v>3203.3999387586405</v>
      </c>
      <c r="AE89" s="100">
        <f t="shared" si="3"/>
        <v>1593.890621677428</v>
      </c>
      <c r="AF89" s="100">
        <f t="shared" si="3"/>
        <v>3203.3999387586405</v>
      </c>
      <c r="AG89" s="100">
        <f t="shared" si="3"/>
        <v>3203.3999387586405</v>
      </c>
      <c r="AH89" s="100">
        <f t="shared" si="3"/>
        <v>3203.3999387586405</v>
      </c>
      <c r="AI89" s="100">
        <f t="shared" si="3"/>
        <v>3203.3999387586405</v>
      </c>
      <c r="AJ89" s="100">
        <f t="shared" si="3"/>
        <v>3203.3999387586405</v>
      </c>
      <c r="AK89" s="100">
        <f t="shared" si="3"/>
        <v>3203.3999387586405</v>
      </c>
      <c r="AL89" s="100">
        <f t="shared" si="3"/>
        <v>3203.3999387586405</v>
      </c>
      <c r="AM89" s="100">
        <f t="shared" si="3"/>
        <v>3203.3999387586405</v>
      </c>
      <c r="AN89" s="100">
        <f t="shared" si="3"/>
        <v>3203.3999387586405</v>
      </c>
      <c r="AO89" s="100">
        <f t="shared" si="3"/>
        <v>3203.3999387586405</v>
      </c>
      <c r="AP89" s="100">
        <f t="shared" si="3"/>
        <v>3203.3999387586405</v>
      </c>
      <c r="AQ89" s="100">
        <f t="shared" si="3"/>
        <v>3203.3999387586405</v>
      </c>
      <c r="AR89" s="100">
        <f t="shared" si="3"/>
        <v>3203.3999387586405</v>
      </c>
      <c r="AS89" s="100">
        <f t="shared" si="3"/>
        <v>3203.3999387586405</v>
      </c>
      <c r="AT89" s="100">
        <f t="shared" si="3"/>
        <v>3203.3999387586405</v>
      </c>
      <c r="AU89" s="100">
        <f t="shared" si="3"/>
        <v>3203.3999387586405</v>
      </c>
      <c r="AV89" s="100">
        <f t="shared" si="3"/>
        <v>3203.3999387586405</v>
      </c>
      <c r="AW89" s="100">
        <f t="shared" si="3"/>
        <v>3203.3999387586405</v>
      </c>
      <c r="AX89" s="100">
        <f t="shared" si="3"/>
        <v>3203.3999387586405</v>
      </c>
    </row>
    <row r="90" spans="2:50">
      <c r="B90" s="99" t="s">
        <v>106</v>
      </c>
      <c r="C90" s="100">
        <f t="shared" ref="C90:R93" si="4">C50</f>
        <v>2958.1665880602222</v>
      </c>
      <c r="D90" s="100">
        <f t="shared" si="4"/>
        <v>2958.1665880602222</v>
      </c>
      <c r="E90" s="100">
        <f t="shared" si="4"/>
        <v>2958.1665880602222</v>
      </c>
      <c r="F90" s="100">
        <f t="shared" si="4"/>
        <v>2958.1665880602222</v>
      </c>
      <c r="G90" s="100">
        <f t="shared" si="4"/>
        <v>2958.1665880602222</v>
      </c>
      <c r="H90" s="100">
        <f t="shared" si="4"/>
        <v>2958.1665880602222</v>
      </c>
      <c r="I90" s="100">
        <f t="shared" si="4"/>
        <v>2958.1665880602222</v>
      </c>
      <c r="J90" s="100">
        <f t="shared" si="4"/>
        <v>2958.1665880602222</v>
      </c>
      <c r="K90" s="100">
        <f t="shared" si="4"/>
        <v>2958.1665880602222</v>
      </c>
      <c r="L90" s="100">
        <f t="shared" si="4"/>
        <v>2958.1665880602222</v>
      </c>
      <c r="M90" s="100">
        <f t="shared" si="4"/>
        <v>2958.1665880602222</v>
      </c>
      <c r="N90" s="100">
        <f t="shared" si="4"/>
        <v>2958.1665880602222</v>
      </c>
      <c r="O90" s="100">
        <f t="shared" si="4"/>
        <v>2958.1665880602222</v>
      </c>
      <c r="P90" s="100">
        <f t="shared" si="4"/>
        <v>2958.1665880602222</v>
      </c>
      <c r="Q90" s="100">
        <f t="shared" si="4"/>
        <v>2958.1665880602222</v>
      </c>
      <c r="R90" s="100">
        <f t="shared" si="4"/>
        <v>2958.1665880602222</v>
      </c>
      <c r="S90" s="100">
        <f t="shared" si="3"/>
        <v>2958.1665880602222</v>
      </c>
      <c r="T90" s="100">
        <f t="shared" si="3"/>
        <v>2958.1665880602222</v>
      </c>
      <c r="U90" s="100">
        <f t="shared" si="3"/>
        <v>2958.1665880602222</v>
      </c>
      <c r="V90" s="100">
        <f t="shared" si="3"/>
        <v>2958.1665880602222</v>
      </c>
      <c r="W90" s="100">
        <f t="shared" si="3"/>
        <v>2958.1665880602222</v>
      </c>
      <c r="X90" s="100">
        <f t="shared" si="3"/>
        <v>2958.1665880602222</v>
      </c>
      <c r="Y90" s="100">
        <f t="shared" si="3"/>
        <v>2958.1665880602222</v>
      </c>
      <c r="Z90" s="100">
        <f t="shared" si="3"/>
        <v>2958.1665880602222</v>
      </c>
      <c r="AA90" s="100">
        <f t="shared" si="3"/>
        <v>2958.1665880602222</v>
      </c>
      <c r="AB90" s="100">
        <f t="shared" si="3"/>
        <v>2958.1665880602222</v>
      </c>
      <c r="AC90" s="100">
        <f t="shared" si="3"/>
        <v>2116.8624246724253</v>
      </c>
      <c r="AD90" s="100">
        <f t="shared" si="3"/>
        <v>2958.1665880602222</v>
      </c>
      <c r="AE90" s="100">
        <f t="shared" si="3"/>
        <v>2958.1665880602222</v>
      </c>
      <c r="AF90" s="100">
        <f t="shared" si="3"/>
        <v>2958.1665880602222</v>
      </c>
      <c r="AG90" s="100">
        <f t="shared" si="3"/>
        <v>2958.1665880602222</v>
      </c>
      <c r="AH90" s="100">
        <f t="shared" si="3"/>
        <v>2958.1665880602222</v>
      </c>
      <c r="AI90" s="100">
        <f t="shared" si="3"/>
        <v>2958.1665880602222</v>
      </c>
      <c r="AJ90" s="100">
        <f t="shared" si="3"/>
        <v>2958.1665880602222</v>
      </c>
      <c r="AK90" s="100">
        <f t="shared" si="3"/>
        <v>2958.1665880602222</v>
      </c>
      <c r="AL90" s="100">
        <f t="shared" si="3"/>
        <v>2958.1665880602222</v>
      </c>
      <c r="AM90" s="100">
        <f t="shared" si="3"/>
        <v>2958.1665880602222</v>
      </c>
      <c r="AN90" s="100">
        <f t="shared" si="3"/>
        <v>2958.1665880602222</v>
      </c>
      <c r="AO90" s="100">
        <f t="shared" si="3"/>
        <v>2958.1665880602222</v>
      </c>
      <c r="AP90" s="100">
        <f t="shared" si="3"/>
        <v>2958.1665880602222</v>
      </c>
      <c r="AQ90" s="100">
        <f t="shared" si="3"/>
        <v>2958.1665880602222</v>
      </c>
      <c r="AR90" s="100">
        <f t="shared" si="3"/>
        <v>2958.1665880602222</v>
      </c>
      <c r="AS90" s="100">
        <f t="shared" si="3"/>
        <v>2958.1665880602222</v>
      </c>
      <c r="AT90" s="100">
        <f t="shared" si="3"/>
        <v>2958.1665880602222</v>
      </c>
      <c r="AU90" s="100">
        <f t="shared" si="3"/>
        <v>2958.1665880602222</v>
      </c>
      <c r="AV90" s="100">
        <f t="shared" si="3"/>
        <v>2958.1665880602222</v>
      </c>
      <c r="AW90" s="100">
        <f t="shared" si="3"/>
        <v>2958.1665880602222</v>
      </c>
      <c r="AX90" s="100">
        <f t="shared" si="3"/>
        <v>2958.1665880602222</v>
      </c>
    </row>
    <row r="91" spans="2:50">
      <c r="B91" s="99" t="s">
        <v>107</v>
      </c>
      <c r="C91" s="100">
        <f t="shared" si="4"/>
        <v>0</v>
      </c>
      <c r="D91" s="100">
        <f t="shared" si="3"/>
        <v>0</v>
      </c>
      <c r="E91" s="100">
        <f t="shared" si="3"/>
        <v>0</v>
      </c>
      <c r="F91" s="100">
        <f t="shared" si="3"/>
        <v>0</v>
      </c>
      <c r="G91" s="100">
        <f t="shared" si="3"/>
        <v>0</v>
      </c>
      <c r="H91" s="100">
        <f t="shared" si="3"/>
        <v>0</v>
      </c>
      <c r="I91" s="100">
        <f t="shared" si="3"/>
        <v>0</v>
      </c>
      <c r="J91" s="100">
        <f t="shared" si="3"/>
        <v>0</v>
      </c>
      <c r="K91" s="100">
        <f t="shared" si="3"/>
        <v>0</v>
      </c>
      <c r="L91" s="100">
        <f t="shared" si="3"/>
        <v>0</v>
      </c>
      <c r="M91" s="100">
        <f t="shared" si="3"/>
        <v>0</v>
      </c>
      <c r="N91" s="100">
        <f t="shared" si="3"/>
        <v>0</v>
      </c>
      <c r="O91" s="100">
        <f t="shared" si="3"/>
        <v>0</v>
      </c>
      <c r="P91" s="100">
        <f t="shared" si="3"/>
        <v>0</v>
      </c>
      <c r="Q91" s="100">
        <f t="shared" si="3"/>
        <v>0</v>
      </c>
      <c r="R91" s="100">
        <f t="shared" si="3"/>
        <v>0</v>
      </c>
      <c r="S91" s="100">
        <f t="shared" si="3"/>
        <v>0</v>
      </c>
      <c r="T91" s="100">
        <f t="shared" si="3"/>
        <v>0</v>
      </c>
      <c r="U91" s="100">
        <f t="shared" si="3"/>
        <v>0</v>
      </c>
      <c r="V91" s="100">
        <f t="shared" si="3"/>
        <v>0</v>
      </c>
      <c r="W91" s="100">
        <f t="shared" si="3"/>
        <v>0</v>
      </c>
      <c r="X91" s="100">
        <f t="shared" si="3"/>
        <v>0</v>
      </c>
      <c r="Y91" s="100">
        <f t="shared" si="3"/>
        <v>0</v>
      </c>
      <c r="Z91" s="100">
        <f t="shared" si="3"/>
        <v>0</v>
      </c>
      <c r="AA91" s="100">
        <f t="shared" si="3"/>
        <v>0</v>
      </c>
      <c r="AB91" s="100">
        <f t="shared" si="3"/>
        <v>0</v>
      </c>
      <c r="AC91" s="100">
        <f t="shared" si="3"/>
        <v>0</v>
      </c>
      <c r="AD91" s="100">
        <f t="shared" si="3"/>
        <v>0</v>
      </c>
      <c r="AE91" s="100">
        <f t="shared" si="3"/>
        <v>0</v>
      </c>
      <c r="AF91" s="100">
        <f t="shared" si="3"/>
        <v>0</v>
      </c>
      <c r="AG91" s="100">
        <f t="shared" si="3"/>
        <v>0</v>
      </c>
      <c r="AH91" s="100">
        <f t="shared" si="3"/>
        <v>0</v>
      </c>
      <c r="AI91" s="100">
        <f t="shared" si="3"/>
        <v>0</v>
      </c>
      <c r="AJ91" s="100">
        <f t="shared" si="3"/>
        <v>0</v>
      </c>
      <c r="AK91" s="100">
        <f t="shared" si="3"/>
        <v>0</v>
      </c>
      <c r="AL91" s="100">
        <f t="shared" si="3"/>
        <v>0</v>
      </c>
      <c r="AM91" s="100">
        <f t="shared" si="3"/>
        <v>0</v>
      </c>
      <c r="AN91" s="100">
        <f t="shared" si="3"/>
        <v>0</v>
      </c>
      <c r="AO91" s="100">
        <f t="shared" si="3"/>
        <v>0</v>
      </c>
      <c r="AP91" s="100">
        <f t="shared" si="3"/>
        <v>0</v>
      </c>
      <c r="AQ91" s="100">
        <f t="shared" si="3"/>
        <v>0</v>
      </c>
      <c r="AR91" s="100">
        <f t="shared" si="3"/>
        <v>0</v>
      </c>
      <c r="AS91" s="100">
        <f t="shared" si="3"/>
        <v>0</v>
      </c>
      <c r="AT91" s="100">
        <f t="shared" si="3"/>
        <v>0</v>
      </c>
      <c r="AU91" s="100">
        <f t="shared" si="3"/>
        <v>0</v>
      </c>
      <c r="AV91" s="100">
        <f t="shared" si="3"/>
        <v>0</v>
      </c>
      <c r="AW91" s="100">
        <f t="shared" si="3"/>
        <v>0</v>
      </c>
      <c r="AX91" s="100">
        <f t="shared" si="3"/>
        <v>0</v>
      </c>
    </row>
    <row r="92" spans="2:50">
      <c r="B92" s="99" t="s">
        <v>108</v>
      </c>
      <c r="C92" s="100">
        <f t="shared" si="4"/>
        <v>0</v>
      </c>
      <c r="D92" s="100">
        <f t="shared" si="4"/>
        <v>0</v>
      </c>
      <c r="E92" s="100">
        <f t="shared" si="4"/>
        <v>0</v>
      </c>
      <c r="F92" s="100">
        <f t="shared" si="4"/>
        <v>0</v>
      </c>
      <c r="G92" s="100">
        <f t="shared" si="4"/>
        <v>0</v>
      </c>
      <c r="H92" s="100">
        <f t="shared" si="4"/>
        <v>0</v>
      </c>
      <c r="I92" s="100">
        <f t="shared" si="4"/>
        <v>0</v>
      </c>
      <c r="J92" s="100">
        <f t="shared" si="4"/>
        <v>0</v>
      </c>
      <c r="K92" s="100">
        <f t="shared" si="4"/>
        <v>0</v>
      </c>
      <c r="L92" s="100">
        <f t="shared" si="4"/>
        <v>0</v>
      </c>
      <c r="M92" s="100">
        <f t="shared" si="4"/>
        <v>0</v>
      </c>
      <c r="N92" s="100">
        <f t="shared" si="4"/>
        <v>0</v>
      </c>
      <c r="O92" s="100">
        <f t="shared" si="4"/>
        <v>0</v>
      </c>
      <c r="P92" s="100">
        <f t="shared" si="4"/>
        <v>0</v>
      </c>
      <c r="Q92" s="100">
        <f t="shared" si="4"/>
        <v>0</v>
      </c>
      <c r="R92" s="100">
        <f t="shared" si="4"/>
        <v>0</v>
      </c>
      <c r="S92" s="100">
        <f t="shared" si="3"/>
        <v>0</v>
      </c>
      <c r="T92" s="100">
        <f t="shared" si="3"/>
        <v>0</v>
      </c>
      <c r="U92" s="100">
        <f t="shared" si="3"/>
        <v>0</v>
      </c>
      <c r="V92" s="100">
        <f t="shared" si="3"/>
        <v>0</v>
      </c>
      <c r="W92" s="100">
        <f t="shared" si="3"/>
        <v>0</v>
      </c>
      <c r="X92" s="100">
        <f t="shared" si="3"/>
        <v>0</v>
      </c>
      <c r="Y92" s="100">
        <f t="shared" si="3"/>
        <v>0</v>
      </c>
      <c r="Z92" s="100">
        <f t="shared" si="3"/>
        <v>0</v>
      </c>
      <c r="AA92" s="100">
        <f t="shared" si="3"/>
        <v>0</v>
      </c>
      <c r="AB92" s="100">
        <f t="shared" si="3"/>
        <v>0</v>
      </c>
      <c r="AC92" s="100">
        <f t="shared" si="3"/>
        <v>0</v>
      </c>
      <c r="AD92" s="100">
        <f t="shared" si="3"/>
        <v>0</v>
      </c>
      <c r="AE92" s="100">
        <f t="shared" si="3"/>
        <v>0</v>
      </c>
      <c r="AF92" s="100">
        <f t="shared" si="3"/>
        <v>0</v>
      </c>
      <c r="AG92" s="100">
        <f t="shared" si="3"/>
        <v>0</v>
      </c>
      <c r="AH92" s="100">
        <f t="shared" si="3"/>
        <v>0</v>
      </c>
      <c r="AI92" s="100">
        <f t="shared" si="3"/>
        <v>0</v>
      </c>
      <c r="AJ92" s="100">
        <f t="shared" si="3"/>
        <v>0</v>
      </c>
      <c r="AK92" s="100">
        <f t="shared" si="3"/>
        <v>0</v>
      </c>
      <c r="AL92" s="100">
        <f t="shared" si="3"/>
        <v>0</v>
      </c>
      <c r="AM92" s="100">
        <f t="shared" si="3"/>
        <v>0</v>
      </c>
      <c r="AN92" s="100">
        <f t="shared" si="3"/>
        <v>0</v>
      </c>
      <c r="AO92" s="100">
        <f t="shared" si="3"/>
        <v>0</v>
      </c>
      <c r="AP92" s="100">
        <f t="shared" si="3"/>
        <v>0</v>
      </c>
      <c r="AQ92" s="100">
        <f t="shared" si="3"/>
        <v>0</v>
      </c>
      <c r="AR92" s="100">
        <f t="shared" si="3"/>
        <v>0</v>
      </c>
      <c r="AS92" s="100">
        <f t="shared" si="3"/>
        <v>0</v>
      </c>
      <c r="AT92" s="100">
        <f t="shared" si="3"/>
        <v>0</v>
      </c>
      <c r="AU92" s="100">
        <f t="shared" si="3"/>
        <v>0</v>
      </c>
      <c r="AV92" s="100">
        <f t="shared" si="3"/>
        <v>0</v>
      </c>
      <c r="AW92" s="100">
        <f t="shared" si="3"/>
        <v>0</v>
      </c>
      <c r="AX92" s="100">
        <f t="shared" si="3"/>
        <v>0</v>
      </c>
    </row>
    <row r="93" spans="2:50">
      <c r="B93" s="99" t="s">
        <v>109</v>
      </c>
      <c r="C93" s="100">
        <f t="shared" si="4"/>
        <v>0</v>
      </c>
      <c r="D93" s="100">
        <f t="shared" si="4"/>
        <v>0</v>
      </c>
      <c r="E93" s="100">
        <f t="shared" si="4"/>
        <v>0</v>
      </c>
      <c r="F93" s="100">
        <f t="shared" si="4"/>
        <v>0</v>
      </c>
      <c r="G93" s="100">
        <f t="shared" si="4"/>
        <v>0</v>
      </c>
      <c r="H93" s="100">
        <f t="shared" si="4"/>
        <v>0</v>
      </c>
      <c r="I93" s="100">
        <f t="shared" si="4"/>
        <v>0</v>
      </c>
      <c r="J93" s="100">
        <f t="shared" si="4"/>
        <v>0</v>
      </c>
      <c r="K93" s="100">
        <f t="shared" si="4"/>
        <v>0</v>
      </c>
      <c r="L93" s="100">
        <f t="shared" si="4"/>
        <v>0</v>
      </c>
      <c r="M93" s="100">
        <f t="shared" si="4"/>
        <v>0</v>
      </c>
      <c r="N93" s="100">
        <f t="shared" si="4"/>
        <v>0</v>
      </c>
      <c r="O93" s="100">
        <f t="shared" si="4"/>
        <v>0</v>
      </c>
      <c r="P93" s="100">
        <f t="shared" si="4"/>
        <v>0</v>
      </c>
      <c r="Q93" s="100">
        <f t="shared" si="4"/>
        <v>0</v>
      </c>
      <c r="R93" s="100">
        <f t="shared" si="4"/>
        <v>0</v>
      </c>
      <c r="S93" s="100">
        <f t="shared" si="3"/>
        <v>0</v>
      </c>
      <c r="T93" s="100">
        <f t="shared" si="3"/>
        <v>0</v>
      </c>
      <c r="U93" s="100">
        <f t="shared" si="3"/>
        <v>0</v>
      </c>
      <c r="V93" s="100">
        <f t="shared" si="3"/>
        <v>0</v>
      </c>
      <c r="W93" s="100">
        <f t="shared" si="3"/>
        <v>0</v>
      </c>
      <c r="X93" s="100">
        <f t="shared" si="3"/>
        <v>0</v>
      </c>
      <c r="Y93" s="100">
        <f t="shared" si="3"/>
        <v>0</v>
      </c>
      <c r="Z93" s="100">
        <f t="shared" si="3"/>
        <v>0</v>
      </c>
      <c r="AA93" s="100">
        <f t="shared" si="3"/>
        <v>0</v>
      </c>
      <c r="AB93" s="100">
        <f t="shared" si="3"/>
        <v>0</v>
      </c>
      <c r="AC93" s="100">
        <f t="shared" si="3"/>
        <v>0</v>
      </c>
      <c r="AD93" s="100">
        <f t="shared" si="3"/>
        <v>0</v>
      </c>
      <c r="AE93" s="100">
        <f t="shared" si="3"/>
        <v>0</v>
      </c>
      <c r="AF93" s="100">
        <f t="shared" si="3"/>
        <v>0</v>
      </c>
      <c r="AG93" s="100">
        <f t="shared" si="3"/>
        <v>0</v>
      </c>
      <c r="AH93" s="100">
        <f t="shared" si="3"/>
        <v>0</v>
      </c>
      <c r="AI93" s="100">
        <f t="shared" si="3"/>
        <v>0</v>
      </c>
      <c r="AJ93" s="100">
        <f t="shared" si="3"/>
        <v>0</v>
      </c>
      <c r="AK93" s="100">
        <f t="shared" si="3"/>
        <v>0</v>
      </c>
      <c r="AL93" s="100">
        <f t="shared" si="3"/>
        <v>0</v>
      </c>
      <c r="AM93" s="100">
        <f t="shared" si="3"/>
        <v>0</v>
      </c>
      <c r="AN93" s="100">
        <f t="shared" si="3"/>
        <v>0</v>
      </c>
      <c r="AO93" s="100">
        <f t="shared" si="3"/>
        <v>0</v>
      </c>
      <c r="AP93" s="100">
        <f t="shared" si="3"/>
        <v>0</v>
      </c>
      <c r="AQ93" s="100">
        <f t="shared" si="3"/>
        <v>0</v>
      </c>
      <c r="AR93" s="100">
        <f t="shared" si="3"/>
        <v>0</v>
      </c>
      <c r="AS93" s="100">
        <f t="shared" si="3"/>
        <v>0</v>
      </c>
      <c r="AT93" s="100">
        <f t="shared" si="3"/>
        <v>0</v>
      </c>
      <c r="AU93" s="100">
        <f t="shared" si="3"/>
        <v>0</v>
      </c>
      <c r="AV93" s="100">
        <f t="shared" si="3"/>
        <v>0</v>
      </c>
      <c r="AW93" s="100">
        <f t="shared" si="3"/>
        <v>0</v>
      </c>
      <c r="AX93" s="100">
        <f t="shared" si="3"/>
        <v>0</v>
      </c>
    </row>
    <row r="94" spans="2:50">
      <c r="B94" s="101"/>
    </row>
    <row r="95" spans="2:50">
      <c r="B95" s="174" t="s">
        <v>334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335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27341.915544177133</v>
      </c>
      <c r="D98" s="100">
        <v>27341.915544177133</v>
      </c>
      <c r="E98" s="100">
        <v>27341.915544177133</v>
      </c>
      <c r="F98" s="100">
        <v>27341.915544177133</v>
      </c>
      <c r="G98" s="100">
        <v>24303.924928157448</v>
      </c>
      <c r="H98" s="100">
        <v>24303.924928157448</v>
      </c>
      <c r="I98" s="100">
        <v>24303.924928157448</v>
      </c>
      <c r="J98" s="100">
        <v>24303.924928157448</v>
      </c>
      <c r="K98" s="100">
        <v>24303.924928157448</v>
      </c>
      <c r="L98" s="100">
        <v>24303.924928157448</v>
      </c>
      <c r="M98" s="100">
        <v>24303.924928157448</v>
      </c>
      <c r="N98" s="100">
        <v>24303.924928157448</v>
      </c>
      <c r="O98" s="100">
        <v>27341.915544177133</v>
      </c>
      <c r="P98" s="100">
        <v>27341.915544177133</v>
      </c>
      <c r="Q98" s="100">
        <v>27341.915544177133</v>
      </c>
      <c r="R98" s="100">
        <v>27341.915544177133</v>
      </c>
      <c r="S98" s="100">
        <v>24303.924928157448</v>
      </c>
      <c r="T98" s="100">
        <v>24303.924928157448</v>
      </c>
      <c r="U98" s="100">
        <v>24303.924928157448</v>
      </c>
      <c r="V98" s="100">
        <v>24303.924928157448</v>
      </c>
      <c r="W98" s="100">
        <v>24303.924928157448</v>
      </c>
      <c r="X98" s="100">
        <v>24303.924928157448</v>
      </c>
      <c r="Y98" s="100">
        <v>24303.924928157448</v>
      </c>
      <c r="Z98" s="100">
        <v>24303.924928157448</v>
      </c>
      <c r="AA98" s="100">
        <v>27341.915544177133</v>
      </c>
      <c r="AB98" s="100">
        <v>27341.915544177133</v>
      </c>
      <c r="AC98" s="100">
        <v>27341.915544177133</v>
      </c>
      <c r="AD98" s="100">
        <v>27341.915544177133</v>
      </c>
      <c r="AE98" s="100">
        <v>24303.924928157448</v>
      </c>
      <c r="AF98" s="100">
        <v>24303.924928157448</v>
      </c>
      <c r="AG98" s="100">
        <v>24303.924928157448</v>
      </c>
      <c r="AH98" s="100">
        <v>24303.924928157448</v>
      </c>
      <c r="AI98" s="100">
        <v>24303.924928157448</v>
      </c>
      <c r="AJ98" s="100">
        <v>24303.924928157448</v>
      </c>
      <c r="AK98" s="100">
        <v>24303.924928157448</v>
      </c>
      <c r="AL98" s="100">
        <v>24303.924928157448</v>
      </c>
      <c r="AM98" s="100">
        <v>27341.915544177133</v>
      </c>
      <c r="AN98" s="100">
        <v>27341.915544177133</v>
      </c>
      <c r="AO98" s="100">
        <v>27341.915544177133</v>
      </c>
      <c r="AP98" s="100">
        <v>27341.915544177133</v>
      </c>
      <c r="AQ98" s="100">
        <v>24303.924928157448</v>
      </c>
      <c r="AR98" s="100">
        <v>24303.924928157448</v>
      </c>
      <c r="AS98" s="100">
        <v>24303.924928157448</v>
      </c>
      <c r="AT98" s="100">
        <v>24303.924928157448</v>
      </c>
      <c r="AU98" s="100">
        <v>24303.924928157448</v>
      </c>
      <c r="AV98" s="100">
        <v>24303.924928157448</v>
      </c>
      <c r="AW98" s="100">
        <v>24303.924928157448</v>
      </c>
      <c r="AX98" s="100">
        <v>24303.924928157448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245079.35693784431</v>
      </c>
      <c r="D100" s="100">
        <v>245079.35693784431</v>
      </c>
      <c r="E100" s="100">
        <v>245079.35693784431</v>
      </c>
      <c r="F100" s="100">
        <v>245079.35693784431</v>
      </c>
      <c r="G100" s="100">
        <v>217848.31727808379</v>
      </c>
      <c r="H100" s="100">
        <v>217848.31727808379</v>
      </c>
      <c r="I100" s="100">
        <v>217848.31727808379</v>
      </c>
      <c r="J100" s="100">
        <v>217848.31727808379</v>
      </c>
      <c r="K100" s="100">
        <v>217848.31727808379</v>
      </c>
      <c r="L100" s="100">
        <v>217848.31727808379</v>
      </c>
      <c r="M100" s="100">
        <v>217848.31727808379</v>
      </c>
      <c r="N100" s="100">
        <v>217848.31727808379</v>
      </c>
      <c r="O100" s="100">
        <v>245079.35693784431</v>
      </c>
      <c r="P100" s="100">
        <v>245079.35693784431</v>
      </c>
      <c r="Q100" s="100">
        <v>245079.35693784431</v>
      </c>
      <c r="R100" s="100">
        <v>245079.35693784431</v>
      </c>
      <c r="S100" s="100">
        <v>217848.31727808379</v>
      </c>
      <c r="T100" s="100">
        <v>217848.31727808379</v>
      </c>
      <c r="U100" s="100">
        <v>217848.31727808379</v>
      </c>
      <c r="V100" s="100">
        <v>217848.31727808379</v>
      </c>
      <c r="W100" s="100">
        <v>217848.31727808379</v>
      </c>
      <c r="X100" s="100">
        <v>217848.31727808379</v>
      </c>
      <c r="Y100" s="100">
        <v>217848.31727808379</v>
      </c>
      <c r="Z100" s="100">
        <v>217848.31727808379</v>
      </c>
      <c r="AA100" s="100">
        <v>245079.35693784431</v>
      </c>
      <c r="AB100" s="100">
        <v>245079.35693784431</v>
      </c>
      <c r="AC100" s="100">
        <v>245079.35693784431</v>
      </c>
      <c r="AD100" s="100">
        <v>245079.35693784431</v>
      </c>
      <c r="AE100" s="100">
        <v>217848.31727808379</v>
      </c>
      <c r="AF100" s="100">
        <v>217848.31727808379</v>
      </c>
      <c r="AG100" s="100">
        <v>217848.31727808379</v>
      </c>
      <c r="AH100" s="100">
        <v>217848.31727808379</v>
      </c>
      <c r="AI100" s="100">
        <v>217848.31727808379</v>
      </c>
      <c r="AJ100" s="100">
        <v>217848.31727808379</v>
      </c>
      <c r="AK100" s="100">
        <v>217848.31727808379</v>
      </c>
      <c r="AL100" s="100">
        <v>217848.31727808379</v>
      </c>
      <c r="AM100" s="100">
        <v>245079.35693784431</v>
      </c>
      <c r="AN100" s="100">
        <v>245079.35693784431</v>
      </c>
      <c r="AO100" s="100">
        <v>245079.35693784431</v>
      </c>
      <c r="AP100" s="100">
        <v>245079.35693784431</v>
      </c>
      <c r="AQ100" s="100">
        <v>217848.31727808379</v>
      </c>
      <c r="AR100" s="100">
        <v>217848.31727808379</v>
      </c>
      <c r="AS100" s="100">
        <v>217848.31727808379</v>
      </c>
      <c r="AT100" s="100">
        <v>217848.31727808379</v>
      </c>
      <c r="AU100" s="100">
        <v>217848.31727808379</v>
      </c>
      <c r="AV100" s="100">
        <v>217848.31727808379</v>
      </c>
      <c r="AW100" s="100">
        <v>217848.31727808379</v>
      </c>
      <c r="AX100" s="100">
        <v>217848.31727808379</v>
      </c>
    </row>
    <row r="101" spans="1:50">
      <c r="B101" s="105" t="s">
        <v>22</v>
      </c>
      <c r="C101" s="100">
        <v>633730.12560000003</v>
      </c>
      <c r="D101" s="100">
        <v>633730.12560000003</v>
      </c>
      <c r="E101" s="100">
        <v>633730.12560000003</v>
      </c>
      <c r="F101" s="100">
        <v>633730.12560000003</v>
      </c>
      <c r="G101" s="100">
        <v>563315.66719999991</v>
      </c>
      <c r="H101" s="100">
        <v>563315.66719999991</v>
      </c>
      <c r="I101" s="100">
        <v>563315.66719999991</v>
      </c>
      <c r="J101" s="100">
        <v>563315.66719999991</v>
      </c>
      <c r="K101" s="100">
        <v>563315.66719999991</v>
      </c>
      <c r="L101" s="100">
        <v>563315.66719999991</v>
      </c>
      <c r="M101" s="100">
        <v>563315.66719999991</v>
      </c>
      <c r="N101" s="100">
        <v>563315.66719999991</v>
      </c>
      <c r="O101" s="100">
        <v>633730.12560000003</v>
      </c>
      <c r="P101" s="100">
        <v>633730.12560000003</v>
      </c>
      <c r="Q101" s="100">
        <v>633730.12560000003</v>
      </c>
      <c r="R101" s="100">
        <v>633730.12560000003</v>
      </c>
      <c r="S101" s="100">
        <v>563315.66719999991</v>
      </c>
      <c r="T101" s="100">
        <v>563315.66719999991</v>
      </c>
      <c r="U101" s="100">
        <v>563315.66719999991</v>
      </c>
      <c r="V101" s="100">
        <v>563315.66719999991</v>
      </c>
      <c r="W101" s="100">
        <v>563315.66719999991</v>
      </c>
      <c r="X101" s="100">
        <v>563315.66719999991</v>
      </c>
      <c r="Y101" s="100">
        <v>563315.66719999991</v>
      </c>
      <c r="Z101" s="100">
        <v>563315.66719999991</v>
      </c>
      <c r="AA101" s="100">
        <v>633730.12560000003</v>
      </c>
      <c r="AB101" s="100">
        <v>633730.12560000003</v>
      </c>
      <c r="AC101" s="100">
        <v>633730.12560000003</v>
      </c>
      <c r="AD101" s="100">
        <v>633730.12560000003</v>
      </c>
      <c r="AE101" s="100">
        <v>563315.66719999991</v>
      </c>
      <c r="AF101" s="100">
        <v>563315.66719999991</v>
      </c>
      <c r="AG101" s="100">
        <v>563315.66719999991</v>
      </c>
      <c r="AH101" s="100">
        <v>563315.66719999991</v>
      </c>
      <c r="AI101" s="100">
        <v>563315.66719999991</v>
      </c>
      <c r="AJ101" s="100">
        <v>563315.66719999991</v>
      </c>
      <c r="AK101" s="100">
        <v>563315.66719999991</v>
      </c>
      <c r="AL101" s="100">
        <v>563315.66719999991</v>
      </c>
      <c r="AM101" s="100">
        <v>633730.12560000003</v>
      </c>
      <c r="AN101" s="100">
        <v>633730.12560000003</v>
      </c>
      <c r="AO101" s="100">
        <v>633730.12560000003</v>
      </c>
      <c r="AP101" s="100">
        <v>633730.12560000003</v>
      </c>
      <c r="AQ101" s="100">
        <v>563315.66719999991</v>
      </c>
      <c r="AR101" s="100">
        <v>563315.66719999991</v>
      </c>
      <c r="AS101" s="100">
        <v>563315.66719999991</v>
      </c>
      <c r="AT101" s="100">
        <v>563315.66719999991</v>
      </c>
      <c r="AU101" s="100">
        <v>563315.66719999991</v>
      </c>
      <c r="AV101" s="100">
        <v>563315.66719999991</v>
      </c>
      <c r="AW101" s="100">
        <v>563315.66719999991</v>
      </c>
      <c r="AX101" s="100">
        <v>563315.66719999991</v>
      </c>
    </row>
    <row r="102" spans="1:50">
      <c r="B102" s="105" t="s">
        <v>59</v>
      </c>
      <c r="C102" s="100">
        <v>328360.79508561775</v>
      </c>
      <c r="D102" s="100">
        <v>328360.79508561775</v>
      </c>
      <c r="E102" s="100">
        <v>328360.79508561775</v>
      </c>
      <c r="F102" s="100">
        <v>328360.79508561775</v>
      </c>
      <c r="G102" s="100">
        <v>291876.26229832688</v>
      </c>
      <c r="H102" s="100">
        <v>291876.26229832688</v>
      </c>
      <c r="I102" s="100">
        <v>291876.26229832688</v>
      </c>
      <c r="J102" s="100">
        <v>291876.26229832688</v>
      </c>
      <c r="K102" s="100">
        <v>291876.26229832688</v>
      </c>
      <c r="L102" s="100">
        <v>291876.26229832688</v>
      </c>
      <c r="M102" s="100">
        <v>291876.26229832688</v>
      </c>
      <c r="N102" s="100">
        <v>291876.26229832688</v>
      </c>
      <c r="O102" s="100">
        <v>328360.79508561775</v>
      </c>
      <c r="P102" s="100">
        <v>328360.79508561775</v>
      </c>
      <c r="Q102" s="100">
        <v>328360.79508561775</v>
      </c>
      <c r="R102" s="100">
        <v>328360.79508561775</v>
      </c>
      <c r="S102" s="100">
        <v>291876.26229832688</v>
      </c>
      <c r="T102" s="100">
        <v>291876.26229832688</v>
      </c>
      <c r="U102" s="100">
        <v>291876.26229832688</v>
      </c>
      <c r="V102" s="100">
        <v>291876.26229832688</v>
      </c>
      <c r="W102" s="100">
        <v>291876.26229832688</v>
      </c>
      <c r="X102" s="100">
        <v>291876.26229832688</v>
      </c>
      <c r="Y102" s="100">
        <v>291876.26229832688</v>
      </c>
      <c r="Z102" s="100">
        <v>291876.26229832688</v>
      </c>
      <c r="AA102" s="100">
        <v>328360.79508561775</v>
      </c>
      <c r="AB102" s="100">
        <v>328360.79508561775</v>
      </c>
      <c r="AC102" s="100">
        <v>328360.79508561775</v>
      </c>
      <c r="AD102" s="100">
        <v>328360.79508561775</v>
      </c>
      <c r="AE102" s="100">
        <v>291876.26229832688</v>
      </c>
      <c r="AF102" s="100">
        <v>291876.26229832688</v>
      </c>
      <c r="AG102" s="100">
        <v>291876.26229832688</v>
      </c>
      <c r="AH102" s="100">
        <v>291876.26229832688</v>
      </c>
      <c r="AI102" s="100">
        <v>291876.26229832688</v>
      </c>
      <c r="AJ102" s="100">
        <v>291876.26229832688</v>
      </c>
      <c r="AK102" s="100">
        <v>291876.26229832688</v>
      </c>
      <c r="AL102" s="100">
        <v>291876.26229832688</v>
      </c>
      <c r="AM102" s="100">
        <v>328360.79508561775</v>
      </c>
      <c r="AN102" s="100">
        <v>328360.79508561775</v>
      </c>
      <c r="AO102" s="100">
        <v>328360.79508561775</v>
      </c>
      <c r="AP102" s="100">
        <v>328360.79508561775</v>
      </c>
      <c r="AQ102" s="100">
        <v>291876.26229832688</v>
      </c>
      <c r="AR102" s="100">
        <v>291876.26229832688</v>
      </c>
      <c r="AS102" s="100">
        <v>291876.26229832688</v>
      </c>
      <c r="AT102" s="100">
        <v>291876.26229832688</v>
      </c>
      <c r="AU102" s="100">
        <v>291876.26229832688</v>
      </c>
      <c r="AV102" s="100">
        <v>291876.26229832688</v>
      </c>
      <c r="AW102" s="100">
        <v>291876.26229832688</v>
      </c>
      <c r="AX102" s="100">
        <v>291876.26229832688</v>
      </c>
    </row>
    <row r="103" spans="1:50">
      <c r="B103" s="100" t="s">
        <v>277</v>
      </c>
      <c r="C103" s="105">
        <f>SUM(C$98:C$102)</f>
        <v>1234512.1931676392</v>
      </c>
      <c r="D103" s="105">
        <f t="shared" ref="D103:AX103" si="5">SUM(D$98:D$102)</f>
        <v>1234512.1931676392</v>
      </c>
      <c r="E103" s="105">
        <f t="shared" si="5"/>
        <v>1234512.1931676392</v>
      </c>
      <c r="F103" s="105">
        <f t="shared" si="5"/>
        <v>1234512.1931676392</v>
      </c>
      <c r="G103" s="105">
        <f t="shared" si="5"/>
        <v>1097344.171704568</v>
      </c>
      <c r="H103" s="105">
        <f t="shared" si="5"/>
        <v>1097344.171704568</v>
      </c>
      <c r="I103" s="105">
        <f t="shared" si="5"/>
        <v>1097344.171704568</v>
      </c>
      <c r="J103" s="105">
        <f t="shared" si="5"/>
        <v>1097344.171704568</v>
      </c>
      <c r="K103" s="105">
        <f t="shared" si="5"/>
        <v>1097344.171704568</v>
      </c>
      <c r="L103" s="105">
        <f t="shared" si="5"/>
        <v>1097344.171704568</v>
      </c>
      <c r="M103" s="105">
        <f t="shared" si="5"/>
        <v>1097344.171704568</v>
      </c>
      <c r="N103" s="105">
        <f t="shared" si="5"/>
        <v>1097344.171704568</v>
      </c>
      <c r="O103" s="105">
        <f t="shared" si="5"/>
        <v>1234512.1931676392</v>
      </c>
      <c r="P103" s="105">
        <f t="shared" si="5"/>
        <v>1234512.1931676392</v>
      </c>
      <c r="Q103" s="105">
        <f t="shared" si="5"/>
        <v>1234512.1931676392</v>
      </c>
      <c r="R103" s="105">
        <f t="shared" si="5"/>
        <v>1234512.1931676392</v>
      </c>
      <c r="S103" s="105">
        <f t="shared" si="5"/>
        <v>1097344.171704568</v>
      </c>
      <c r="T103" s="105">
        <f t="shared" si="5"/>
        <v>1097344.171704568</v>
      </c>
      <c r="U103" s="105">
        <f t="shared" si="5"/>
        <v>1097344.171704568</v>
      </c>
      <c r="V103" s="105">
        <f t="shared" si="5"/>
        <v>1097344.171704568</v>
      </c>
      <c r="W103" s="105">
        <f t="shared" si="5"/>
        <v>1097344.171704568</v>
      </c>
      <c r="X103" s="105">
        <f t="shared" si="5"/>
        <v>1097344.171704568</v>
      </c>
      <c r="Y103" s="105">
        <f t="shared" si="5"/>
        <v>1097344.171704568</v>
      </c>
      <c r="Z103" s="105">
        <f t="shared" si="5"/>
        <v>1097344.171704568</v>
      </c>
      <c r="AA103" s="105">
        <f t="shared" si="5"/>
        <v>1234512.1931676392</v>
      </c>
      <c r="AB103" s="105">
        <f t="shared" si="5"/>
        <v>1234512.1931676392</v>
      </c>
      <c r="AC103" s="105">
        <f t="shared" si="5"/>
        <v>1234512.1931676392</v>
      </c>
      <c r="AD103" s="105">
        <f t="shared" si="5"/>
        <v>1234512.1931676392</v>
      </c>
      <c r="AE103" s="105">
        <f t="shared" si="5"/>
        <v>1097344.171704568</v>
      </c>
      <c r="AF103" s="105">
        <f t="shared" si="5"/>
        <v>1097344.171704568</v>
      </c>
      <c r="AG103" s="105">
        <f t="shared" si="5"/>
        <v>1097344.171704568</v>
      </c>
      <c r="AH103" s="105">
        <f t="shared" si="5"/>
        <v>1097344.171704568</v>
      </c>
      <c r="AI103" s="105">
        <f t="shared" si="5"/>
        <v>1097344.171704568</v>
      </c>
      <c r="AJ103" s="105">
        <f t="shared" si="5"/>
        <v>1097344.171704568</v>
      </c>
      <c r="AK103" s="105">
        <f t="shared" si="5"/>
        <v>1097344.171704568</v>
      </c>
      <c r="AL103" s="105">
        <f t="shared" si="5"/>
        <v>1097344.171704568</v>
      </c>
      <c r="AM103" s="105">
        <f t="shared" si="5"/>
        <v>1234512.1931676392</v>
      </c>
      <c r="AN103" s="105">
        <f t="shared" si="5"/>
        <v>1234512.1931676392</v>
      </c>
      <c r="AO103" s="105">
        <f t="shared" si="5"/>
        <v>1234512.1931676392</v>
      </c>
      <c r="AP103" s="105">
        <f t="shared" si="5"/>
        <v>1234512.1931676392</v>
      </c>
      <c r="AQ103" s="105">
        <f t="shared" si="5"/>
        <v>1097344.171704568</v>
      </c>
      <c r="AR103" s="105">
        <f t="shared" si="5"/>
        <v>1097344.171704568</v>
      </c>
      <c r="AS103" s="105">
        <f t="shared" si="5"/>
        <v>1097344.171704568</v>
      </c>
      <c r="AT103" s="105">
        <f t="shared" si="5"/>
        <v>1097344.171704568</v>
      </c>
      <c r="AU103" s="105">
        <f t="shared" si="5"/>
        <v>1097344.171704568</v>
      </c>
      <c r="AV103" s="105">
        <f t="shared" si="5"/>
        <v>1097344.171704568</v>
      </c>
      <c r="AW103" s="105">
        <f t="shared" si="5"/>
        <v>1097344.171704568</v>
      </c>
      <c r="AX103" s="105">
        <f t="shared" si="5"/>
        <v>1097344.171704568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72412.357484990862</v>
      </c>
      <c r="D105" s="100">
        <v>72412.357484990862</v>
      </c>
      <c r="E105" s="100">
        <v>72412.357484990862</v>
      </c>
      <c r="F105" s="100">
        <v>72412.357484990862</v>
      </c>
      <c r="G105" s="100">
        <v>72412.357484990862</v>
      </c>
      <c r="H105" s="100">
        <v>72412.357484990862</v>
      </c>
      <c r="I105" s="100">
        <v>72412.357484990862</v>
      </c>
      <c r="J105" s="100">
        <v>72412.357484990862</v>
      </c>
      <c r="K105" s="100">
        <v>72412.357484990862</v>
      </c>
      <c r="L105" s="100">
        <v>72412.357484990862</v>
      </c>
      <c r="M105" s="100">
        <v>72412.357484990862</v>
      </c>
      <c r="N105" s="100">
        <v>72412.357484990862</v>
      </c>
      <c r="O105" s="100">
        <v>72412.357484990862</v>
      </c>
      <c r="P105" s="100">
        <v>72412.357484990862</v>
      </c>
      <c r="Q105" s="100">
        <v>72412.357484990862</v>
      </c>
      <c r="R105" s="100">
        <v>72412.357484990862</v>
      </c>
      <c r="S105" s="100">
        <v>35167.193095532995</v>
      </c>
      <c r="T105" s="100">
        <v>35240.30427571074</v>
      </c>
      <c r="U105" s="100">
        <v>35313.228984288595</v>
      </c>
      <c r="V105" s="100">
        <v>72412.357484990862</v>
      </c>
      <c r="W105" s="100">
        <v>72412.357484990862</v>
      </c>
      <c r="X105" s="100">
        <v>72412.357484990862</v>
      </c>
      <c r="Y105" s="100">
        <v>72412.357484990862</v>
      </c>
      <c r="Z105" s="100">
        <v>72412.357484990862</v>
      </c>
      <c r="AA105" s="100">
        <v>72412.357484990862</v>
      </c>
      <c r="AB105" s="100">
        <v>72412.357484990862</v>
      </c>
      <c r="AC105" s="100">
        <v>72412.357484990862</v>
      </c>
      <c r="AD105" s="100">
        <v>72412.357484990862</v>
      </c>
      <c r="AE105" s="100">
        <v>36029.649652052496</v>
      </c>
      <c r="AF105" s="100">
        <v>72412.357484990862</v>
      </c>
      <c r="AG105" s="100">
        <v>72412.357484990862</v>
      </c>
      <c r="AH105" s="100">
        <v>72412.357484990862</v>
      </c>
      <c r="AI105" s="100">
        <v>72412.357484990862</v>
      </c>
      <c r="AJ105" s="100">
        <v>72412.357484990862</v>
      </c>
      <c r="AK105" s="100">
        <v>72412.357484990862</v>
      </c>
      <c r="AL105" s="100">
        <v>72412.357484990862</v>
      </c>
      <c r="AM105" s="100">
        <v>72412.357484990862</v>
      </c>
      <c r="AN105" s="100">
        <v>72412.357484990862</v>
      </c>
      <c r="AO105" s="100">
        <v>72412.357484990862</v>
      </c>
      <c r="AP105" s="100">
        <v>72412.357484990862</v>
      </c>
      <c r="AQ105" s="100">
        <v>72412.357484990862</v>
      </c>
      <c r="AR105" s="100">
        <v>72412.357484990862</v>
      </c>
      <c r="AS105" s="100">
        <v>72412.357484990862</v>
      </c>
      <c r="AT105" s="100">
        <v>72412.357484990862</v>
      </c>
      <c r="AU105" s="100">
        <v>72412.357484990862</v>
      </c>
      <c r="AV105" s="100">
        <v>72412.357484990862</v>
      </c>
      <c r="AW105" s="100">
        <v>72412.357484990862</v>
      </c>
      <c r="AX105" s="100">
        <v>72412.357484990862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57426.278346636958</v>
      </c>
      <c r="D107" s="100">
        <v>57426.278346636958</v>
      </c>
      <c r="E107" s="100">
        <v>57426.278346636958</v>
      </c>
      <c r="F107" s="100">
        <v>57426.278346636958</v>
      </c>
      <c r="G107" s="100">
        <v>57426.278346636958</v>
      </c>
      <c r="H107" s="100">
        <v>57426.278346636958</v>
      </c>
      <c r="I107" s="100">
        <v>57426.278346636958</v>
      </c>
      <c r="J107" s="100">
        <v>57426.278346636958</v>
      </c>
      <c r="K107" s="100">
        <v>57426.278346636958</v>
      </c>
      <c r="L107" s="100">
        <v>57426.278346636958</v>
      </c>
      <c r="M107" s="100">
        <v>57426.278346636958</v>
      </c>
      <c r="N107" s="100">
        <v>57426.278346636958</v>
      </c>
      <c r="O107" s="100">
        <v>57426.278346636958</v>
      </c>
      <c r="P107" s="100">
        <v>57426.278346636958</v>
      </c>
      <c r="Q107" s="100">
        <v>57426.278346636958</v>
      </c>
      <c r="R107" s="100">
        <v>57426.278346636958</v>
      </c>
      <c r="S107" s="100">
        <v>27889.17650958402</v>
      </c>
      <c r="T107" s="100">
        <v>27947.156985968981</v>
      </c>
      <c r="U107" s="100">
        <v>28004.989581931728</v>
      </c>
      <c r="V107" s="100">
        <v>57426.278346636958</v>
      </c>
      <c r="W107" s="100">
        <v>57426.278346636958</v>
      </c>
      <c r="X107" s="100">
        <v>57426.278346636958</v>
      </c>
      <c r="Y107" s="100">
        <v>57426.278346636958</v>
      </c>
      <c r="Z107" s="100">
        <v>57426.278346636958</v>
      </c>
      <c r="AA107" s="100">
        <v>57426.278346636958</v>
      </c>
      <c r="AB107" s="100">
        <v>57426.278346636958</v>
      </c>
      <c r="AC107" s="100">
        <v>57426.278346636958</v>
      </c>
      <c r="AD107" s="100">
        <v>57426.278346636958</v>
      </c>
      <c r="AE107" s="100">
        <v>28573.143611288124</v>
      </c>
      <c r="AF107" s="100">
        <v>57426.278346636958</v>
      </c>
      <c r="AG107" s="100">
        <v>57426.278346636958</v>
      </c>
      <c r="AH107" s="100">
        <v>57426.278346636958</v>
      </c>
      <c r="AI107" s="100">
        <v>57426.278346636958</v>
      </c>
      <c r="AJ107" s="100">
        <v>57426.278346636958</v>
      </c>
      <c r="AK107" s="100">
        <v>57426.278346636958</v>
      </c>
      <c r="AL107" s="100">
        <v>57426.278346636958</v>
      </c>
      <c r="AM107" s="100">
        <v>57426.278346636958</v>
      </c>
      <c r="AN107" s="100">
        <v>57426.278346636958</v>
      </c>
      <c r="AO107" s="100">
        <v>57426.278346636958</v>
      </c>
      <c r="AP107" s="100">
        <v>57426.278346636958</v>
      </c>
      <c r="AQ107" s="100">
        <v>57426.278346636958</v>
      </c>
      <c r="AR107" s="100">
        <v>57426.278346636958</v>
      </c>
      <c r="AS107" s="100">
        <v>57426.278346636958</v>
      </c>
      <c r="AT107" s="100">
        <v>57426.278346636958</v>
      </c>
      <c r="AU107" s="100">
        <v>57426.278346636958</v>
      </c>
      <c r="AV107" s="100">
        <v>57426.278346636958</v>
      </c>
      <c r="AW107" s="100">
        <v>57426.278346636958</v>
      </c>
      <c r="AX107" s="100">
        <v>57426.278346636958</v>
      </c>
    </row>
    <row r="108" spans="1:50">
      <c r="B108" s="105" t="s">
        <v>59</v>
      </c>
      <c r="C108" s="100">
        <v>1231990.4634140832</v>
      </c>
      <c r="D108" s="100">
        <v>1231990.4634140832</v>
      </c>
      <c r="E108" s="100">
        <v>1231990.4634140832</v>
      </c>
      <c r="F108" s="100">
        <v>1231990.4634140832</v>
      </c>
      <c r="G108" s="100">
        <v>1231990.4634140832</v>
      </c>
      <c r="H108" s="100">
        <v>1231990.4634140832</v>
      </c>
      <c r="I108" s="100">
        <v>1231990.4634140832</v>
      </c>
      <c r="J108" s="100">
        <v>1231990.4634140832</v>
      </c>
      <c r="K108" s="100">
        <v>1231990.4634140832</v>
      </c>
      <c r="L108" s="100">
        <v>1231990.4634140832</v>
      </c>
      <c r="M108" s="100">
        <v>1231990.4634140832</v>
      </c>
      <c r="N108" s="100">
        <v>1231990.4634140832</v>
      </c>
      <c r="O108" s="100">
        <v>1231990.4634140832</v>
      </c>
      <c r="P108" s="100">
        <v>1231990.4634140832</v>
      </c>
      <c r="Q108" s="100">
        <v>1231990.4634140832</v>
      </c>
      <c r="R108" s="100">
        <v>1231990.4634140832</v>
      </c>
      <c r="S108" s="100">
        <v>598318.40894999867</v>
      </c>
      <c r="T108" s="100">
        <v>599562.28886050417</v>
      </c>
      <c r="U108" s="100">
        <v>600802.99622918491</v>
      </c>
      <c r="V108" s="100">
        <v>1231990.4634140832</v>
      </c>
      <c r="W108" s="100">
        <v>1231990.4634140832</v>
      </c>
      <c r="X108" s="100">
        <v>1231990.4634140832</v>
      </c>
      <c r="Y108" s="100">
        <v>1231990.4634140832</v>
      </c>
      <c r="Z108" s="100">
        <v>1231990.4634140832</v>
      </c>
      <c r="AA108" s="100">
        <v>1231990.4634140832</v>
      </c>
      <c r="AB108" s="100">
        <v>1231990.4634140832</v>
      </c>
      <c r="AC108" s="100">
        <v>1231990.4634140832</v>
      </c>
      <c r="AD108" s="100">
        <v>1231990.4634140832</v>
      </c>
      <c r="AE108" s="100">
        <v>612991.84715370857</v>
      </c>
      <c r="AF108" s="100">
        <v>1231990.4634140832</v>
      </c>
      <c r="AG108" s="100">
        <v>1231990.4634140832</v>
      </c>
      <c r="AH108" s="100">
        <v>1231990.4634140832</v>
      </c>
      <c r="AI108" s="100">
        <v>1231990.4634140832</v>
      </c>
      <c r="AJ108" s="100">
        <v>1231990.4634140832</v>
      </c>
      <c r="AK108" s="100">
        <v>1231990.4634140832</v>
      </c>
      <c r="AL108" s="100">
        <v>1231990.4634140832</v>
      </c>
      <c r="AM108" s="100">
        <v>1231990.4634140832</v>
      </c>
      <c r="AN108" s="100">
        <v>1231990.4634140832</v>
      </c>
      <c r="AO108" s="100">
        <v>1231990.4634140832</v>
      </c>
      <c r="AP108" s="100">
        <v>1231990.4634140832</v>
      </c>
      <c r="AQ108" s="100">
        <v>1231990.4634140832</v>
      </c>
      <c r="AR108" s="100">
        <v>1231990.4634140832</v>
      </c>
      <c r="AS108" s="100">
        <v>1231990.4634140832</v>
      </c>
      <c r="AT108" s="100">
        <v>1231990.4634140832</v>
      </c>
      <c r="AU108" s="100">
        <v>1231990.4634140832</v>
      </c>
      <c r="AV108" s="100">
        <v>1231990.4634140832</v>
      </c>
      <c r="AW108" s="100">
        <v>1231990.4634140832</v>
      </c>
      <c r="AX108" s="100">
        <v>1231990.4634140832</v>
      </c>
    </row>
    <row r="109" spans="1:50">
      <c r="B109" s="101" t="s">
        <v>277</v>
      </c>
      <c r="C109" s="105">
        <f>SUM(C$104:C$108)</f>
        <v>1361829.099245711</v>
      </c>
      <c r="D109" s="105">
        <f t="shared" ref="D109:AX109" si="6">SUM(D$104:D$108)</f>
        <v>1361829.099245711</v>
      </c>
      <c r="E109" s="105">
        <f t="shared" si="6"/>
        <v>1361829.099245711</v>
      </c>
      <c r="F109" s="105">
        <f t="shared" si="6"/>
        <v>1361829.099245711</v>
      </c>
      <c r="G109" s="105">
        <f t="shared" si="6"/>
        <v>1361829.099245711</v>
      </c>
      <c r="H109" s="105">
        <f t="shared" si="6"/>
        <v>1361829.099245711</v>
      </c>
      <c r="I109" s="105">
        <f t="shared" si="6"/>
        <v>1361829.099245711</v>
      </c>
      <c r="J109" s="105">
        <f t="shared" si="6"/>
        <v>1361829.099245711</v>
      </c>
      <c r="K109" s="105">
        <f t="shared" si="6"/>
        <v>1361829.099245711</v>
      </c>
      <c r="L109" s="105">
        <f t="shared" si="6"/>
        <v>1361829.099245711</v>
      </c>
      <c r="M109" s="105">
        <f t="shared" si="6"/>
        <v>1361829.099245711</v>
      </c>
      <c r="N109" s="105">
        <f t="shared" si="6"/>
        <v>1361829.099245711</v>
      </c>
      <c r="O109" s="105">
        <f t="shared" si="6"/>
        <v>1361829.099245711</v>
      </c>
      <c r="P109" s="105">
        <f t="shared" si="6"/>
        <v>1361829.099245711</v>
      </c>
      <c r="Q109" s="105">
        <f t="shared" si="6"/>
        <v>1361829.099245711</v>
      </c>
      <c r="R109" s="105">
        <f t="shared" si="6"/>
        <v>1361829.099245711</v>
      </c>
      <c r="S109" s="105">
        <f t="shared" si="6"/>
        <v>661374.77855511568</v>
      </c>
      <c r="T109" s="105">
        <f t="shared" si="6"/>
        <v>662749.75012218393</v>
      </c>
      <c r="U109" s="105">
        <f t="shared" si="6"/>
        <v>664121.21479540528</v>
      </c>
      <c r="V109" s="105">
        <f t="shared" si="6"/>
        <v>1361829.099245711</v>
      </c>
      <c r="W109" s="105">
        <f t="shared" si="6"/>
        <v>1361829.099245711</v>
      </c>
      <c r="X109" s="105">
        <f t="shared" si="6"/>
        <v>1361829.099245711</v>
      </c>
      <c r="Y109" s="105">
        <f t="shared" si="6"/>
        <v>1361829.099245711</v>
      </c>
      <c r="Z109" s="105">
        <f t="shared" si="6"/>
        <v>1361829.099245711</v>
      </c>
      <c r="AA109" s="105">
        <f t="shared" si="6"/>
        <v>1361829.099245711</v>
      </c>
      <c r="AB109" s="105">
        <f t="shared" si="6"/>
        <v>1361829.099245711</v>
      </c>
      <c r="AC109" s="105">
        <f t="shared" si="6"/>
        <v>1361829.099245711</v>
      </c>
      <c r="AD109" s="105">
        <f t="shared" si="6"/>
        <v>1361829.099245711</v>
      </c>
      <c r="AE109" s="105">
        <f t="shared" si="6"/>
        <v>677594.64041704917</v>
      </c>
      <c r="AF109" s="105">
        <f t="shared" si="6"/>
        <v>1361829.099245711</v>
      </c>
      <c r="AG109" s="105">
        <f t="shared" si="6"/>
        <v>1361829.099245711</v>
      </c>
      <c r="AH109" s="105">
        <f t="shared" si="6"/>
        <v>1361829.099245711</v>
      </c>
      <c r="AI109" s="105">
        <f t="shared" si="6"/>
        <v>1361829.099245711</v>
      </c>
      <c r="AJ109" s="105">
        <f t="shared" si="6"/>
        <v>1361829.099245711</v>
      </c>
      <c r="AK109" s="105">
        <f t="shared" si="6"/>
        <v>1361829.099245711</v>
      </c>
      <c r="AL109" s="105">
        <f t="shared" si="6"/>
        <v>1361829.099245711</v>
      </c>
      <c r="AM109" s="105">
        <f t="shared" si="6"/>
        <v>1361829.099245711</v>
      </c>
      <c r="AN109" s="105">
        <f t="shared" si="6"/>
        <v>1361829.099245711</v>
      </c>
      <c r="AO109" s="105">
        <f t="shared" si="6"/>
        <v>1361829.099245711</v>
      </c>
      <c r="AP109" s="105">
        <f t="shared" si="6"/>
        <v>1361829.099245711</v>
      </c>
      <c r="AQ109" s="105">
        <f t="shared" si="6"/>
        <v>1361829.099245711</v>
      </c>
      <c r="AR109" s="105">
        <f t="shared" si="6"/>
        <v>1361829.099245711</v>
      </c>
      <c r="AS109" s="105">
        <f t="shared" si="6"/>
        <v>1361829.099245711</v>
      </c>
      <c r="AT109" s="105">
        <f t="shared" si="6"/>
        <v>1361829.099245711</v>
      </c>
      <c r="AU109" s="105">
        <f t="shared" si="6"/>
        <v>1361829.099245711</v>
      </c>
      <c r="AV109" s="105">
        <f t="shared" si="6"/>
        <v>1361829.099245711</v>
      </c>
      <c r="AW109" s="105">
        <f t="shared" si="6"/>
        <v>1361829.099245711</v>
      </c>
      <c r="AX109" s="105">
        <f t="shared" si="6"/>
        <v>1361829.099245711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104911.02748708996</v>
      </c>
      <c r="D111" s="100">
        <v>104911.02748708996</v>
      </c>
      <c r="E111" s="100">
        <v>104911.02748708996</v>
      </c>
      <c r="F111" s="100">
        <v>104911.02748708996</v>
      </c>
      <c r="G111" s="100">
        <v>104911.02748708996</v>
      </c>
      <c r="H111" s="100">
        <v>104911.02748708996</v>
      </c>
      <c r="I111" s="100">
        <v>104911.02748708996</v>
      </c>
      <c r="J111" s="100">
        <v>104911.02748708996</v>
      </c>
      <c r="K111" s="100">
        <v>104911.02748708996</v>
      </c>
      <c r="L111" s="100">
        <v>104911.02748708996</v>
      </c>
      <c r="M111" s="100">
        <v>104911.02748708996</v>
      </c>
      <c r="N111" s="100">
        <v>104911.02748708996</v>
      </c>
      <c r="O111" s="100">
        <v>104911.02748708996</v>
      </c>
      <c r="P111" s="100">
        <v>104911.02748708996</v>
      </c>
      <c r="Q111" s="100">
        <v>104911.02748708996</v>
      </c>
      <c r="R111" s="100">
        <v>104911.02748708996</v>
      </c>
      <c r="S111" s="100">
        <v>104911.02748708996</v>
      </c>
      <c r="T111" s="100">
        <v>104911.02748708996</v>
      </c>
      <c r="U111" s="100">
        <v>104911.02748708996</v>
      </c>
      <c r="V111" s="100">
        <v>104911.02748708996</v>
      </c>
      <c r="W111" s="100">
        <v>104911.02748708996</v>
      </c>
      <c r="X111" s="100">
        <v>104911.02748708996</v>
      </c>
      <c r="Y111" s="100">
        <v>104911.02748708996</v>
      </c>
      <c r="Z111" s="100">
        <v>104911.02748708996</v>
      </c>
      <c r="AA111" s="100">
        <v>104911.02748708996</v>
      </c>
      <c r="AB111" s="100">
        <v>104911.02748708996</v>
      </c>
      <c r="AC111" s="100">
        <v>75074.275031557336</v>
      </c>
      <c r="AD111" s="100">
        <v>104911.02748708996</v>
      </c>
      <c r="AE111" s="100">
        <v>104911.02748708996</v>
      </c>
      <c r="AF111" s="100">
        <v>104911.02748708996</v>
      </c>
      <c r="AG111" s="100">
        <v>104911.02748708996</v>
      </c>
      <c r="AH111" s="100">
        <v>104911.02748708996</v>
      </c>
      <c r="AI111" s="100">
        <v>104911.02748708996</v>
      </c>
      <c r="AJ111" s="100">
        <v>104911.02748708996</v>
      </c>
      <c r="AK111" s="100">
        <v>104911.02748708996</v>
      </c>
      <c r="AL111" s="100">
        <v>104911.02748708996</v>
      </c>
      <c r="AM111" s="100">
        <v>104911.02748708996</v>
      </c>
      <c r="AN111" s="100">
        <v>104911.02748708996</v>
      </c>
      <c r="AO111" s="100">
        <v>104911.02748708996</v>
      </c>
      <c r="AP111" s="100">
        <v>104911.02748708996</v>
      </c>
      <c r="AQ111" s="100">
        <v>104911.02748708996</v>
      </c>
      <c r="AR111" s="100">
        <v>104911.02748708996</v>
      </c>
      <c r="AS111" s="100">
        <v>104911.02748708996</v>
      </c>
      <c r="AT111" s="100">
        <v>104911.02748708996</v>
      </c>
      <c r="AU111" s="100">
        <v>104911.02748708996</v>
      </c>
      <c r="AV111" s="100">
        <v>104911.02748708996</v>
      </c>
      <c r="AW111" s="100">
        <v>104911.02748708996</v>
      </c>
      <c r="AX111" s="100">
        <v>104911.02748708996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25629.323466382564</v>
      </c>
      <c r="D113" s="100">
        <v>25629.323466382564</v>
      </c>
      <c r="E113" s="100">
        <v>25629.323466382564</v>
      </c>
      <c r="F113" s="100">
        <v>25629.323466382564</v>
      </c>
      <c r="G113" s="100">
        <v>25629.323466382564</v>
      </c>
      <c r="H113" s="100">
        <v>25629.323466382564</v>
      </c>
      <c r="I113" s="100">
        <v>25629.323466382564</v>
      </c>
      <c r="J113" s="100">
        <v>25629.323466382564</v>
      </c>
      <c r="K113" s="100">
        <v>25629.323466382564</v>
      </c>
      <c r="L113" s="100">
        <v>25629.323466382564</v>
      </c>
      <c r="M113" s="100">
        <v>25629.323466382564</v>
      </c>
      <c r="N113" s="100">
        <v>25629.323466382564</v>
      </c>
      <c r="O113" s="100">
        <v>25629.323466382564</v>
      </c>
      <c r="P113" s="100">
        <v>25629.323466382564</v>
      </c>
      <c r="Q113" s="100">
        <v>25629.323466382564</v>
      </c>
      <c r="R113" s="100">
        <v>25629.323466382564</v>
      </c>
      <c r="S113" s="100">
        <v>25629.323466382564</v>
      </c>
      <c r="T113" s="100">
        <v>25629.323466382564</v>
      </c>
      <c r="U113" s="100">
        <v>25629.323466382564</v>
      </c>
      <c r="V113" s="100">
        <v>25629.323466382564</v>
      </c>
      <c r="W113" s="100">
        <v>25629.323466382564</v>
      </c>
      <c r="X113" s="100">
        <v>25629.323466382564</v>
      </c>
      <c r="Y113" s="100">
        <v>25629.323466382564</v>
      </c>
      <c r="Z113" s="100">
        <v>25629.323466382564</v>
      </c>
      <c r="AA113" s="100">
        <v>25629.323466382564</v>
      </c>
      <c r="AB113" s="100">
        <v>25629.323466382564</v>
      </c>
      <c r="AC113" s="100">
        <v>18340.330133786229</v>
      </c>
      <c r="AD113" s="100">
        <v>25629.323466382564</v>
      </c>
      <c r="AE113" s="100">
        <v>25629.323466382564</v>
      </c>
      <c r="AF113" s="100">
        <v>25629.323466382564</v>
      </c>
      <c r="AG113" s="100">
        <v>25629.323466382564</v>
      </c>
      <c r="AH113" s="100">
        <v>25629.323466382564</v>
      </c>
      <c r="AI113" s="100">
        <v>25629.323466382564</v>
      </c>
      <c r="AJ113" s="100">
        <v>25629.323466382564</v>
      </c>
      <c r="AK113" s="100">
        <v>25629.323466382564</v>
      </c>
      <c r="AL113" s="100">
        <v>25629.323466382564</v>
      </c>
      <c r="AM113" s="100">
        <v>25629.323466382564</v>
      </c>
      <c r="AN113" s="100">
        <v>25629.323466382564</v>
      </c>
      <c r="AO113" s="100">
        <v>25629.323466382564</v>
      </c>
      <c r="AP113" s="100">
        <v>25629.323466382564</v>
      </c>
      <c r="AQ113" s="100">
        <v>25629.323466382564</v>
      </c>
      <c r="AR113" s="100">
        <v>25629.323466382564</v>
      </c>
      <c r="AS113" s="100">
        <v>25629.323466382564</v>
      </c>
      <c r="AT113" s="100">
        <v>25629.323466382564</v>
      </c>
      <c r="AU113" s="100">
        <v>25629.323466382564</v>
      </c>
      <c r="AV113" s="100">
        <v>25629.323466382564</v>
      </c>
      <c r="AW113" s="100">
        <v>25629.323466382564</v>
      </c>
      <c r="AX113" s="100">
        <v>25629.323466382564</v>
      </c>
    </row>
    <row r="114" spans="1:50">
      <c r="B114" s="105" t="s">
        <v>59</v>
      </c>
      <c r="C114" s="100">
        <v>478777.59742139117</v>
      </c>
      <c r="D114" s="100">
        <v>478777.59742139117</v>
      </c>
      <c r="E114" s="100">
        <v>478777.59742139117</v>
      </c>
      <c r="F114" s="100">
        <v>478777.59742139117</v>
      </c>
      <c r="G114" s="100">
        <v>478777.59742139117</v>
      </c>
      <c r="H114" s="100">
        <v>478777.59742139117</v>
      </c>
      <c r="I114" s="100">
        <v>478777.59742139117</v>
      </c>
      <c r="J114" s="100">
        <v>478777.59742139117</v>
      </c>
      <c r="K114" s="100">
        <v>478777.59742139117</v>
      </c>
      <c r="L114" s="100">
        <v>478777.59742139117</v>
      </c>
      <c r="M114" s="100">
        <v>478777.59742139117</v>
      </c>
      <c r="N114" s="100">
        <v>478777.59742139117</v>
      </c>
      <c r="O114" s="100">
        <v>478777.59742139117</v>
      </c>
      <c r="P114" s="100">
        <v>478777.59742139117</v>
      </c>
      <c r="Q114" s="100">
        <v>478777.59742139117</v>
      </c>
      <c r="R114" s="100">
        <v>478777.59742139117</v>
      </c>
      <c r="S114" s="100">
        <v>478777.59742139117</v>
      </c>
      <c r="T114" s="100">
        <v>478777.59742139117</v>
      </c>
      <c r="U114" s="100">
        <v>478777.59742139117</v>
      </c>
      <c r="V114" s="100">
        <v>478777.59742139117</v>
      </c>
      <c r="W114" s="100">
        <v>478777.59742139117</v>
      </c>
      <c r="X114" s="100">
        <v>478777.59742139117</v>
      </c>
      <c r="Y114" s="100">
        <v>478777.59742139117</v>
      </c>
      <c r="Z114" s="100">
        <v>478777.59742139117</v>
      </c>
      <c r="AA114" s="100">
        <v>478777.59742139117</v>
      </c>
      <c r="AB114" s="100">
        <v>478777.59742139117</v>
      </c>
      <c r="AC114" s="100">
        <v>342612.99206305936</v>
      </c>
      <c r="AD114" s="100">
        <v>478777.59742139117</v>
      </c>
      <c r="AE114" s="100">
        <v>478777.59742139117</v>
      </c>
      <c r="AF114" s="100">
        <v>478777.59742139117</v>
      </c>
      <c r="AG114" s="100">
        <v>478777.59742139117</v>
      </c>
      <c r="AH114" s="100">
        <v>478777.59742139117</v>
      </c>
      <c r="AI114" s="100">
        <v>478777.59742139117</v>
      </c>
      <c r="AJ114" s="100">
        <v>478777.59742139117</v>
      </c>
      <c r="AK114" s="100">
        <v>478777.59742139117</v>
      </c>
      <c r="AL114" s="100">
        <v>478777.59742139117</v>
      </c>
      <c r="AM114" s="100">
        <v>478777.59742139117</v>
      </c>
      <c r="AN114" s="100">
        <v>478777.59742139117</v>
      </c>
      <c r="AO114" s="100">
        <v>478777.59742139117</v>
      </c>
      <c r="AP114" s="100">
        <v>478777.59742139117</v>
      </c>
      <c r="AQ114" s="100">
        <v>478777.59742139117</v>
      </c>
      <c r="AR114" s="100">
        <v>478777.59742139117</v>
      </c>
      <c r="AS114" s="100">
        <v>478777.59742139117</v>
      </c>
      <c r="AT114" s="100">
        <v>478777.59742139117</v>
      </c>
      <c r="AU114" s="100">
        <v>478777.59742139117</v>
      </c>
      <c r="AV114" s="100">
        <v>478777.59742139117</v>
      </c>
      <c r="AW114" s="100">
        <v>478777.59742139117</v>
      </c>
      <c r="AX114" s="100">
        <v>478777.59742139117</v>
      </c>
    </row>
    <row r="115" spans="1:50">
      <c r="B115" s="100" t="s">
        <v>277</v>
      </c>
      <c r="C115" s="105">
        <f>SUM(C$110:C$114)</f>
        <v>609317.94837486371</v>
      </c>
      <c r="D115" s="105">
        <f t="shared" ref="D115:AX115" si="7">SUM(D$110:D$114)</f>
        <v>609317.94837486371</v>
      </c>
      <c r="E115" s="105">
        <f t="shared" si="7"/>
        <v>609317.94837486371</v>
      </c>
      <c r="F115" s="105">
        <f t="shared" si="7"/>
        <v>609317.94837486371</v>
      </c>
      <c r="G115" s="105">
        <f t="shared" si="7"/>
        <v>609317.94837486371</v>
      </c>
      <c r="H115" s="105">
        <f t="shared" si="7"/>
        <v>609317.94837486371</v>
      </c>
      <c r="I115" s="105">
        <f t="shared" si="7"/>
        <v>609317.94837486371</v>
      </c>
      <c r="J115" s="105">
        <f t="shared" si="7"/>
        <v>609317.94837486371</v>
      </c>
      <c r="K115" s="105">
        <f t="shared" si="7"/>
        <v>609317.94837486371</v>
      </c>
      <c r="L115" s="105">
        <f t="shared" si="7"/>
        <v>609317.94837486371</v>
      </c>
      <c r="M115" s="105">
        <f t="shared" si="7"/>
        <v>609317.94837486371</v>
      </c>
      <c r="N115" s="105">
        <f t="shared" si="7"/>
        <v>609317.94837486371</v>
      </c>
      <c r="O115" s="105">
        <f t="shared" si="7"/>
        <v>609317.94837486371</v>
      </c>
      <c r="P115" s="105">
        <f t="shared" si="7"/>
        <v>609317.94837486371</v>
      </c>
      <c r="Q115" s="105">
        <f t="shared" si="7"/>
        <v>609317.94837486371</v>
      </c>
      <c r="R115" s="105">
        <f t="shared" si="7"/>
        <v>609317.94837486371</v>
      </c>
      <c r="S115" s="105">
        <f t="shared" si="7"/>
        <v>609317.94837486371</v>
      </c>
      <c r="T115" s="105">
        <f t="shared" si="7"/>
        <v>609317.94837486371</v>
      </c>
      <c r="U115" s="105">
        <f t="shared" si="7"/>
        <v>609317.94837486371</v>
      </c>
      <c r="V115" s="105">
        <f t="shared" si="7"/>
        <v>609317.94837486371</v>
      </c>
      <c r="W115" s="105">
        <f t="shared" si="7"/>
        <v>609317.94837486371</v>
      </c>
      <c r="X115" s="105">
        <f t="shared" si="7"/>
        <v>609317.94837486371</v>
      </c>
      <c r="Y115" s="105">
        <f t="shared" si="7"/>
        <v>609317.94837486371</v>
      </c>
      <c r="Z115" s="105">
        <f t="shared" si="7"/>
        <v>609317.94837486371</v>
      </c>
      <c r="AA115" s="105">
        <f t="shared" si="7"/>
        <v>609317.94837486371</v>
      </c>
      <c r="AB115" s="105">
        <f t="shared" si="7"/>
        <v>609317.94837486371</v>
      </c>
      <c r="AC115" s="105">
        <f t="shared" si="7"/>
        <v>436027.59722840291</v>
      </c>
      <c r="AD115" s="105">
        <f t="shared" si="7"/>
        <v>609317.94837486371</v>
      </c>
      <c r="AE115" s="105">
        <f t="shared" si="7"/>
        <v>609317.94837486371</v>
      </c>
      <c r="AF115" s="105">
        <f t="shared" si="7"/>
        <v>609317.94837486371</v>
      </c>
      <c r="AG115" s="105">
        <f t="shared" si="7"/>
        <v>609317.94837486371</v>
      </c>
      <c r="AH115" s="105">
        <f t="shared" si="7"/>
        <v>609317.94837486371</v>
      </c>
      <c r="AI115" s="105">
        <f t="shared" si="7"/>
        <v>609317.94837486371</v>
      </c>
      <c r="AJ115" s="105">
        <f t="shared" si="7"/>
        <v>609317.94837486371</v>
      </c>
      <c r="AK115" s="105">
        <f t="shared" si="7"/>
        <v>609317.94837486371</v>
      </c>
      <c r="AL115" s="105">
        <f t="shared" si="7"/>
        <v>609317.94837486371</v>
      </c>
      <c r="AM115" s="105">
        <f t="shared" si="7"/>
        <v>609317.94837486371</v>
      </c>
      <c r="AN115" s="105">
        <f t="shared" si="7"/>
        <v>609317.94837486371</v>
      </c>
      <c r="AO115" s="105">
        <f t="shared" si="7"/>
        <v>609317.94837486371</v>
      </c>
      <c r="AP115" s="105">
        <f t="shared" si="7"/>
        <v>609317.94837486371</v>
      </c>
      <c r="AQ115" s="105">
        <f t="shared" si="7"/>
        <v>609317.94837486371</v>
      </c>
      <c r="AR115" s="105">
        <f t="shared" si="7"/>
        <v>609317.94837486371</v>
      </c>
      <c r="AS115" s="105">
        <f t="shared" si="7"/>
        <v>609317.94837486371</v>
      </c>
      <c r="AT115" s="105">
        <f t="shared" si="7"/>
        <v>609317.94837486371</v>
      </c>
      <c r="AU115" s="105">
        <f t="shared" si="7"/>
        <v>609317.94837486371</v>
      </c>
      <c r="AV115" s="105">
        <f t="shared" si="7"/>
        <v>609317.94837486371</v>
      </c>
      <c r="AW115" s="105">
        <f t="shared" si="7"/>
        <v>609317.94837486371</v>
      </c>
      <c r="AX115" s="105">
        <f t="shared" si="7"/>
        <v>609317.94837486371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0</v>
      </c>
      <c r="D117" s="100">
        <v>0</v>
      </c>
      <c r="E117" s="100">
        <v>0</v>
      </c>
      <c r="F117" s="100">
        <v>0</v>
      </c>
      <c r="G117" s="100">
        <v>0</v>
      </c>
      <c r="H117" s="100">
        <v>0</v>
      </c>
      <c r="I117" s="100">
        <v>0</v>
      </c>
      <c r="J117" s="100">
        <v>0</v>
      </c>
      <c r="K117" s="100">
        <v>0</v>
      </c>
      <c r="L117" s="100">
        <v>0</v>
      </c>
      <c r="M117" s="100">
        <v>0</v>
      </c>
      <c r="N117" s="100">
        <v>0</v>
      </c>
      <c r="O117" s="100">
        <v>0</v>
      </c>
      <c r="P117" s="100">
        <v>0</v>
      </c>
      <c r="Q117" s="100">
        <v>0</v>
      </c>
      <c r="R117" s="100">
        <v>0</v>
      </c>
      <c r="S117" s="100">
        <v>0</v>
      </c>
      <c r="T117" s="100">
        <v>0</v>
      </c>
      <c r="U117" s="100">
        <v>0</v>
      </c>
      <c r="V117" s="100">
        <v>0</v>
      </c>
      <c r="W117" s="100">
        <v>0</v>
      </c>
      <c r="X117" s="100">
        <v>0</v>
      </c>
      <c r="Y117" s="100">
        <v>0</v>
      </c>
      <c r="Z117" s="100">
        <v>0</v>
      </c>
      <c r="AA117" s="100">
        <v>0</v>
      </c>
      <c r="AB117" s="100">
        <v>0</v>
      </c>
      <c r="AC117" s="100">
        <v>0</v>
      </c>
      <c r="AD117" s="100">
        <v>0</v>
      </c>
      <c r="AE117" s="100">
        <v>0</v>
      </c>
      <c r="AF117" s="100">
        <v>0</v>
      </c>
      <c r="AG117" s="100">
        <v>0</v>
      </c>
      <c r="AH117" s="100">
        <v>0</v>
      </c>
      <c r="AI117" s="100">
        <v>0</v>
      </c>
      <c r="AJ117" s="100">
        <v>0</v>
      </c>
      <c r="AK117" s="100">
        <v>0</v>
      </c>
      <c r="AL117" s="100">
        <v>0</v>
      </c>
      <c r="AM117" s="100">
        <v>0</v>
      </c>
      <c r="AN117" s="100">
        <v>0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0</v>
      </c>
      <c r="D120" s="100">
        <v>0</v>
      </c>
      <c r="E120" s="100">
        <v>0</v>
      </c>
      <c r="F120" s="100">
        <v>0</v>
      </c>
      <c r="G120" s="100">
        <v>0</v>
      </c>
      <c r="H120" s="100">
        <v>0</v>
      </c>
      <c r="I120" s="100">
        <v>0</v>
      </c>
      <c r="J120" s="100">
        <v>0</v>
      </c>
      <c r="K120" s="100">
        <v>0</v>
      </c>
      <c r="L120" s="100">
        <v>0</v>
      </c>
      <c r="M120" s="100">
        <v>0</v>
      </c>
      <c r="N120" s="100">
        <v>0</v>
      </c>
      <c r="O120" s="100">
        <v>0</v>
      </c>
      <c r="P120" s="100">
        <v>0</v>
      </c>
      <c r="Q120" s="100">
        <v>0</v>
      </c>
      <c r="R120" s="100">
        <v>0</v>
      </c>
      <c r="S120" s="100">
        <v>0</v>
      </c>
      <c r="T120" s="100">
        <v>0</v>
      </c>
      <c r="U120" s="100">
        <v>0</v>
      </c>
      <c r="V120" s="100">
        <v>0</v>
      </c>
      <c r="W120" s="100">
        <v>0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0</v>
      </c>
      <c r="AE120" s="100">
        <v>0</v>
      </c>
      <c r="AF120" s="100">
        <v>0</v>
      </c>
      <c r="AG120" s="100">
        <v>0</v>
      </c>
      <c r="AH120" s="100">
        <v>0</v>
      </c>
      <c r="AI120" s="100">
        <v>0</v>
      </c>
      <c r="AJ120" s="100">
        <v>0</v>
      </c>
      <c r="AK120" s="100">
        <v>0</v>
      </c>
      <c r="AL120" s="100">
        <v>0</v>
      </c>
      <c r="AM120" s="100">
        <v>0</v>
      </c>
      <c r="AN120" s="100">
        <v>0</v>
      </c>
      <c r="AO120" s="100">
        <v>0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</row>
    <row r="121" spans="1:50">
      <c r="B121" s="100" t="s">
        <v>277</v>
      </c>
      <c r="C121" s="105">
        <f>SUM(C$116:C$120)</f>
        <v>0</v>
      </c>
      <c r="D121" s="105">
        <f t="shared" ref="D121:AX121" si="8">SUM(D$116:D$120)</f>
        <v>0</v>
      </c>
      <c r="E121" s="105">
        <f t="shared" si="8"/>
        <v>0</v>
      </c>
      <c r="F121" s="105">
        <f t="shared" si="8"/>
        <v>0</v>
      </c>
      <c r="G121" s="105">
        <f t="shared" si="8"/>
        <v>0</v>
      </c>
      <c r="H121" s="105">
        <f t="shared" si="8"/>
        <v>0</v>
      </c>
      <c r="I121" s="105">
        <f t="shared" si="8"/>
        <v>0</v>
      </c>
      <c r="J121" s="105">
        <f t="shared" si="8"/>
        <v>0</v>
      </c>
      <c r="K121" s="105">
        <f t="shared" si="8"/>
        <v>0</v>
      </c>
      <c r="L121" s="105">
        <f t="shared" si="8"/>
        <v>0</v>
      </c>
      <c r="M121" s="105">
        <f t="shared" si="8"/>
        <v>0</v>
      </c>
      <c r="N121" s="105">
        <f t="shared" si="8"/>
        <v>0</v>
      </c>
      <c r="O121" s="105">
        <f t="shared" si="8"/>
        <v>0</v>
      </c>
      <c r="P121" s="105">
        <f t="shared" si="8"/>
        <v>0</v>
      </c>
      <c r="Q121" s="105">
        <f t="shared" si="8"/>
        <v>0</v>
      </c>
      <c r="R121" s="105">
        <f t="shared" si="8"/>
        <v>0</v>
      </c>
      <c r="S121" s="105">
        <f t="shared" si="8"/>
        <v>0</v>
      </c>
      <c r="T121" s="105">
        <f t="shared" si="8"/>
        <v>0</v>
      </c>
      <c r="U121" s="105">
        <f t="shared" si="8"/>
        <v>0</v>
      </c>
      <c r="V121" s="105">
        <f t="shared" si="8"/>
        <v>0</v>
      </c>
      <c r="W121" s="105">
        <f t="shared" si="8"/>
        <v>0</v>
      </c>
      <c r="X121" s="105">
        <f t="shared" si="8"/>
        <v>0</v>
      </c>
      <c r="Y121" s="105">
        <f t="shared" si="8"/>
        <v>0</v>
      </c>
      <c r="Z121" s="105">
        <f t="shared" si="8"/>
        <v>0</v>
      </c>
      <c r="AA121" s="105">
        <f t="shared" si="8"/>
        <v>0</v>
      </c>
      <c r="AB121" s="105">
        <f t="shared" si="8"/>
        <v>0</v>
      </c>
      <c r="AC121" s="105">
        <f t="shared" si="8"/>
        <v>0</v>
      </c>
      <c r="AD121" s="105">
        <f t="shared" si="8"/>
        <v>0</v>
      </c>
      <c r="AE121" s="105">
        <f t="shared" si="8"/>
        <v>0</v>
      </c>
      <c r="AF121" s="105">
        <f t="shared" si="8"/>
        <v>0</v>
      </c>
      <c r="AG121" s="105">
        <f t="shared" si="8"/>
        <v>0</v>
      </c>
      <c r="AH121" s="105">
        <f t="shared" si="8"/>
        <v>0</v>
      </c>
      <c r="AI121" s="105">
        <f t="shared" si="8"/>
        <v>0</v>
      </c>
      <c r="AJ121" s="105">
        <f t="shared" si="8"/>
        <v>0</v>
      </c>
      <c r="AK121" s="105">
        <f t="shared" si="8"/>
        <v>0</v>
      </c>
      <c r="AL121" s="105">
        <f t="shared" si="8"/>
        <v>0</v>
      </c>
      <c r="AM121" s="105">
        <f t="shared" si="8"/>
        <v>0</v>
      </c>
      <c r="AN121" s="105">
        <f t="shared" si="8"/>
        <v>0</v>
      </c>
      <c r="AO121" s="105">
        <f t="shared" si="8"/>
        <v>0</v>
      </c>
      <c r="AP121" s="105">
        <f t="shared" si="8"/>
        <v>0</v>
      </c>
      <c r="AQ121" s="105">
        <f t="shared" si="8"/>
        <v>0</v>
      </c>
      <c r="AR121" s="105">
        <f t="shared" si="8"/>
        <v>0</v>
      </c>
      <c r="AS121" s="105">
        <f t="shared" si="8"/>
        <v>0</v>
      </c>
      <c r="AT121" s="105">
        <f t="shared" si="8"/>
        <v>0</v>
      </c>
      <c r="AU121" s="105">
        <f t="shared" si="8"/>
        <v>0</v>
      </c>
      <c r="AV121" s="105">
        <f t="shared" si="8"/>
        <v>0</v>
      </c>
      <c r="AW121" s="105">
        <f t="shared" si="8"/>
        <v>0</v>
      </c>
      <c r="AX121" s="105">
        <f t="shared" si="8"/>
        <v>0</v>
      </c>
    </row>
    <row r="122" spans="1:50">
      <c r="A122" s="105" t="s">
        <v>108</v>
      </c>
      <c r="B122" s="105" t="s">
        <v>5</v>
      </c>
      <c r="C122" s="100">
        <v>0</v>
      </c>
      <c r="D122" s="100">
        <v>0</v>
      </c>
      <c r="E122" s="100">
        <v>0</v>
      </c>
      <c r="F122" s="100">
        <v>0</v>
      </c>
      <c r="G122" s="100">
        <v>0</v>
      </c>
      <c r="H122" s="100">
        <v>0</v>
      </c>
      <c r="I122" s="100">
        <v>0</v>
      </c>
      <c r="J122" s="100">
        <v>0</v>
      </c>
      <c r="K122" s="100">
        <v>0</v>
      </c>
      <c r="L122" s="100">
        <v>0</v>
      </c>
      <c r="M122" s="100">
        <v>0</v>
      </c>
      <c r="N122" s="100">
        <v>0</v>
      </c>
      <c r="O122" s="100">
        <v>0</v>
      </c>
      <c r="P122" s="100">
        <v>0</v>
      </c>
      <c r="Q122" s="100">
        <v>0</v>
      </c>
      <c r="R122" s="100">
        <v>0</v>
      </c>
      <c r="S122" s="100">
        <v>0</v>
      </c>
      <c r="T122" s="100">
        <v>0</v>
      </c>
      <c r="U122" s="100">
        <v>0</v>
      </c>
      <c r="V122" s="100">
        <v>0</v>
      </c>
      <c r="W122" s="100">
        <v>0</v>
      </c>
      <c r="X122" s="100">
        <v>0</v>
      </c>
      <c r="Y122" s="100">
        <v>0</v>
      </c>
      <c r="Z122" s="100">
        <v>0</v>
      </c>
      <c r="AA122" s="100">
        <v>0</v>
      </c>
      <c r="AB122" s="100">
        <v>0</v>
      </c>
      <c r="AC122" s="100">
        <v>0</v>
      </c>
      <c r="AD122" s="100">
        <v>0</v>
      </c>
      <c r="AE122" s="100">
        <v>0</v>
      </c>
      <c r="AF122" s="100">
        <v>0</v>
      </c>
      <c r="AG122" s="100">
        <v>0</v>
      </c>
      <c r="AH122" s="100">
        <v>0</v>
      </c>
      <c r="AI122" s="100">
        <v>0</v>
      </c>
      <c r="AJ122" s="100">
        <v>0</v>
      </c>
      <c r="AK122" s="100">
        <v>0</v>
      </c>
      <c r="AL122" s="100">
        <v>0</v>
      </c>
      <c r="AM122" s="100">
        <v>0</v>
      </c>
      <c r="AN122" s="100">
        <v>0</v>
      </c>
      <c r="AO122" s="100">
        <v>0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0</v>
      </c>
      <c r="D124" s="100">
        <v>0</v>
      </c>
      <c r="E124" s="100">
        <v>0</v>
      </c>
      <c r="F124" s="100">
        <v>0</v>
      </c>
      <c r="G124" s="100">
        <v>0</v>
      </c>
      <c r="H124" s="100">
        <v>0</v>
      </c>
      <c r="I124" s="100">
        <v>0</v>
      </c>
      <c r="J124" s="100">
        <v>0</v>
      </c>
      <c r="K124" s="100">
        <v>0</v>
      </c>
      <c r="L124" s="100">
        <v>0</v>
      </c>
      <c r="M124" s="100">
        <v>0</v>
      </c>
      <c r="N124" s="100">
        <v>0</v>
      </c>
      <c r="O124" s="100">
        <v>0</v>
      </c>
      <c r="P124" s="100">
        <v>0</v>
      </c>
      <c r="Q124" s="100">
        <v>0</v>
      </c>
      <c r="R124" s="100">
        <v>0</v>
      </c>
      <c r="S124" s="100">
        <v>0</v>
      </c>
      <c r="T124" s="100">
        <v>0</v>
      </c>
      <c r="U124" s="100">
        <v>0</v>
      </c>
      <c r="V124" s="100">
        <v>0</v>
      </c>
      <c r="W124" s="100">
        <v>0</v>
      </c>
      <c r="X124" s="100">
        <v>0</v>
      </c>
      <c r="Y124" s="100">
        <v>0</v>
      </c>
      <c r="Z124" s="100">
        <v>0</v>
      </c>
      <c r="AA124" s="100">
        <v>0</v>
      </c>
      <c r="AB124" s="100">
        <v>0</v>
      </c>
      <c r="AC124" s="100">
        <v>0</v>
      </c>
      <c r="AD124" s="100">
        <v>0</v>
      </c>
      <c r="AE124" s="100">
        <v>0</v>
      </c>
      <c r="AF124" s="100">
        <v>0</v>
      </c>
      <c r="AG124" s="100">
        <v>0</v>
      </c>
      <c r="AH124" s="100">
        <v>0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0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</row>
    <row r="125" spans="1:50">
      <c r="B125" s="105" t="s">
        <v>22</v>
      </c>
      <c r="C125" s="100">
        <v>0</v>
      </c>
      <c r="D125" s="100">
        <v>0</v>
      </c>
      <c r="E125" s="100">
        <v>0</v>
      </c>
      <c r="F125" s="100">
        <v>0</v>
      </c>
      <c r="G125" s="100">
        <v>0</v>
      </c>
      <c r="H125" s="100">
        <v>0</v>
      </c>
      <c r="I125" s="100">
        <v>0</v>
      </c>
      <c r="J125" s="100">
        <v>0</v>
      </c>
      <c r="K125" s="100">
        <v>0</v>
      </c>
      <c r="L125" s="100">
        <v>0</v>
      </c>
      <c r="M125" s="100">
        <v>0</v>
      </c>
      <c r="N125" s="100">
        <v>0</v>
      </c>
      <c r="O125" s="100">
        <v>0</v>
      </c>
      <c r="P125" s="100">
        <v>0</v>
      </c>
      <c r="Q125" s="100">
        <v>0</v>
      </c>
      <c r="R125" s="100">
        <v>0</v>
      </c>
      <c r="S125" s="100">
        <v>0</v>
      </c>
      <c r="T125" s="100">
        <v>0</v>
      </c>
      <c r="U125" s="100">
        <v>0</v>
      </c>
      <c r="V125" s="100">
        <v>0</v>
      </c>
      <c r="W125" s="100">
        <v>0</v>
      </c>
      <c r="X125" s="100">
        <v>0</v>
      </c>
      <c r="Y125" s="100">
        <v>0</v>
      </c>
      <c r="Z125" s="100">
        <v>0</v>
      </c>
      <c r="AA125" s="100">
        <v>0</v>
      </c>
      <c r="AB125" s="100">
        <v>0</v>
      </c>
      <c r="AC125" s="100">
        <v>0</v>
      </c>
      <c r="AD125" s="100">
        <v>0</v>
      </c>
      <c r="AE125" s="100">
        <v>0</v>
      </c>
      <c r="AF125" s="100">
        <v>0</v>
      </c>
      <c r="AG125" s="100">
        <v>0</v>
      </c>
      <c r="AH125" s="100">
        <v>0</v>
      </c>
      <c r="AI125" s="100">
        <v>0</v>
      </c>
      <c r="AJ125" s="100">
        <v>0</v>
      </c>
      <c r="AK125" s="100">
        <v>0</v>
      </c>
      <c r="AL125" s="100">
        <v>0</v>
      </c>
      <c r="AM125" s="100">
        <v>0</v>
      </c>
      <c r="AN125" s="100">
        <v>0</v>
      </c>
      <c r="AO125" s="100">
        <v>0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</row>
    <row r="126" spans="1:50">
      <c r="B126" s="105" t="s">
        <v>59</v>
      </c>
      <c r="C126" s="100">
        <v>0</v>
      </c>
      <c r="D126" s="100">
        <v>0</v>
      </c>
      <c r="E126" s="100">
        <v>0</v>
      </c>
      <c r="F126" s="100">
        <v>0</v>
      </c>
      <c r="G126" s="100">
        <v>0</v>
      </c>
      <c r="H126" s="100">
        <v>0</v>
      </c>
      <c r="I126" s="100">
        <v>0</v>
      </c>
      <c r="J126" s="100">
        <v>0</v>
      </c>
      <c r="K126" s="100">
        <v>0</v>
      </c>
      <c r="L126" s="100">
        <v>0</v>
      </c>
      <c r="M126" s="100">
        <v>0</v>
      </c>
      <c r="N126" s="100">
        <v>0</v>
      </c>
      <c r="O126" s="100">
        <v>0</v>
      </c>
      <c r="P126" s="100">
        <v>0</v>
      </c>
      <c r="Q126" s="100">
        <v>0</v>
      </c>
      <c r="R126" s="100">
        <v>0</v>
      </c>
      <c r="S126" s="100">
        <v>0</v>
      </c>
      <c r="T126" s="100">
        <v>0</v>
      </c>
      <c r="U126" s="100">
        <v>0</v>
      </c>
      <c r="V126" s="100">
        <v>0</v>
      </c>
      <c r="W126" s="100">
        <v>0</v>
      </c>
      <c r="X126" s="100">
        <v>0</v>
      </c>
      <c r="Y126" s="100">
        <v>0</v>
      </c>
      <c r="Z126" s="100">
        <v>0</v>
      </c>
      <c r="AA126" s="100">
        <v>0</v>
      </c>
      <c r="AB126" s="100">
        <v>0</v>
      </c>
      <c r="AC126" s="100">
        <v>0</v>
      </c>
      <c r="AD126" s="100">
        <v>0</v>
      </c>
      <c r="AE126" s="100">
        <v>0</v>
      </c>
      <c r="AF126" s="100">
        <v>0</v>
      </c>
      <c r="AG126" s="100">
        <v>0</v>
      </c>
      <c r="AH126" s="100">
        <v>0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0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</row>
    <row r="127" spans="1:50">
      <c r="B127" s="100" t="s">
        <v>277</v>
      </c>
      <c r="C127" s="105">
        <f>SUM(C$122:C$126)</f>
        <v>0</v>
      </c>
      <c r="D127" s="105">
        <f t="shared" ref="D127:AX127" si="9">SUM(D$122:D$126)</f>
        <v>0</v>
      </c>
      <c r="E127" s="105">
        <f t="shared" si="9"/>
        <v>0</v>
      </c>
      <c r="F127" s="105">
        <f t="shared" si="9"/>
        <v>0</v>
      </c>
      <c r="G127" s="105">
        <f t="shared" si="9"/>
        <v>0</v>
      </c>
      <c r="H127" s="105">
        <f t="shared" si="9"/>
        <v>0</v>
      </c>
      <c r="I127" s="105">
        <f t="shared" si="9"/>
        <v>0</v>
      </c>
      <c r="J127" s="105">
        <f t="shared" si="9"/>
        <v>0</v>
      </c>
      <c r="K127" s="105">
        <f t="shared" si="9"/>
        <v>0</v>
      </c>
      <c r="L127" s="105">
        <f t="shared" si="9"/>
        <v>0</v>
      </c>
      <c r="M127" s="105">
        <f t="shared" si="9"/>
        <v>0</v>
      </c>
      <c r="N127" s="105">
        <f t="shared" si="9"/>
        <v>0</v>
      </c>
      <c r="O127" s="105">
        <f t="shared" si="9"/>
        <v>0</v>
      </c>
      <c r="P127" s="105">
        <f t="shared" si="9"/>
        <v>0</v>
      </c>
      <c r="Q127" s="105">
        <f t="shared" si="9"/>
        <v>0</v>
      </c>
      <c r="R127" s="105">
        <f t="shared" si="9"/>
        <v>0</v>
      </c>
      <c r="S127" s="105">
        <f t="shared" si="9"/>
        <v>0</v>
      </c>
      <c r="T127" s="105">
        <f t="shared" si="9"/>
        <v>0</v>
      </c>
      <c r="U127" s="105">
        <f t="shared" si="9"/>
        <v>0</v>
      </c>
      <c r="V127" s="105">
        <f t="shared" si="9"/>
        <v>0</v>
      </c>
      <c r="W127" s="105">
        <f t="shared" si="9"/>
        <v>0</v>
      </c>
      <c r="X127" s="105">
        <f t="shared" si="9"/>
        <v>0</v>
      </c>
      <c r="Y127" s="105">
        <f t="shared" si="9"/>
        <v>0</v>
      </c>
      <c r="Z127" s="105">
        <f t="shared" si="9"/>
        <v>0</v>
      </c>
      <c r="AA127" s="105">
        <f t="shared" si="9"/>
        <v>0</v>
      </c>
      <c r="AB127" s="105">
        <f t="shared" si="9"/>
        <v>0</v>
      </c>
      <c r="AC127" s="105">
        <f t="shared" si="9"/>
        <v>0</v>
      </c>
      <c r="AD127" s="105">
        <f t="shared" si="9"/>
        <v>0</v>
      </c>
      <c r="AE127" s="105">
        <f t="shared" si="9"/>
        <v>0</v>
      </c>
      <c r="AF127" s="105">
        <f t="shared" si="9"/>
        <v>0</v>
      </c>
      <c r="AG127" s="105">
        <f t="shared" si="9"/>
        <v>0</v>
      </c>
      <c r="AH127" s="105">
        <f t="shared" si="9"/>
        <v>0</v>
      </c>
      <c r="AI127" s="105">
        <f t="shared" si="9"/>
        <v>0</v>
      </c>
      <c r="AJ127" s="105">
        <f t="shared" si="9"/>
        <v>0</v>
      </c>
      <c r="AK127" s="105">
        <f t="shared" si="9"/>
        <v>0</v>
      </c>
      <c r="AL127" s="105">
        <f t="shared" si="9"/>
        <v>0</v>
      </c>
      <c r="AM127" s="105">
        <f t="shared" si="9"/>
        <v>0</v>
      </c>
      <c r="AN127" s="105">
        <f t="shared" si="9"/>
        <v>0</v>
      </c>
      <c r="AO127" s="105">
        <f t="shared" si="9"/>
        <v>0</v>
      </c>
      <c r="AP127" s="105">
        <f t="shared" si="9"/>
        <v>0</v>
      </c>
      <c r="AQ127" s="105">
        <f t="shared" si="9"/>
        <v>0</v>
      </c>
      <c r="AR127" s="105">
        <f t="shared" si="9"/>
        <v>0</v>
      </c>
      <c r="AS127" s="105">
        <f t="shared" si="9"/>
        <v>0</v>
      </c>
      <c r="AT127" s="105">
        <f t="shared" si="9"/>
        <v>0</v>
      </c>
      <c r="AU127" s="105">
        <f t="shared" si="9"/>
        <v>0</v>
      </c>
      <c r="AV127" s="105">
        <f t="shared" si="9"/>
        <v>0</v>
      </c>
      <c r="AW127" s="105">
        <f t="shared" si="9"/>
        <v>0</v>
      </c>
      <c r="AX127" s="105">
        <f t="shared" si="9"/>
        <v>0</v>
      </c>
    </row>
    <row r="128" spans="1:50">
      <c r="A128" s="105" t="s">
        <v>109</v>
      </c>
      <c r="B128" s="105" t="s">
        <v>5</v>
      </c>
      <c r="C128" s="100">
        <v>0</v>
      </c>
      <c r="D128" s="100">
        <v>0</v>
      </c>
      <c r="E128" s="100">
        <v>0</v>
      </c>
      <c r="F128" s="100">
        <v>0</v>
      </c>
      <c r="G128" s="100">
        <v>0</v>
      </c>
      <c r="H128" s="100">
        <v>0</v>
      </c>
      <c r="I128" s="100">
        <v>0</v>
      </c>
      <c r="J128" s="100">
        <v>0</v>
      </c>
      <c r="K128" s="100">
        <v>0</v>
      </c>
      <c r="L128" s="100">
        <v>0</v>
      </c>
      <c r="M128" s="100">
        <v>0</v>
      </c>
      <c r="N128" s="100">
        <v>0</v>
      </c>
      <c r="O128" s="100">
        <v>0</v>
      </c>
      <c r="P128" s="100">
        <v>0</v>
      </c>
      <c r="Q128" s="100">
        <v>0</v>
      </c>
      <c r="R128" s="100">
        <v>0</v>
      </c>
      <c r="S128" s="100">
        <v>0</v>
      </c>
      <c r="T128" s="100">
        <v>0</v>
      </c>
      <c r="U128" s="100">
        <v>0</v>
      </c>
      <c r="V128" s="100">
        <v>0</v>
      </c>
      <c r="W128" s="100">
        <v>0</v>
      </c>
      <c r="X128" s="100">
        <v>0</v>
      </c>
      <c r="Y128" s="100">
        <v>0</v>
      </c>
      <c r="Z128" s="100">
        <v>0</v>
      </c>
      <c r="AA128" s="100">
        <v>0</v>
      </c>
      <c r="AB128" s="100">
        <v>0</v>
      </c>
      <c r="AC128" s="100">
        <v>0</v>
      </c>
      <c r="AD128" s="100">
        <v>0</v>
      </c>
      <c r="AE128" s="100">
        <v>0</v>
      </c>
      <c r="AF128" s="100">
        <v>0</v>
      </c>
      <c r="AG128" s="100">
        <v>0</v>
      </c>
      <c r="AH128" s="100">
        <v>0</v>
      </c>
      <c r="AI128" s="100">
        <v>0</v>
      </c>
      <c r="AJ128" s="100">
        <v>0</v>
      </c>
      <c r="AK128" s="100">
        <v>0</v>
      </c>
      <c r="AL128" s="100">
        <v>0</v>
      </c>
      <c r="AM128" s="100">
        <v>0</v>
      </c>
      <c r="AN128" s="100">
        <v>0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  <c r="AU128" s="100">
        <v>0</v>
      </c>
      <c r="AV128" s="100">
        <v>0</v>
      </c>
      <c r="AW128" s="100">
        <v>0</v>
      </c>
      <c r="AX128" s="100">
        <v>0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0</v>
      </c>
      <c r="D130" s="100">
        <v>0</v>
      </c>
      <c r="E130" s="100">
        <v>0</v>
      </c>
      <c r="F130" s="100">
        <v>0</v>
      </c>
      <c r="G130" s="100">
        <v>0</v>
      </c>
      <c r="H130" s="100">
        <v>0</v>
      </c>
      <c r="I130" s="100">
        <v>0</v>
      </c>
      <c r="J130" s="100">
        <v>0</v>
      </c>
      <c r="K130" s="100">
        <v>0</v>
      </c>
      <c r="L130" s="100">
        <v>0</v>
      </c>
      <c r="M130" s="100">
        <v>0</v>
      </c>
      <c r="N130" s="100">
        <v>0</v>
      </c>
      <c r="O130" s="100">
        <v>0</v>
      </c>
      <c r="P130" s="100">
        <v>0</v>
      </c>
      <c r="Q130" s="100">
        <v>0</v>
      </c>
      <c r="R130" s="100">
        <v>0</v>
      </c>
      <c r="S130" s="100">
        <v>0</v>
      </c>
      <c r="T130" s="100">
        <v>0</v>
      </c>
      <c r="U130" s="100">
        <v>0</v>
      </c>
      <c r="V130" s="100">
        <v>0</v>
      </c>
      <c r="W130" s="100">
        <v>0</v>
      </c>
      <c r="X130" s="100">
        <v>0</v>
      </c>
      <c r="Y130" s="100">
        <v>0</v>
      </c>
      <c r="Z130" s="100">
        <v>0</v>
      </c>
      <c r="AA130" s="100">
        <v>0</v>
      </c>
      <c r="AB130" s="100">
        <v>0</v>
      </c>
      <c r="AC130" s="100">
        <v>0</v>
      </c>
      <c r="AD130" s="100">
        <v>0</v>
      </c>
      <c r="AE130" s="100">
        <v>0</v>
      </c>
      <c r="AF130" s="100">
        <v>0</v>
      </c>
      <c r="AG130" s="100">
        <v>0</v>
      </c>
      <c r="AH130" s="100">
        <v>0</v>
      </c>
      <c r="AI130" s="100">
        <v>0</v>
      </c>
      <c r="AJ130" s="100">
        <v>0</v>
      </c>
      <c r="AK130" s="100">
        <v>0</v>
      </c>
      <c r="AL130" s="100">
        <v>0</v>
      </c>
      <c r="AM130" s="100">
        <v>0</v>
      </c>
      <c r="AN130" s="100">
        <v>0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0</v>
      </c>
      <c r="D132" s="100">
        <v>0</v>
      </c>
      <c r="E132" s="100">
        <v>0</v>
      </c>
      <c r="F132" s="100">
        <v>0</v>
      </c>
      <c r="G132" s="100">
        <v>0</v>
      </c>
      <c r="H132" s="100">
        <v>0</v>
      </c>
      <c r="I132" s="100">
        <v>0</v>
      </c>
      <c r="J132" s="100">
        <v>0</v>
      </c>
      <c r="K132" s="100">
        <v>0</v>
      </c>
      <c r="L132" s="100">
        <v>0</v>
      </c>
      <c r="M132" s="100">
        <v>0</v>
      </c>
      <c r="N132" s="100">
        <v>0</v>
      </c>
      <c r="O132" s="100">
        <v>0</v>
      </c>
      <c r="P132" s="100">
        <v>0</v>
      </c>
      <c r="Q132" s="100">
        <v>0</v>
      </c>
      <c r="R132" s="100">
        <v>0</v>
      </c>
      <c r="S132" s="100">
        <v>0</v>
      </c>
      <c r="T132" s="100">
        <v>0</v>
      </c>
      <c r="U132" s="100">
        <v>0</v>
      </c>
      <c r="V132" s="100">
        <v>0</v>
      </c>
      <c r="W132" s="100">
        <v>0</v>
      </c>
      <c r="X132" s="100">
        <v>0</v>
      </c>
      <c r="Y132" s="100">
        <v>0</v>
      </c>
      <c r="Z132" s="100">
        <v>0</v>
      </c>
      <c r="AA132" s="100">
        <v>0</v>
      </c>
      <c r="AB132" s="100">
        <v>0</v>
      </c>
      <c r="AC132" s="100">
        <v>0</v>
      </c>
      <c r="AD132" s="100">
        <v>0</v>
      </c>
      <c r="AE132" s="100">
        <v>0</v>
      </c>
      <c r="AF132" s="100">
        <v>0</v>
      </c>
      <c r="AG132" s="100">
        <v>0</v>
      </c>
      <c r="AH132" s="100">
        <v>0</v>
      </c>
      <c r="AI132" s="100">
        <v>0</v>
      </c>
      <c r="AJ132" s="100">
        <v>0</v>
      </c>
      <c r="AK132" s="100">
        <v>0</v>
      </c>
      <c r="AL132" s="100">
        <v>0</v>
      </c>
      <c r="AM132" s="100">
        <v>0</v>
      </c>
      <c r="AN132" s="100">
        <v>0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</row>
    <row r="133" spans="2:50">
      <c r="B133" s="100" t="s">
        <v>277</v>
      </c>
      <c r="C133" s="105">
        <f>SUM(C$128:C$132)</f>
        <v>0</v>
      </c>
      <c r="D133" s="105">
        <f t="shared" ref="D133:AX133" si="10">SUM(D$128:D$132)</f>
        <v>0</v>
      </c>
      <c r="E133" s="105">
        <f t="shared" si="10"/>
        <v>0</v>
      </c>
      <c r="F133" s="105">
        <f t="shared" si="10"/>
        <v>0</v>
      </c>
      <c r="G133" s="105">
        <f t="shared" si="10"/>
        <v>0</v>
      </c>
      <c r="H133" s="105">
        <f t="shared" si="10"/>
        <v>0</v>
      </c>
      <c r="I133" s="105">
        <f t="shared" si="10"/>
        <v>0</v>
      </c>
      <c r="J133" s="105">
        <f t="shared" si="10"/>
        <v>0</v>
      </c>
      <c r="K133" s="105">
        <f t="shared" si="10"/>
        <v>0</v>
      </c>
      <c r="L133" s="105">
        <f t="shared" si="10"/>
        <v>0</v>
      </c>
      <c r="M133" s="105">
        <f t="shared" si="10"/>
        <v>0</v>
      </c>
      <c r="N133" s="105">
        <f t="shared" si="10"/>
        <v>0</v>
      </c>
      <c r="O133" s="105">
        <f t="shared" si="10"/>
        <v>0</v>
      </c>
      <c r="P133" s="105">
        <f t="shared" si="10"/>
        <v>0</v>
      </c>
      <c r="Q133" s="105">
        <f t="shared" si="10"/>
        <v>0</v>
      </c>
      <c r="R133" s="105">
        <f t="shared" si="10"/>
        <v>0</v>
      </c>
      <c r="S133" s="105">
        <f t="shared" si="10"/>
        <v>0</v>
      </c>
      <c r="T133" s="105">
        <f t="shared" si="10"/>
        <v>0</v>
      </c>
      <c r="U133" s="105">
        <f t="shared" si="10"/>
        <v>0</v>
      </c>
      <c r="V133" s="105">
        <f t="shared" si="10"/>
        <v>0</v>
      </c>
      <c r="W133" s="105">
        <f t="shared" si="10"/>
        <v>0</v>
      </c>
      <c r="X133" s="105">
        <f t="shared" si="10"/>
        <v>0</v>
      </c>
      <c r="Y133" s="105">
        <f t="shared" si="10"/>
        <v>0</v>
      </c>
      <c r="Z133" s="105">
        <f t="shared" si="10"/>
        <v>0</v>
      </c>
      <c r="AA133" s="105">
        <f t="shared" si="10"/>
        <v>0</v>
      </c>
      <c r="AB133" s="105">
        <f t="shared" si="10"/>
        <v>0</v>
      </c>
      <c r="AC133" s="105">
        <f t="shared" si="10"/>
        <v>0</v>
      </c>
      <c r="AD133" s="105">
        <f t="shared" si="10"/>
        <v>0</v>
      </c>
      <c r="AE133" s="105">
        <f t="shared" si="10"/>
        <v>0</v>
      </c>
      <c r="AF133" s="105">
        <f t="shared" si="10"/>
        <v>0</v>
      </c>
      <c r="AG133" s="105">
        <f t="shared" si="10"/>
        <v>0</v>
      </c>
      <c r="AH133" s="105">
        <f t="shared" si="10"/>
        <v>0</v>
      </c>
      <c r="AI133" s="105">
        <f t="shared" si="10"/>
        <v>0</v>
      </c>
      <c r="AJ133" s="105">
        <f t="shared" si="10"/>
        <v>0</v>
      </c>
      <c r="AK133" s="105">
        <f t="shared" si="10"/>
        <v>0</v>
      </c>
      <c r="AL133" s="105">
        <f t="shared" si="10"/>
        <v>0</v>
      </c>
      <c r="AM133" s="105">
        <f t="shared" si="10"/>
        <v>0</v>
      </c>
      <c r="AN133" s="105">
        <f t="shared" si="10"/>
        <v>0</v>
      </c>
      <c r="AO133" s="105">
        <f t="shared" si="10"/>
        <v>0</v>
      </c>
      <c r="AP133" s="105">
        <f t="shared" si="10"/>
        <v>0</v>
      </c>
      <c r="AQ133" s="105">
        <f t="shared" si="10"/>
        <v>0</v>
      </c>
      <c r="AR133" s="105">
        <f t="shared" si="10"/>
        <v>0</v>
      </c>
      <c r="AS133" s="105">
        <f t="shared" si="10"/>
        <v>0</v>
      </c>
      <c r="AT133" s="105">
        <f t="shared" si="10"/>
        <v>0</v>
      </c>
      <c r="AU133" s="105">
        <f t="shared" si="10"/>
        <v>0</v>
      </c>
      <c r="AV133" s="105">
        <f t="shared" si="10"/>
        <v>0</v>
      </c>
      <c r="AW133" s="105">
        <f t="shared" si="10"/>
        <v>0</v>
      </c>
      <c r="AX133" s="105">
        <f t="shared" si="10"/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302</v>
      </c>
      <c r="B2" s="107" t="s">
        <v>5</v>
      </c>
      <c r="E2" s="110"/>
    </row>
    <row r="3" spans="1:52">
      <c r="A3" s="100" t="s">
        <v>285</v>
      </c>
      <c r="B3" s="107">
        <v>2043</v>
      </c>
      <c r="E3" s="110"/>
    </row>
    <row r="4" spans="1:52">
      <c r="A4" s="102"/>
      <c r="C4" s="111" t="s">
        <v>286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303</v>
      </c>
      <c r="B6" s="114"/>
      <c r="C6" s="113" t="s">
        <v>287</v>
      </c>
      <c r="D6" s="112" t="s">
        <v>288</v>
      </c>
      <c r="E6" s="112" t="s">
        <v>288</v>
      </c>
      <c r="F6" s="112" t="s">
        <v>288</v>
      </c>
      <c r="G6" s="112" t="s">
        <v>288</v>
      </c>
      <c r="H6" s="112" t="s">
        <v>288</v>
      </c>
      <c r="I6" s="112" t="s">
        <v>288</v>
      </c>
      <c r="J6" s="112" t="s">
        <v>288</v>
      </c>
      <c r="K6" s="112" t="s">
        <v>288</v>
      </c>
      <c r="L6" s="112" t="s">
        <v>288</v>
      </c>
      <c r="M6" s="112" t="s">
        <v>288</v>
      </c>
      <c r="N6" s="112" t="s">
        <v>288</v>
      </c>
      <c r="O6" s="112" t="s">
        <v>288</v>
      </c>
      <c r="P6" s="112" t="s">
        <v>288</v>
      </c>
      <c r="Q6" s="112" t="s">
        <v>288</v>
      </c>
      <c r="R6" s="112" t="s">
        <v>288</v>
      </c>
      <c r="S6" s="112" t="s">
        <v>288</v>
      </c>
      <c r="T6" s="112" t="s">
        <v>288</v>
      </c>
      <c r="U6" s="112" t="s">
        <v>288</v>
      </c>
      <c r="V6" s="112" t="s">
        <v>288</v>
      </c>
      <c r="W6" s="112" t="s">
        <v>288</v>
      </c>
      <c r="X6" s="112" t="s">
        <v>288</v>
      </c>
      <c r="Y6" s="112" t="s">
        <v>288</v>
      </c>
      <c r="Z6" s="112" t="s">
        <v>288</v>
      </c>
      <c r="AA6" s="112" t="s">
        <v>288</v>
      </c>
      <c r="AB6" s="112" t="s">
        <v>288</v>
      </c>
      <c r="AC6" s="112" t="s">
        <v>288</v>
      </c>
      <c r="AD6" s="112" t="s">
        <v>288</v>
      </c>
      <c r="AE6" s="112" t="s">
        <v>288</v>
      </c>
      <c r="AF6" s="112" t="s">
        <v>288</v>
      </c>
      <c r="AG6" s="112" t="s">
        <v>288</v>
      </c>
      <c r="AH6" s="112" t="s">
        <v>288</v>
      </c>
      <c r="AI6" s="112" t="s">
        <v>288</v>
      </c>
      <c r="AJ6" s="112" t="s">
        <v>288</v>
      </c>
      <c r="AK6" s="112" t="s">
        <v>288</v>
      </c>
      <c r="AL6" s="112" t="s">
        <v>288</v>
      </c>
      <c r="AM6" s="112" t="s">
        <v>288</v>
      </c>
      <c r="AN6" s="112" t="s">
        <v>288</v>
      </c>
      <c r="AO6" s="112" t="s">
        <v>288</v>
      </c>
      <c r="AP6" s="112" t="s">
        <v>288</v>
      </c>
      <c r="AQ6" s="112" t="s">
        <v>288</v>
      </c>
      <c r="AR6" s="112" t="s">
        <v>288</v>
      </c>
      <c r="AS6" s="112" t="s">
        <v>288</v>
      </c>
      <c r="AT6" s="112" t="s">
        <v>288</v>
      </c>
      <c r="AU6" s="112" t="s">
        <v>288</v>
      </c>
      <c r="AV6" s="112" t="s">
        <v>288</v>
      </c>
      <c r="AW6" s="112" t="s">
        <v>288</v>
      </c>
      <c r="AX6" s="112" t="s">
        <v>288</v>
      </c>
      <c r="AY6" s="111" t="s">
        <v>289</v>
      </c>
      <c r="AZ6" s="142" t="s">
        <v>150</v>
      </c>
    </row>
    <row r="7" spans="1:52">
      <c r="A7" s="115" t="s">
        <v>125</v>
      </c>
      <c r="B7" s="143">
        <v>1</v>
      </c>
      <c r="C7" s="144" t="s">
        <v>292</v>
      </c>
      <c r="D7" s="144">
        <v>273.74765262492122</v>
      </c>
      <c r="E7" s="144">
        <v>273.74765262492122</v>
      </c>
      <c r="F7" s="144">
        <v>273.74765262492122</v>
      </c>
      <c r="G7" s="144">
        <v>273.74765262492122</v>
      </c>
      <c r="H7" s="144">
        <v>243.33124677770775</v>
      </c>
      <c r="I7" s="144">
        <v>243.33124677770775</v>
      </c>
      <c r="J7" s="144">
        <v>243.33124677770775</v>
      </c>
      <c r="K7" s="144">
        <v>243.33124677770775</v>
      </c>
      <c r="L7" s="144">
        <v>243.33124677770775</v>
      </c>
      <c r="M7" s="144">
        <v>243.33124677770775</v>
      </c>
      <c r="N7" s="144">
        <v>243.33124677770775</v>
      </c>
      <c r="O7" s="144">
        <v>243.33124677770775</v>
      </c>
      <c r="P7" s="144">
        <v>273.74765262492122</v>
      </c>
      <c r="Q7" s="144">
        <v>273.74765262492122</v>
      </c>
      <c r="R7" s="144">
        <v>273.74765262492122</v>
      </c>
      <c r="S7" s="144">
        <v>273.74765262492122</v>
      </c>
      <c r="T7" s="144">
        <v>243.33124677770775</v>
      </c>
      <c r="U7" s="144">
        <v>243.33124677770775</v>
      </c>
      <c r="V7" s="144">
        <v>243.33124677770775</v>
      </c>
      <c r="W7" s="144">
        <v>243.33124677770775</v>
      </c>
      <c r="X7" s="144">
        <v>243.33124677770775</v>
      </c>
      <c r="Y7" s="144">
        <v>243.33124677770775</v>
      </c>
      <c r="Z7" s="144">
        <v>243.33124677770775</v>
      </c>
      <c r="AA7" s="144">
        <v>243.33124677770775</v>
      </c>
      <c r="AB7" s="144">
        <v>273.74765262492122</v>
      </c>
      <c r="AC7" s="144">
        <v>273.74765262492122</v>
      </c>
      <c r="AD7" s="144">
        <v>273.74765262492122</v>
      </c>
      <c r="AE7" s="144">
        <v>273.74765262492122</v>
      </c>
      <c r="AF7" s="144">
        <v>243.33124677770775</v>
      </c>
      <c r="AG7" s="144">
        <v>243.33124677770775</v>
      </c>
      <c r="AH7" s="144">
        <v>243.33124677770775</v>
      </c>
      <c r="AI7" s="144">
        <v>243.33124677770775</v>
      </c>
      <c r="AJ7" s="144">
        <v>243.33124677770775</v>
      </c>
      <c r="AK7" s="144">
        <v>243.33124677770775</v>
      </c>
      <c r="AL7" s="144">
        <v>243.33124677770775</v>
      </c>
      <c r="AM7" s="144">
        <v>243.33124677770775</v>
      </c>
      <c r="AN7" s="144">
        <v>273.74765262492122</v>
      </c>
      <c r="AO7" s="144">
        <v>273.74765262492122</v>
      </c>
      <c r="AP7" s="144">
        <v>273.74765262492122</v>
      </c>
      <c r="AQ7" s="144">
        <v>273.74765262492122</v>
      </c>
      <c r="AR7" s="144">
        <v>243.33124677770775</v>
      </c>
      <c r="AS7" s="144">
        <v>243.33124677770775</v>
      </c>
      <c r="AT7" s="144">
        <v>243.33124677770775</v>
      </c>
      <c r="AU7" s="144">
        <v>243.33124677770775</v>
      </c>
      <c r="AV7" s="144">
        <v>243.33124677770775</v>
      </c>
      <c r="AW7" s="144">
        <v>243.33124677770775</v>
      </c>
      <c r="AX7" s="144">
        <v>243.33124677770775</v>
      </c>
      <c r="AY7" s="144">
        <v>243.33124677770775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293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292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294</v>
      </c>
      <c r="B12" s="146"/>
      <c r="C12" s="110"/>
    </row>
    <row r="13" spans="1:52">
      <c r="A13" s="122" t="s">
        <v>125</v>
      </c>
      <c r="B13" s="123">
        <v>1</v>
      </c>
      <c r="C13" s="124"/>
      <c r="D13" s="138">
        <f t="shared" ref="D13:AY13" si="1">D$7-D$10</f>
        <v>273.74765262492122</v>
      </c>
      <c r="E13" s="138">
        <f t="shared" si="1"/>
        <v>273.74765262492122</v>
      </c>
      <c r="F13" s="138">
        <f t="shared" si="1"/>
        <v>273.74765262492122</v>
      </c>
      <c r="G13" s="138">
        <f t="shared" si="1"/>
        <v>273.74765262492122</v>
      </c>
      <c r="H13" s="138">
        <f t="shared" si="1"/>
        <v>243.33124677770775</v>
      </c>
      <c r="I13" s="138">
        <f t="shared" si="1"/>
        <v>243.33124677770775</v>
      </c>
      <c r="J13" s="138">
        <f t="shared" si="1"/>
        <v>243.33124677770775</v>
      </c>
      <c r="K13" s="138">
        <f t="shared" si="1"/>
        <v>243.33124677770775</v>
      </c>
      <c r="L13" s="138">
        <f t="shared" si="1"/>
        <v>243.33124677770775</v>
      </c>
      <c r="M13" s="138">
        <f t="shared" si="1"/>
        <v>243.33124677770775</v>
      </c>
      <c r="N13" s="138">
        <f t="shared" si="1"/>
        <v>243.33124677770775</v>
      </c>
      <c r="O13" s="138">
        <f t="shared" si="1"/>
        <v>243.33124677770775</v>
      </c>
      <c r="P13" s="138">
        <f t="shared" si="1"/>
        <v>273.74765262492122</v>
      </c>
      <c r="Q13" s="138">
        <f t="shared" si="1"/>
        <v>273.74765262492122</v>
      </c>
      <c r="R13" s="138">
        <f t="shared" si="1"/>
        <v>273.74765262492122</v>
      </c>
      <c r="S13" s="138">
        <f t="shared" si="1"/>
        <v>273.74765262492122</v>
      </c>
      <c r="T13" s="138">
        <f t="shared" si="1"/>
        <v>243.33124677770775</v>
      </c>
      <c r="U13" s="138">
        <f t="shared" si="1"/>
        <v>243.33124677770775</v>
      </c>
      <c r="V13" s="138">
        <f t="shared" si="1"/>
        <v>243.33124677770775</v>
      </c>
      <c r="W13" s="138">
        <f t="shared" si="1"/>
        <v>243.33124677770775</v>
      </c>
      <c r="X13" s="138">
        <f t="shared" si="1"/>
        <v>243.33124677770775</v>
      </c>
      <c r="Y13" s="138">
        <f t="shared" si="1"/>
        <v>243.33124677770775</v>
      </c>
      <c r="Z13" s="138">
        <f t="shared" si="1"/>
        <v>243.33124677770775</v>
      </c>
      <c r="AA13" s="138">
        <f t="shared" si="1"/>
        <v>243.33124677770775</v>
      </c>
      <c r="AB13" s="138">
        <f t="shared" si="1"/>
        <v>273.74765262492122</v>
      </c>
      <c r="AC13" s="138">
        <f t="shared" si="1"/>
        <v>273.74765262492122</v>
      </c>
      <c r="AD13" s="138">
        <f t="shared" si="1"/>
        <v>273.74765262492122</v>
      </c>
      <c r="AE13" s="138">
        <f t="shared" si="1"/>
        <v>273.74765262492122</v>
      </c>
      <c r="AF13" s="138">
        <f t="shared" si="1"/>
        <v>243.33124677770775</v>
      </c>
      <c r="AG13" s="138">
        <f t="shared" si="1"/>
        <v>243.33124677770775</v>
      </c>
      <c r="AH13" s="138">
        <f t="shared" si="1"/>
        <v>243.33124677770775</v>
      </c>
      <c r="AI13" s="138">
        <f t="shared" si="1"/>
        <v>243.33124677770775</v>
      </c>
      <c r="AJ13" s="138">
        <f t="shared" si="1"/>
        <v>243.33124677770775</v>
      </c>
      <c r="AK13" s="138">
        <f t="shared" si="1"/>
        <v>243.33124677770775</v>
      </c>
      <c r="AL13" s="138">
        <f t="shared" si="1"/>
        <v>243.33124677770775</v>
      </c>
      <c r="AM13" s="138">
        <f t="shared" si="1"/>
        <v>243.33124677770775</v>
      </c>
      <c r="AN13" s="138">
        <f t="shared" si="1"/>
        <v>273.74765262492122</v>
      </c>
      <c r="AO13" s="138">
        <f t="shared" si="1"/>
        <v>273.74765262492122</v>
      </c>
      <c r="AP13" s="138">
        <f t="shared" si="1"/>
        <v>273.74765262492122</v>
      </c>
      <c r="AQ13" s="138">
        <f t="shared" si="1"/>
        <v>273.74765262492122</v>
      </c>
      <c r="AR13" s="138">
        <f t="shared" si="1"/>
        <v>243.33124677770775</v>
      </c>
      <c r="AS13" s="138">
        <f t="shared" si="1"/>
        <v>243.33124677770775</v>
      </c>
      <c r="AT13" s="138">
        <f t="shared" si="1"/>
        <v>243.33124677770775</v>
      </c>
      <c r="AU13" s="138">
        <f t="shared" si="1"/>
        <v>243.33124677770775</v>
      </c>
      <c r="AV13" s="138">
        <f t="shared" si="1"/>
        <v>243.33124677770775</v>
      </c>
      <c r="AW13" s="138">
        <f t="shared" si="1"/>
        <v>243.33124677770775</v>
      </c>
      <c r="AX13" s="138">
        <f t="shared" si="1"/>
        <v>243.33124677770775</v>
      </c>
      <c r="AY13" s="138">
        <f t="shared" si="1"/>
        <v>243.33124677770775</v>
      </c>
      <c r="AZ13" s="109"/>
    </row>
    <row r="14" spans="1:52">
      <c r="A14" s="110"/>
      <c r="B14" s="120">
        <v>2</v>
      </c>
      <c r="C14" s="110"/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243.33124677770775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/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/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295</v>
      </c>
      <c r="C17" s="125"/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304</v>
      </c>
      <c r="B20" s="154" t="s">
        <v>305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 t="s">
        <v>338</v>
      </c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1</v>
      </c>
      <c r="C21" s="156" t="s">
        <v>292</v>
      </c>
      <c r="D21" s="106">
        <f>IF(C$20="Yes",0,SUM(C$13:C$16)*$B$21)</f>
        <v>0</v>
      </c>
      <c r="E21" s="106">
        <f t="shared" ref="E21:AY21" si="3">IF(D$20="Yes",0,SUM(D$13:D$16)*$B$21)</f>
        <v>273.74765262492122</v>
      </c>
      <c r="F21" s="106">
        <f t="shared" si="3"/>
        <v>273.74765262492122</v>
      </c>
      <c r="G21" s="106">
        <f t="shared" si="3"/>
        <v>273.74765262492122</v>
      </c>
      <c r="H21" s="106">
        <f t="shared" si="3"/>
        <v>273.74765262492122</v>
      </c>
      <c r="I21" s="106">
        <f t="shared" si="3"/>
        <v>243.33124677770775</v>
      </c>
      <c r="J21" s="106">
        <f t="shared" si="3"/>
        <v>243.33124677770775</v>
      </c>
      <c r="K21" s="106">
        <f t="shared" si="3"/>
        <v>243.33124677770775</v>
      </c>
      <c r="L21" s="106">
        <f t="shared" si="3"/>
        <v>243.33124677770775</v>
      </c>
      <c r="M21" s="106">
        <f t="shared" si="3"/>
        <v>243.33124677770775</v>
      </c>
      <c r="N21" s="106">
        <f t="shared" si="3"/>
        <v>243.33124677770775</v>
      </c>
      <c r="O21" s="106">
        <f t="shared" si="3"/>
        <v>243.33124677770775</v>
      </c>
      <c r="P21" s="106">
        <f t="shared" si="3"/>
        <v>243.33124677770775</v>
      </c>
      <c r="Q21" s="106">
        <f t="shared" si="3"/>
        <v>273.74765262492122</v>
      </c>
      <c r="R21" s="106">
        <f t="shared" si="3"/>
        <v>273.74765262492122</v>
      </c>
      <c r="S21" s="106">
        <f t="shared" si="3"/>
        <v>273.74765262492122</v>
      </c>
      <c r="T21" s="106">
        <f t="shared" si="3"/>
        <v>273.74765262492122</v>
      </c>
      <c r="U21" s="106">
        <f t="shared" si="3"/>
        <v>243.33124677770775</v>
      </c>
      <c r="V21" s="106">
        <f t="shared" si="3"/>
        <v>243.33124677770775</v>
      </c>
      <c r="W21" s="106">
        <f t="shared" si="3"/>
        <v>243.33124677770775</v>
      </c>
      <c r="X21" s="106">
        <f t="shared" si="3"/>
        <v>243.33124677770775</v>
      </c>
      <c r="Y21" s="106">
        <f t="shared" si="3"/>
        <v>243.33124677770775</v>
      </c>
      <c r="Z21" s="106">
        <f t="shared" si="3"/>
        <v>243.33124677770775</v>
      </c>
      <c r="AA21" s="106">
        <f t="shared" si="3"/>
        <v>243.33124677770775</v>
      </c>
      <c r="AB21" s="106">
        <f t="shared" si="3"/>
        <v>243.33124677770775</v>
      </c>
      <c r="AC21" s="106">
        <f t="shared" si="3"/>
        <v>273.74765262492122</v>
      </c>
      <c r="AD21" s="106">
        <f t="shared" si="3"/>
        <v>273.74765262492122</v>
      </c>
      <c r="AE21" s="106">
        <f t="shared" si="3"/>
        <v>273.74765262492122</v>
      </c>
      <c r="AF21" s="106">
        <f t="shared" si="3"/>
        <v>273.74765262492122</v>
      </c>
      <c r="AG21" s="106">
        <f t="shared" si="3"/>
        <v>243.33124677770775</v>
      </c>
      <c r="AH21" s="106">
        <f t="shared" si="3"/>
        <v>243.33124677770775</v>
      </c>
      <c r="AI21" s="106">
        <f t="shared" si="3"/>
        <v>243.33124677770775</v>
      </c>
      <c r="AJ21" s="106">
        <f t="shared" si="3"/>
        <v>243.33124677770775</v>
      </c>
      <c r="AK21" s="106">
        <f t="shared" si="3"/>
        <v>243.33124677770775</v>
      </c>
      <c r="AL21" s="106">
        <f t="shared" si="3"/>
        <v>243.33124677770775</v>
      </c>
      <c r="AM21" s="106">
        <f t="shared" si="3"/>
        <v>243.33124677770775</v>
      </c>
      <c r="AN21" s="106">
        <f t="shared" si="3"/>
        <v>243.33124677770775</v>
      </c>
      <c r="AO21" s="106">
        <f t="shared" si="3"/>
        <v>273.74765262492122</v>
      </c>
      <c r="AP21" s="106">
        <f t="shared" si="3"/>
        <v>273.74765262492122</v>
      </c>
      <c r="AQ21" s="106">
        <f t="shared" si="3"/>
        <v>273.74765262492122</v>
      </c>
      <c r="AR21" s="106">
        <f t="shared" si="3"/>
        <v>273.74765262492122</v>
      </c>
      <c r="AS21" s="106">
        <f t="shared" si="3"/>
        <v>243.33124677770775</v>
      </c>
      <c r="AT21" s="106">
        <f t="shared" si="3"/>
        <v>0</v>
      </c>
      <c r="AU21" s="106">
        <f t="shared" si="3"/>
        <v>486.66249355541549</v>
      </c>
      <c r="AV21" s="106">
        <f t="shared" si="3"/>
        <v>243.33124677770775</v>
      </c>
      <c r="AW21" s="106">
        <f t="shared" si="3"/>
        <v>243.33124677770775</v>
      </c>
      <c r="AX21" s="106">
        <f t="shared" si="3"/>
        <v>243.33124677770775</v>
      </c>
      <c r="AY21" s="106">
        <f t="shared" si="3"/>
        <v>243.33124677770775</v>
      </c>
      <c r="AZ21" s="157">
        <f>SUM($D21:$AY21)</f>
        <v>11923.231092107675</v>
      </c>
    </row>
    <row r="22" spans="1:52" s="110" customFormat="1">
      <c r="A22" s="158" t="s">
        <v>123</v>
      </c>
      <c r="B22" s="159">
        <f>1-$B$21</f>
        <v>0</v>
      </c>
      <c r="C22" s="159" t="s">
        <v>292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306</v>
      </c>
      <c r="B23" s="124">
        <v>2000</v>
      </c>
      <c r="C23" s="100" t="s">
        <v>292</v>
      </c>
      <c r="D23" s="100">
        <f>D$21*$B$23</f>
        <v>0</v>
      </c>
      <c r="E23" s="100">
        <f t="shared" ref="E23:AY23" si="6">E$21*$B$23</f>
        <v>547495.30524984247</v>
      </c>
      <c r="F23" s="100">
        <f t="shared" si="6"/>
        <v>547495.30524984247</v>
      </c>
      <c r="G23" s="100">
        <f t="shared" si="6"/>
        <v>547495.30524984247</v>
      </c>
      <c r="H23" s="100">
        <f t="shared" si="6"/>
        <v>547495.30524984247</v>
      </c>
      <c r="I23" s="100">
        <f t="shared" si="6"/>
        <v>486662.49355541548</v>
      </c>
      <c r="J23" s="100">
        <f t="shared" si="6"/>
        <v>486662.49355541548</v>
      </c>
      <c r="K23" s="100">
        <f t="shared" si="6"/>
        <v>486662.49355541548</v>
      </c>
      <c r="L23" s="100">
        <f t="shared" si="6"/>
        <v>486662.49355541548</v>
      </c>
      <c r="M23" s="100">
        <f t="shared" si="6"/>
        <v>486662.49355541548</v>
      </c>
      <c r="N23" s="100">
        <f t="shared" si="6"/>
        <v>486662.49355541548</v>
      </c>
      <c r="O23" s="100">
        <f t="shared" si="6"/>
        <v>486662.49355541548</v>
      </c>
      <c r="P23" s="100">
        <f t="shared" si="6"/>
        <v>486662.49355541548</v>
      </c>
      <c r="Q23" s="100">
        <f t="shared" si="6"/>
        <v>547495.30524984247</v>
      </c>
      <c r="R23" s="100">
        <f t="shared" si="6"/>
        <v>547495.30524984247</v>
      </c>
      <c r="S23" s="100">
        <f t="shared" si="6"/>
        <v>547495.30524984247</v>
      </c>
      <c r="T23" s="100">
        <f t="shared" si="6"/>
        <v>547495.30524984247</v>
      </c>
      <c r="U23" s="100">
        <f t="shared" si="6"/>
        <v>486662.49355541548</v>
      </c>
      <c r="V23" s="100">
        <f t="shared" si="6"/>
        <v>486662.49355541548</v>
      </c>
      <c r="W23" s="100">
        <f t="shared" si="6"/>
        <v>486662.49355541548</v>
      </c>
      <c r="X23" s="100">
        <f t="shared" si="6"/>
        <v>486662.49355541548</v>
      </c>
      <c r="Y23" s="100">
        <f t="shared" si="6"/>
        <v>486662.49355541548</v>
      </c>
      <c r="Z23" s="100">
        <f t="shared" si="6"/>
        <v>486662.49355541548</v>
      </c>
      <c r="AA23" s="100">
        <f t="shared" si="6"/>
        <v>486662.49355541548</v>
      </c>
      <c r="AB23" s="100">
        <f t="shared" si="6"/>
        <v>486662.49355541548</v>
      </c>
      <c r="AC23" s="100">
        <f t="shared" si="6"/>
        <v>547495.30524984247</v>
      </c>
      <c r="AD23" s="100">
        <f t="shared" si="6"/>
        <v>547495.30524984247</v>
      </c>
      <c r="AE23" s="100">
        <f t="shared" si="6"/>
        <v>547495.30524984247</v>
      </c>
      <c r="AF23" s="100">
        <f t="shared" si="6"/>
        <v>547495.30524984247</v>
      </c>
      <c r="AG23" s="100">
        <f t="shared" si="6"/>
        <v>486662.49355541548</v>
      </c>
      <c r="AH23" s="100">
        <f t="shared" si="6"/>
        <v>486662.49355541548</v>
      </c>
      <c r="AI23" s="100">
        <f t="shared" si="6"/>
        <v>486662.49355541548</v>
      </c>
      <c r="AJ23" s="100">
        <f t="shared" si="6"/>
        <v>486662.49355541548</v>
      </c>
      <c r="AK23" s="100">
        <f t="shared" si="6"/>
        <v>486662.49355541548</v>
      </c>
      <c r="AL23" s="100">
        <f t="shared" si="6"/>
        <v>486662.49355541548</v>
      </c>
      <c r="AM23" s="100">
        <f t="shared" si="6"/>
        <v>486662.49355541548</v>
      </c>
      <c r="AN23" s="100">
        <f t="shared" si="6"/>
        <v>486662.49355541548</v>
      </c>
      <c r="AO23" s="100">
        <f t="shared" si="6"/>
        <v>547495.30524984247</v>
      </c>
      <c r="AP23" s="100">
        <f t="shared" si="6"/>
        <v>547495.30524984247</v>
      </c>
      <c r="AQ23" s="100">
        <f t="shared" si="6"/>
        <v>547495.30524984247</v>
      </c>
      <c r="AR23" s="100">
        <f t="shared" si="6"/>
        <v>547495.30524984247</v>
      </c>
      <c r="AS23" s="100">
        <f t="shared" si="6"/>
        <v>486662.49355541548</v>
      </c>
      <c r="AT23" s="100">
        <f t="shared" si="6"/>
        <v>0</v>
      </c>
      <c r="AU23" s="100">
        <f t="shared" si="6"/>
        <v>973324.98711083096</v>
      </c>
      <c r="AV23" s="100">
        <f t="shared" si="6"/>
        <v>486662.49355541548</v>
      </c>
      <c r="AW23" s="100">
        <f t="shared" si="6"/>
        <v>486662.49355541548</v>
      </c>
      <c r="AX23" s="100">
        <f t="shared" si="6"/>
        <v>486662.49355541548</v>
      </c>
      <c r="AY23" s="100">
        <f t="shared" si="6"/>
        <v>486662.49355541548</v>
      </c>
      <c r="AZ23" s="139">
        <f t="shared" si="5"/>
        <v>23846462.184215363</v>
      </c>
    </row>
    <row r="24" spans="1:52" s="110" customFormat="1">
      <c r="A24" s="161" t="s">
        <v>307</v>
      </c>
      <c r="B24" s="162">
        <v>1000</v>
      </c>
      <c r="C24" s="156" t="s">
        <v>292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308</v>
      </c>
      <c r="C27" s="124">
        <v>61</v>
      </c>
      <c r="D27" s="124">
        <f>C$27-C$28+C$29</f>
        <v>61</v>
      </c>
      <c r="E27" s="124">
        <f t="shared" ref="E27:AY27" si="8">D27-D28+D29</f>
        <v>61</v>
      </c>
      <c r="F27" s="124">
        <f t="shared" si="8"/>
        <v>51</v>
      </c>
      <c r="G27" s="124">
        <f t="shared" si="8"/>
        <v>51</v>
      </c>
      <c r="H27" s="124">
        <f t="shared" si="8"/>
        <v>51</v>
      </c>
      <c r="I27" s="124">
        <f t="shared" si="8"/>
        <v>51</v>
      </c>
      <c r="J27" s="124">
        <f t="shared" si="8"/>
        <v>52</v>
      </c>
      <c r="K27" s="124">
        <f t="shared" si="8"/>
        <v>52</v>
      </c>
      <c r="L27" s="124">
        <f t="shared" si="8"/>
        <v>52</v>
      </c>
      <c r="M27" s="124">
        <f t="shared" si="8"/>
        <v>52</v>
      </c>
      <c r="N27" s="124">
        <f t="shared" si="8"/>
        <v>52</v>
      </c>
      <c r="O27" s="124">
        <f t="shared" si="8"/>
        <v>52</v>
      </c>
      <c r="P27" s="124">
        <f t="shared" si="8"/>
        <v>52</v>
      </c>
      <c r="Q27" s="124">
        <f t="shared" si="8"/>
        <v>52</v>
      </c>
      <c r="R27" s="124">
        <f t="shared" si="8"/>
        <v>51</v>
      </c>
      <c r="S27" s="124">
        <f t="shared" si="8"/>
        <v>51</v>
      </c>
      <c r="T27" s="124">
        <f t="shared" si="8"/>
        <v>51</v>
      </c>
      <c r="U27" s="124">
        <f t="shared" si="8"/>
        <v>51</v>
      </c>
      <c r="V27" s="124">
        <f t="shared" si="8"/>
        <v>52</v>
      </c>
      <c r="W27" s="124">
        <f t="shared" si="8"/>
        <v>52</v>
      </c>
      <c r="X27" s="124">
        <f t="shared" si="8"/>
        <v>52</v>
      </c>
      <c r="Y27" s="124">
        <f t="shared" si="8"/>
        <v>52</v>
      </c>
      <c r="Z27" s="124">
        <f t="shared" si="8"/>
        <v>52</v>
      </c>
      <c r="AA27" s="124">
        <f t="shared" si="8"/>
        <v>52</v>
      </c>
      <c r="AB27" s="124">
        <f t="shared" si="8"/>
        <v>52</v>
      </c>
      <c r="AC27" s="124">
        <f t="shared" si="8"/>
        <v>52</v>
      </c>
      <c r="AD27" s="124">
        <f t="shared" si="8"/>
        <v>51</v>
      </c>
      <c r="AE27" s="124">
        <f t="shared" si="8"/>
        <v>51</v>
      </c>
      <c r="AF27" s="124">
        <f t="shared" si="8"/>
        <v>51</v>
      </c>
      <c r="AG27" s="124">
        <f t="shared" si="8"/>
        <v>51</v>
      </c>
      <c r="AH27" s="124">
        <f t="shared" si="8"/>
        <v>52</v>
      </c>
      <c r="AI27" s="124">
        <f t="shared" si="8"/>
        <v>52</v>
      </c>
      <c r="AJ27" s="124">
        <f t="shared" si="8"/>
        <v>52</v>
      </c>
      <c r="AK27" s="124">
        <f t="shared" si="8"/>
        <v>52</v>
      </c>
      <c r="AL27" s="124">
        <f t="shared" si="8"/>
        <v>52</v>
      </c>
      <c r="AM27" s="124">
        <f t="shared" si="8"/>
        <v>52</v>
      </c>
      <c r="AN27" s="124">
        <f t="shared" si="8"/>
        <v>52</v>
      </c>
      <c r="AO27" s="124">
        <f t="shared" si="8"/>
        <v>52</v>
      </c>
      <c r="AP27" s="124">
        <f t="shared" si="8"/>
        <v>51</v>
      </c>
      <c r="AQ27" s="124">
        <f t="shared" si="8"/>
        <v>51</v>
      </c>
      <c r="AR27" s="124">
        <f t="shared" si="8"/>
        <v>51</v>
      </c>
      <c r="AS27" s="124">
        <f t="shared" si="8"/>
        <v>51</v>
      </c>
      <c r="AT27" s="124">
        <f t="shared" si="8"/>
        <v>52</v>
      </c>
      <c r="AU27" s="124">
        <f t="shared" si="8"/>
        <v>61</v>
      </c>
      <c r="AV27" s="124">
        <f t="shared" si="8"/>
        <v>44</v>
      </c>
      <c r="AW27" s="124">
        <f t="shared" si="8"/>
        <v>52</v>
      </c>
      <c r="AX27" s="124">
        <f t="shared" si="8"/>
        <v>52</v>
      </c>
      <c r="AY27" s="164">
        <f t="shared" si="8"/>
        <v>52</v>
      </c>
      <c r="AZ27" s="106"/>
    </row>
    <row r="28" spans="1:52">
      <c r="B28" s="165" t="s">
        <v>309</v>
      </c>
      <c r="C28" s="110"/>
      <c r="D28" s="110">
        <v>0</v>
      </c>
      <c r="E28" s="110">
        <v>10</v>
      </c>
      <c r="F28" s="110">
        <v>10</v>
      </c>
      <c r="G28" s="110">
        <v>10</v>
      </c>
      <c r="H28" s="110">
        <v>10</v>
      </c>
      <c r="I28" s="110">
        <v>9</v>
      </c>
      <c r="J28" s="110">
        <v>9</v>
      </c>
      <c r="K28" s="110">
        <v>9</v>
      </c>
      <c r="L28" s="110">
        <v>9</v>
      </c>
      <c r="M28" s="110">
        <v>9</v>
      </c>
      <c r="N28" s="110">
        <v>9</v>
      </c>
      <c r="O28" s="110">
        <v>9</v>
      </c>
      <c r="P28" s="110">
        <v>9</v>
      </c>
      <c r="Q28" s="110">
        <v>10</v>
      </c>
      <c r="R28" s="110">
        <v>10</v>
      </c>
      <c r="S28" s="110">
        <v>10</v>
      </c>
      <c r="T28" s="110">
        <v>10</v>
      </c>
      <c r="U28" s="110">
        <v>9</v>
      </c>
      <c r="V28" s="110">
        <v>9</v>
      </c>
      <c r="W28" s="110">
        <v>9</v>
      </c>
      <c r="X28" s="110">
        <v>9</v>
      </c>
      <c r="Y28" s="110">
        <v>9</v>
      </c>
      <c r="Z28" s="110">
        <v>9</v>
      </c>
      <c r="AA28" s="110">
        <v>9</v>
      </c>
      <c r="AB28" s="110">
        <v>9</v>
      </c>
      <c r="AC28" s="110">
        <v>10</v>
      </c>
      <c r="AD28" s="110">
        <v>10</v>
      </c>
      <c r="AE28" s="110">
        <v>10</v>
      </c>
      <c r="AF28" s="110">
        <v>10</v>
      </c>
      <c r="AG28" s="110">
        <v>9</v>
      </c>
      <c r="AH28" s="110">
        <v>9</v>
      </c>
      <c r="AI28" s="110">
        <v>9</v>
      </c>
      <c r="AJ28" s="110">
        <v>9</v>
      </c>
      <c r="AK28" s="110">
        <v>9</v>
      </c>
      <c r="AL28" s="110">
        <v>9</v>
      </c>
      <c r="AM28" s="110">
        <v>9</v>
      </c>
      <c r="AN28" s="110">
        <v>9</v>
      </c>
      <c r="AO28" s="110">
        <v>10</v>
      </c>
      <c r="AP28" s="110">
        <v>10</v>
      </c>
      <c r="AQ28" s="110">
        <v>10</v>
      </c>
      <c r="AR28" s="110">
        <v>10</v>
      </c>
      <c r="AS28" s="110">
        <v>9</v>
      </c>
      <c r="AT28" s="110">
        <v>0</v>
      </c>
      <c r="AU28" s="110">
        <v>17</v>
      </c>
      <c r="AV28" s="110">
        <v>9</v>
      </c>
      <c r="AW28" s="110">
        <v>9</v>
      </c>
      <c r="AX28" s="110">
        <v>9</v>
      </c>
      <c r="AY28" s="166">
        <v>9</v>
      </c>
      <c r="AZ28" s="106"/>
    </row>
    <row r="29" spans="1:52">
      <c r="B29" s="136" t="s">
        <v>310</v>
      </c>
      <c r="C29" s="125"/>
      <c r="D29" s="125">
        <f>C$28</f>
        <v>0</v>
      </c>
      <c r="E29" s="125">
        <f t="shared" ref="E29:AY29" si="9">D$28</f>
        <v>0</v>
      </c>
      <c r="F29" s="125">
        <f t="shared" si="9"/>
        <v>10</v>
      </c>
      <c r="G29" s="125">
        <f t="shared" si="9"/>
        <v>10</v>
      </c>
      <c r="H29" s="125">
        <f t="shared" si="9"/>
        <v>10</v>
      </c>
      <c r="I29" s="125">
        <f t="shared" si="9"/>
        <v>10</v>
      </c>
      <c r="J29" s="125">
        <f t="shared" si="9"/>
        <v>9</v>
      </c>
      <c r="K29" s="125">
        <f t="shared" si="9"/>
        <v>9</v>
      </c>
      <c r="L29" s="125">
        <f t="shared" si="9"/>
        <v>9</v>
      </c>
      <c r="M29" s="125">
        <f t="shared" si="9"/>
        <v>9</v>
      </c>
      <c r="N29" s="125">
        <f t="shared" si="9"/>
        <v>9</v>
      </c>
      <c r="O29" s="125">
        <f t="shared" si="9"/>
        <v>9</v>
      </c>
      <c r="P29" s="125">
        <f t="shared" si="9"/>
        <v>9</v>
      </c>
      <c r="Q29" s="125">
        <f t="shared" si="9"/>
        <v>9</v>
      </c>
      <c r="R29" s="125">
        <f t="shared" si="9"/>
        <v>10</v>
      </c>
      <c r="S29" s="125">
        <f t="shared" si="9"/>
        <v>10</v>
      </c>
      <c r="T29" s="125">
        <f t="shared" si="9"/>
        <v>10</v>
      </c>
      <c r="U29" s="125">
        <f t="shared" si="9"/>
        <v>10</v>
      </c>
      <c r="V29" s="125">
        <f t="shared" si="9"/>
        <v>9</v>
      </c>
      <c r="W29" s="125">
        <f t="shared" si="9"/>
        <v>9</v>
      </c>
      <c r="X29" s="125">
        <f t="shared" si="9"/>
        <v>9</v>
      </c>
      <c r="Y29" s="125">
        <f t="shared" si="9"/>
        <v>9</v>
      </c>
      <c r="Z29" s="125">
        <f t="shared" si="9"/>
        <v>9</v>
      </c>
      <c r="AA29" s="125">
        <f t="shared" si="9"/>
        <v>9</v>
      </c>
      <c r="AB29" s="125">
        <f t="shared" si="9"/>
        <v>9</v>
      </c>
      <c r="AC29" s="125">
        <f t="shared" si="9"/>
        <v>9</v>
      </c>
      <c r="AD29" s="125">
        <f t="shared" si="9"/>
        <v>10</v>
      </c>
      <c r="AE29" s="125">
        <f t="shared" si="9"/>
        <v>10</v>
      </c>
      <c r="AF29" s="125">
        <f t="shared" si="9"/>
        <v>10</v>
      </c>
      <c r="AG29" s="125">
        <f t="shared" si="9"/>
        <v>10</v>
      </c>
      <c r="AH29" s="125">
        <f t="shared" si="9"/>
        <v>9</v>
      </c>
      <c r="AI29" s="125">
        <f t="shared" si="9"/>
        <v>9</v>
      </c>
      <c r="AJ29" s="125">
        <f t="shared" si="9"/>
        <v>9</v>
      </c>
      <c r="AK29" s="125">
        <f t="shared" si="9"/>
        <v>9</v>
      </c>
      <c r="AL29" s="125">
        <f t="shared" si="9"/>
        <v>9</v>
      </c>
      <c r="AM29" s="125">
        <f t="shared" si="9"/>
        <v>9</v>
      </c>
      <c r="AN29" s="125">
        <f t="shared" si="9"/>
        <v>9</v>
      </c>
      <c r="AO29" s="125">
        <f t="shared" si="9"/>
        <v>9</v>
      </c>
      <c r="AP29" s="125">
        <f t="shared" si="9"/>
        <v>10</v>
      </c>
      <c r="AQ29" s="125">
        <f t="shared" si="9"/>
        <v>10</v>
      </c>
      <c r="AR29" s="125">
        <f t="shared" si="9"/>
        <v>10</v>
      </c>
      <c r="AS29" s="125">
        <f t="shared" si="9"/>
        <v>10</v>
      </c>
      <c r="AT29" s="125">
        <f t="shared" si="9"/>
        <v>9</v>
      </c>
      <c r="AU29" s="125">
        <f t="shared" si="9"/>
        <v>0</v>
      </c>
      <c r="AV29" s="125">
        <f t="shared" si="9"/>
        <v>17</v>
      </c>
      <c r="AW29" s="125">
        <f t="shared" si="9"/>
        <v>9</v>
      </c>
      <c r="AX29" s="125">
        <f t="shared" si="9"/>
        <v>9</v>
      </c>
      <c r="AY29" s="167">
        <f t="shared" si="9"/>
        <v>9</v>
      </c>
      <c r="AZ29" s="168"/>
    </row>
    <row r="30" spans="1:52">
      <c r="A30" s="169" t="s">
        <v>311</v>
      </c>
      <c r="B30" s="144">
        <v>10</v>
      </c>
      <c r="C30" s="117" t="s">
        <v>292</v>
      </c>
      <c r="D30" s="117">
        <f>D$27*$B$30</f>
        <v>610</v>
      </c>
      <c r="E30" s="117">
        <f t="shared" ref="E30:AY30" si="10">E$27*$B$30</f>
        <v>610</v>
      </c>
      <c r="F30" s="117">
        <f t="shared" si="10"/>
        <v>510</v>
      </c>
      <c r="G30" s="117">
        <f t="shared" si="10"/>
        <v>510</v>
      </c>
      <c r="H30" s="117">
        <f t="shared" si="10"/>
        <v>510</v>
      </c>
      <c r="I30" s="117">
        <f t="shared" si="10"/>
        <v>510</v>
      </c>
      <c r="J30" s="117">
        <f t="shared" si="10"/>
        <v>520</v>
      </c>
      <c r="K30" s="117">
        <f t="shared" si="10"/>
        <v>520</v>
      </c>
      <c r="L30" s="117">
        <f t="shared" si="10"/>
        <v>520</v>
      </c>
      <c r="M30" s="117">
        <f t="shared" si="10"/>
        <v>520</v>
      </c>
      <c r="N30" s="117">
        <f t="shared" si="10"/>
        <v>520</v>
      </c>
      <c r="O30" s="117">
        <f t="shared" si="10"/>
        <v>520</v>
      </c>
      <c r="P30" s="117">
        <f t="shared" si="10"/>
        <v>520</v>
      </c>
      <c r="Q30" s="117">
        <f t="shared" si="10"/>
        <v>520</v>
      </c>
      <c r="R30" s="117">
        <f>R$27*$B$30</f>
        <v>510</v>
      </c>
      <c r="S30" s="117">
        <f t="shared" si="10"/>
        <v>510</v>
      </c>
      <c r="T30" s="117">
        <f t="shared" si="10"/>
        <v>510</v>
      </c>
      <c r="U30" s="117">
        <f t="shared" si="10"/>
        <v>510</v>
      </c>
      <c r="V30" s="117">
        <f t="shared" si="10"/>
        <v>520</v>
      </c>
      <c r="W30" s="117">
        <f t="shared" si="10"/>
        <v>520</v>
      </c>
      <c r="X30" s="117">
        <f t="shared" si="10"/>
        <v>520</v>
      </c>
      <c r="Y30" s="117">
        <f t="shared" si="10"/>
        <v>520</v>
      </c>
      <c r="Z30" s="117">
        <f t="shared" si="10"/>
        <v>520</v>
      </c>
      <c r="AA30" s="117">
        <f t="shared" si="10"/>
        <v>520</v>
      </c>
      <c r="AB30" s="117">
        <f t="shared" si="10"/>
        <v>520</v>
      </c>
      <c r="AC30" s="117">
        <f t="shared" si="10"/>
        <v>520</v>
      </c>
      <c r="AD30" s="117">
        <f t="shared" si="10"/>
        <v>510</v>
      </c>
      <c r="AE30" s="117">
        <f>AE$27*$B$30</f>
        <v>510</v>
      </c>
      <c r="AF30" s="117">
        <f t="shared" si="10"/>
        <v>510</v>
      </c>
      <c r="AG30" s="117">
        <f t="shared" si="10"/>
        <v>510</v>
      </c>
      <c r="AH30" s="117">
        <f t="shared" si="10"/>
        <v>520</v>
      </c>
      <c r="AI30" s="117">
        <f t="shared" si="10"/>
        <v>520</v>
      </c>
      <c r="AJ30" s="117">
        <f t="shared" si="10"/>
        <v>520</v>
      </c>
      <c r="AK30" s="117">
        <f t="shared" si="10"/>
        <v>520</v>
      </c>
      <c r="AL30" s="117">
        <f t="shared" si="10"/>
        <v>520</v>
      </c>
      <c r="AM30" s="117">
        <f t="shared" si="10"/>
        <v>520</v>
      </c>
      <c r="AN30" s="117">
        <f t="shared" si="10"/>
        <v>520</v>
      </c>
      <c r="AO30" s="117">
        <f t="shared" si="10"/>
        <v>520</v>
      </c>
      <c r="AP30" s="117">
        <f t="shared" si="10"/>
        <v>510</v>
      </c>
      <c r="AQ30" s="117">
        <f t="shared" si="10"/>
        <v>510</v>
      </c>
      <c r="AR30" s="117">
        <f t="shared" si="10"/>
        <v>510</v>
      </c>
      <c r="AS30" s="117">
        <f t="shared" si="10"/>
        <v>510</v>
      </c>
      <c r="AT30" s="117">
        <f t="shared" si="10"/>
        <v>520</v>
      </c>
      <c r="AU30" s="117">
        <f t="shared" si="10"/>
        <v>610</v>
      </c>
      <c r="AV30" s="117">
        <f t="shared" si="10"/>
        <v>440</v>
      </c>
      <c r="AW30" s="117">
        <f t="shared" si="10"/>
        <v>520</v>
      </c>
      <c r="AX30" s="117">
        <f t="shared" si="10"/>
        <v>520</v>
      </c>
      <c r="AY30" s="117">
        <f t="shared" si="10"/>
        <v>520</v>
      </c>
      <c r="AZ30" s="141">
        <f t="shared" si="5"/>
        <v>24990</v>
      </c>
    </row>
    <row r="32" spans="1:52">
      <c r="A32" s="102" t="s">
        <v>299</v>
      </c>
    </row>
    <row r="33" spans="1:52">
      <c r="A33" s="135" t="s">
        <v>22</v>
      </c>
      <c r="B33" s="135" t="s">
        <v>340</v>
      </c>
      <c r="C33" s="124"/>
      <c r="D33" s="124">
        <f>D$21*shipping_manufacturing!$D$27/100</f>
        <v>0</v>
      </c>
      <c r="E33" s="124">
        <f>E$21*shipping_manufacturing!$D$27/100</f>
        <v>273.74765262492122</v>
      </c>
      <c r="F33" s="124">
        <f>F$21*shipping_manufacturing!$D$27/100</f>
        <v>273.74765262492122</v>
      </c>
      <c r="G33" s="124">
        <f>G$21*shipping_manufacturing!$D$27/100</f>
        <v>273.74765262492122</v>
      </c>
      <c r="H33" s="124">
        <f>H$21*shipping_manufacturing!$D$27/100</f>
        <v>273.74765262492122</v>
      </c>
      <c r="I33" s="124">
        <f>I$21*shipping_manufacturing!$D$27/100</f>
        <v>243.33124677770775</v>
      </c>
      <c r="J33" s="124">
        <f>J$21*shipping_manufacturing!$D$27/100</f>
        <v>243.33124677770775</v>
      </c>
      <c r="K33" s="124">
        <f>K$21*shipping_manufacturing!$D$27/100</f>
        <v>243.33124677770775</v>
      </c>
      <c r="L33" s="124">
        <f>L$21*shipping_manufacturing!$D$27/100</f>
        <v>243.33124677770775</v>
      </c>
      <c r="M33" s="124">
        <f>M$21*shipping_manufacturing!$D$27/100</f>
        <v>243.33124677770775</v>
      </c>
      <c r="N33" s="124">
        <f>N$21*shipping_manufacturing!$D$27/100</f>
        <v>243.33124677770775</v>
      </c>
      <c r="O33" s="124">
        <f>O$21*shipping_manufacturing!$D$27/100</f>
        <v>243.33124677770775</v>
      </c>
      <c r="P33" s="124">
        <f>P$21*shipping_manufacturing!$D$27/100</f>
        <v>243.33124677770775</v>
      </c>
      <c r="Q33" s="124">
        <f>Q$21*shipping_manufacturing!$D$27/100</f>
        <v>273.74765262492122</v>
      </c>
      <c r="R33" s="124">
        <f>R$21*shipping_manufacturing!$D$27/100</f>
        <v>273.74765262492122</v>
      </c>
      <c r="S33" s="124">
        <f>S$21*shipping_manufacturing!$D$27/100</f>
        <v>273.74765262492122</v>
      </c>
      <c r="T33" s="124">
        <f>T$21*shipping_manufacturing!$D$27/100</f>
        <v>273.74765262492122</v>
      </c>
      <c r="U33" s="124">
        <f>U$21*shipping_manufacturing!$D$27/100</f>
        <v>243.33124677770775</v>
      </c>
      <c r="V33" s="124">
        <f>V$21*shipping_manufacturing!$D$27/100</f>
        <v>243.33124677770775</v>
      </c>
      <c r="W33" s="124">
        <f>W$21*shipping_manufacturing!$D$27/100</f>
        <v>243.33124677770775</v>
      </c>
      <c r="X33" s="124">
        <f>X$21*shipping_manufacturing!$D$27/100</f>
        <v>243.33124677770775</v>
      </c>
      <c r="Y33" s="124">
        <f>Y$21*shipping_manufacturing!$D$27/100</f>
        <v>243.33124677770775</v>
      </c>
      <c r="Z33" s="124">
        <f>Z$21*shipping_manufacturing!$D$27/100</f>
        <v>243.33124677770775</v>
      </c>
      <c r="AA33" s="124">
        <f>AA$21*shipping_manufacturing!$D$27/100</f>
        <v>243.33124677770775</v>
      </c>
      <c r="AB33" s="124">
        <f>AB$21*shipping_manufacturing!$D$27/100</f>
        <v>243.33124677770775</v>
      </c>
      <c r="AC33" s="124">
        <f>AC$21*shipping_manufacturing!$D$27/100</f>
        <v>273.74765262492122</v>
      </c>
      <c r="AD33" s="124">
        <f>AD$21*shipping_manufacturing!$D$27/100</f>
        <v>273.74765262492122</v>
      </c>
      <c r="AE33" s="124">
        <f>AE$21*shipping_manufacturing!$D$27/100</f>
        <v>273.74765262492122</v>
      </c>
      <c r="AF33" s="124">
        <f>AF$21*shipping_manufacturing!$D$27/100</f>
        <v>273.74765262492122</v>
      </c>
      <c r="AG33" s="124">
        <f>AG$21*shipping_manufacturing!$D$27/100</f>
        <v>243.33124677770775</v>
      </c>
      <c r="AH33" s="124">
        <f>AH$21*shipping_manufacturing!$D$27/100</f>
        <v>243.33124677770775</v>
      </c>
      <c r="AI33" s="124">
        <f>AI$21*shipping_manufacturing!$D$27/100</f>
        <v>243.33124677770775</v>
      </c>
      <c r="AJ33" s="124">
        <f>AJ$21*shipping_manufacturing!$D$27/100</f>
        <v>243.33124677770775</v>
      </c>
      <c r="AK33" s="124">
        <f>AK$21*shipping_manufacturing!$D$27/100</f>
        <v>243.33124677770775</v>
      </c>
      <c r="AL33" s="124">
        <f>AL$21*shipping_manufacturing!$D$27/100</f>
        <v>243.33124677770775</v>
      </c>
      <c r="AM33" s="124">
        <f>AM$21*shipping_manufacturing!$D$27/100</f>
        <v>243.33124677770775</v>
      </c>
      <c r="AN33" s="124">
        <f>AN$21*shipping_manufacturing!$D$27/100</f>
        <v>243.33124677770775</v>
      </c>
      <c r="AO33" s="124">
        <f>AO$21*shipping_manufacturing!$D$27/100</f>
        <v>273.74765262492122</v>
      </c>
      <c r="AP33" s="124">
        <f>AP$21*shipping_manufacturing!$D$27/100</f>
        <v>273.74765262492122</v>
      </c>
      <c r="AQ33" s="124">
        <f>AQ$21*shipping_manufacturing!$D$27/100</f>
        <v>273.74765262492122</v>
      </c>
      <c r="AR33" s="124">
        <f>AR$21*shipping_manufacturing!$D$27/100</f>
        <v>273.74765262492122</v>
      </c>
      <c r="AS33" s="124">
        <f>AS$21*shipping_manufacturing!$D$27/100</f>
        <v>243.33124677770775</v>
      </c>
      <c r="AT33" s="124">
        <f>AT$21*shipping_manufacturing!$D$27/100</f>
        <v>0</v>
      </c>
      <c r="AU33" s="124">
        <f>AU$21*shipping_manufacturing!$D$27/100</f>
        <v>486.66249355541549</v>
      </c>
      <c r="AV33" s="124">
        <f>AV$21*shipping_manufacturing!$D$27/100</f>
        <v>243.33124677770775</v>
      </c>
      <c r="AW33" s="124">
        <f>AW$21*shipping_manufacturing!$D$27/100</f>
        <v>243.33124677770775</v>
      </c>
      <c r="AX33" s="124">
        <f>AX$21*shipping_manufacturing!$D$27/100</f>
        <v>243.33124677770775</v>
      </c>
      <c r="AY33" s="124">
        <f>AY$21*shipping_manufacturing!$D$27/100</f>
        <v>243.33124677770775</v>
      </c>
    </row>
    <row r="34" spans="1:52">
      <c r="A34" s="113" t="s">
        <v>339</v>
      </c>
      <c r="B34" s="165" t="s">
        <v>341</v>
      </c>
      <c r="C34" s="110"/>
      <c r="D34" s="110">
        <f>D$22*shipping_manufacturing!$E$27/100</f>
        <v>0</v>
      </c>
      <c r="E34" s="110">
        <f>E$22*shipping_manufacturing!$E$27/100</f>
        <v>0</v>
      </c>
      <c r="F34" s="110">
        <f>F$22*shipping_manufacturing!$E$27/100</f>
        <v>0</v>
      </c>
      <c r="G34" s="110">
        <f>G$22*shipping_manufacturing!$E$27/100</f>
        <v>0</v>
      </c>
      <c r="H34" s="110">
        <f>H$22*shipping_manufacturing!$E$27/100</f>
        <v>0</v>
      </c>
      <c r="I34" s="110">
        <f>I$22*shipping_manufacturing!$E$27/100</f>
        <v>0</v>
      </c>
      <c r="J34" s="110">
        <f>J$22*shipping_manufacturing!$E$27/100</f>
        <v>0</v>
      </c>
      <c r="K34" s="110">
        <f>K$22*shipping_manufacturing!$E$27/100</f>
        <v>0</v>
      </c>
      <c r="L34" s="110">
        <f>L$22*shipping_manufacturing!$E$27/100</f>
        <v>0</v>
      </c>
      <c r="M34" s="110">
        <f>M$22*shipping_manufacturing!$E$27/100</f>
        <v>0</v>
      </c>
      <c r="N34" s="110">
        <f>N$22*shipping_manufacturing!$E$27/100</f>
        <v>0</v>
      </c>
      <c r="O34" s="110">
        <f>O$22*shipping_manufacturing!$E$27/100</f>
        <v>0</v>
      </c>
      <c r="P34" s="110">
        <f>P$22*shipping_manufacturing!$E$27/100</f>
        <v>0</v>
      </c>
      <c r="Q34" s="110">
        <f>Q$22*shipping_manufacturing!$E$27/100</f>
        <v>0</v>
      </c>
      <c r="R34" s="110">
        <f>R$22*shipping_manufacturing!$E$27/100</f>
        <v>0</v>
      </c>
      <c r="S34" s="110">
        <f>S$22*shipping_manufacturing!$E$27/100</f>
        <v>0</v>
      </c>
      <c r="T34" s="110">
        <f>T$22*shipping_manufacturing!$E$27/100</f>
        <v>0</v>
      </c>
      <c r="U34" s="110">
        <f>U$22*shipping_manufacturing!$E$27/100</f>
        <v>0</v>
      </c>
      <c r="V34" s="110">
        <f>V$22*shipping_manufacturing!$E$27/100</f>
        <v>0</v>
      </c>
      <c r="W34" s="110">
        <f>W$22*shipping_manufacturing!$E$27/100</f>
        <v>0</v>
      </c>
      <c r="X34" s="110">
        <f>X$22*shipping_manufacturing!$E$27/100</f>
        <v>0</v>
      </c>
      <c r="Y34" s="110">
        <f>Y$22*shipping_manufacturing!$E$27/100</f>
        <v>0</v>
      </c>
      <c r="Z34" s="110">
        <f>Z$22*shipping_manufacturing!$E$27/100</f>
        <v>0</v>
      </c>
      <c r="AA34" s="110">
        <f>AA$22*shipping_manufacturing!$E$27/100</f>
        <v>0</v>
      </c>
      <c r="AB34" s="110">
        <f>AB$22*shipping_manufacturing!$E$27/100</f>
        <v>0</v>
      </c>
      <c r="AC34" s="110">
        <f>AC$22*shipping_manufacturing!$E$27/100</f>
        <v>0</v>
      </c>
      <c r="AD34" s="110">
        <f>AD$22*shipping_manufacturing!$E$27/100</f>
        <v>0</v>
      </c>
      <c r="AE34" s="110">
        <f>AE$22*shipping_manufacturing!$E$27/100</f>
        <v>0</v>
      </c>
      <c r="AF34" s="110">
        <f>AF$22*shipping_manufacturing!$E$27/100</f>
        <v>0</v>
      </c>
      <c r="AG34" s="110">
        <f>AG$22*shipping_manufacturing!$E$27/100</f>
        <v>0</v>
      </c>
      <c r="AH34" s="110">
        <f>AH$22*shipping_manufacturing!$E$27/100</f>
        <v>0</v>
      </c>
      <c r="AI34" s="110">
        <f>AI$22*shipping_manufacturing!$E$27/100</f>
        <v>0</v>
      </c>
      <c r="AJ34" s="110">
        <f>AJ$22*shipping_manufacturing!$E$27/100</f>
        <v>0</v>
      </c>
      <c r="AK34" s="110">
        <f>AK$22*shipping_manufacturing!$E$27/100</f>
        <v>0</v>
      </c>
      <c r="AL34" s="110">
        <f>AL$22*shipping_manufacturing!$E$27/100</f>
        <v>0</v>
      </c>
      <c r="AM34" s="110">
        <f>AM$22*shipping_manufacturing!$E$27/100</f>
        <v>0</v>
      </c>
      <c r="AN34" s="110">
        <f>AN$22*shipping_manufacturing!$E$27/100</f>
        <v>0</v>
      </c>
      <c r="AO34" s="110">
        <f>AO$22*shipping_manufacturing!$E$27/100</f>
        <v>0</v>
      </c>
      <c r="AP34" s="110">
        <f>AP$22*shipping_manufacturing!$E$27/100</f>
        <v>0</v>
      </c>
      <c r="AQ34" s="110">
        <f>AQ$22*shipping_manufacturing!$E$27/100</f>
        <v>0</v>
      </c>
      <c r="AR34" s="110">
        <f>AR$22*shipping_manufacturing!$E$27/100</f>
        <v>0</v>
      </c>
      <c r="AS34" s="110">
        <f>AS$22*shipping_manufacturing!$E$27/100</f>
        <v>0</v>
      </c>
      <c r="AT34" s="110">
        <f>AT$22*shipping_manufacturing!$E$27/100</f>
        <v>0</v>
      </c>
      <c r="AU34" s="110">
        <f>AU$22*shipping_manufacturing!$E$27/100</f>
        <v>0</v>
      </c>
      <c r="AV34" s="110">
        <f>AV$22*shipping_manufacturing!$E$27/100</f>
        <v>0</v>
      </c>
      <c r="AW34" s="110">
        <f>AW$22*shipping_manufacturing!$E$27/100</f>
        <v>0</v>
      </c>
      <c r="AX34" s="110">
        <f>AX$22*shipping_manufacturing!$E$27/100</f>
        <v>0</v>
      </c>
      <c r="AY34" s="110">
        <f>AY$22*shipping_manufacturing!$E$27/100</f>
        <v>0</v>
      </c>
    </row>
    <row r="35" spans="1:52">
      <c r="A35" s="110">
        <v>1335</v>
      </c>
      <c r="B35" s="165" t="s">
        <v>342</v>
      </c>
      <c r="C35" s="110"/>
      <c r="D35" s="110">
        <f>SUM(D33:D34)</f>
        <v>0</v>
      </c>
      <c r="E35" s="110">
        <f t="shared" ref="E35:AY35" si="11">SUM(E33:E34)</f>
        <v>273.74765262492122</v>
      </c>
      <c r="F35" s="110">
        <f t="shared" si="11"/>
        <v>273.74765262492122</v>
      </c>
      <c r="G35" s="110">
        <f t="shared" si="11"/>
        <v>273.74765262492122</v>
      </c>
      <c r="H35" s="110">
        <f t="shared" si="11"/>
        <v>273.74765262492122</v>
      </c>
      <c r="I35" s="110">
        <f t="shared" si="11"/>
        <v>243.33124677770775</v>
      </c>
      <c r="J35" s="110">
        <f t="shared" si="11"/>
        <v>243.33124677770775</v>
      </c>
      <c r="K35" s="110">
        <f t="shared" si="11"/>
        <v>243.33124677770775</v>
      </c>
      <c r="L35" s="110">
        <f t="shared" si="11"/>
        <v>243.33124677770775</v>
      </c>
      <c r="M35" s="110">
        <f t="shared" si="11"/>
        <v>243.33124677770775</v>
      </c>
      <c r="N35" s="110">
        <f t="shared" si="11"/>
        <v>243.33124677770775</v>
      </c>
      <c r="O35" s="110">
        <f t="shared" si="11"/>
        <v>243.33124677770775</v>
      </c>
      <c r="P35" s="110">
        <f t="shared" si="11"/>
        <v>243.33124677770775</v>
      </c>
      <c r="Q35" s="110">
        <f t="shared" si="11"/>
        <v>273.74765262492122</v>
      </c>
      <c r="R35" s="110">
        <f t="shared" si="11"/>
        <v>273.74765262492122</v>
      </c>
      <c r="S35" s="110">
        <f t="shared" si="11"/>
        <v>273.74765262492122</v>
      </c>
      <c r="T35" s="110">
        <f t="shared" si="11"/>
        <v>273.74765262492122</v>
      </c>
      <c r="U35" s="110">
        <f t="shared" si="11"/>
        <v>243.33124677770775</v>
      </c>
      <c r="V35" s="110">
        <f t="shared" si="11"/>
        <v>243.33124677770775</v>
      </c>
      <c r="W35" s="110">
        <f t="shared" si="11"/>
        <v>243.33124677770775</v>
      </c>
      <c r="X35" s="110">
        <f t="shared" si="11"/>
        <v>243.33124677770775</v>
      </c>
      <c r="Y35" s="110">
        <f t="shared" si="11"/>
        <v>243.33124677770775</v>
      </c>
      <c r="Z35" s="110">
        <f t="shared" si="11"/>
        <v>243.33124677770775</v>
      </c>
      <c r="AA35" s="110">
        <f t="shared" si="11"/>
        <v>243.33124677770775</v>
      </c>
      <c r="AB35" s="110">
        <f t="shared" si="11"/>
        <v>243.33124677770775</v>
      </c>
      <c r="AC35" s="110">
        <f t="shared" si="11"/>
        <v>273.74765262492122</v>
      </c>
      <c r="AD35" s="110">
        <f t="shared" si="11"/>
        <v>273.74765262492122</v>
      </c>
      <c r="AE35" s="110">
        <f t="shared" si="11"/>
        <v>273.74765262492122</v>
      </c>
      <c r="AF35" s="110">
        <f t="shared" si="11"/>
        <v>273.74765262492122</v>
      </c>
      <c r="AG35" s="110">
        <f t="shared" si="11"/>
        <v>243.33124677770775</v>
      </c>
      <c r="AH35" s="110">
        <f t="shared" si="11"/>
        <v>243.33124677770775</v>
      </c>
      <c r="AI35" s="110">
        <f t="shared" si="11"/>
        <v>243.33124677770775</v>
      </c>
      <c r="AJ35" s="110">
        <f t="shared" si="11"/>
        <v>243.33124677770775</v>
      </c>
      <c r="AK35" s="110">
        <f t="shared" si="11"/>
        <v>243.33124677770775</v>
      </c>
      <c r="AL35" s="110">
        <f t="shared" si="11"/>
        <v>243.33124677770775</v>
      </c>
      <c r="AM35" s="110">
        <f t="shared" si="11"/>
        <v>243.33124677770775</v>
      </c>
      <c r="AN35" s="110">
        <f t="shared" si="11"/>
        <v>243.33124677770775</v>
      </c>
      <c r="AO35" s="110">
        <f t="shared" si="11"/>
        <v>273.74765262492122</v>
      </c>
      <c r="AP35" s="110">
        <f t="shared" si="11"/>
        <v>273.74765262492122</v>
      </c>
      <c r="AQ35" s="110">
        <f t="shared" si="11"/>
        <v>273.74765262492122</v>
      </c>
      <c r="AR35" s="110">
        <f t="shared" si="11"/>
        <v>273.74765262492122</v>
      </c>
      <c r="AS35" s="110">
        <f t="shared" si="11"/>
        <v>243.33124677770775</v>
      </c>
      <c r="AT35" s="110">
        <f t="shared" si="11"/>
        <v>0</v>
      </c>
      <c r="AU35" s="110">
        <f t="shared" si="11"/>
        <v>486.66249355541549</v>
      </c>
      <c r="AV35" s="110">
        <f t="shared" si="11"/>
        <v>243.33124677770775</v>
      </c>
      <c r="AW35" s="110">
        <f t="shared" si="11"/>
        <v>243.33124677770775</v>
      </c>
      <c r="AX35" s="110">
        <f t="shared" si="11"/>
        <v>243.33124677770775</v>
      </c>
      <c r="AY35" s="110">
        <f t="shared" si="11"/>
        <v>243.33124677770775</v>
      </c>
    </row>
    <row r="36" spans="1:52">
      <c r="A36" s="110"/>
      <c r="B36" s="165" t="s">
        <v>343</v>
      </c>
      <c r="C36" s="110"/>
      <c r="D36" s="110"/>
      <c r="E36" s="110">
        <v>273.74765262492122</v>
      </c>
      <c r="F36" s="110">
        <v>273.74765262492122</v>
      </c>
      <c r="G36" s="110">
        <v>273.74765262492122</v>
      </c>
      <c r="H36" s="110">
        <v>273.74765262492122</v>
      </c>
      <c r="I36" s="110">
        <v>243.33124677770775</v>
      </c>
      <c r="J36" s="110">
        <v>243.33124677770775</v>
      </c>
      <c r="K36" s="110">
        <v>243.33124677770775</v>
      </c>
      <c r="L36" s="110">
        <v>243.33124677770775</v>
      </c>
      <c r="M36" s="110">
        <v>243.33124677770775</v>
      </c>
      <c r="N36" s="110">
        <v>243.33124677770775</v>
      </c>
      <c r="O36" s="110">
        <v>243.33124677770775</v>
      </c>
      <c r="P36" s="110">
        <v>243.33124677770775</v>
      </c>
      <c r="Q36" s="110">
        <v>273.74765262492122</v>
      </c>
      <c r="R36" s="110">
        <v>273.74765262492122</v>
      </c>
      <c r="S36" s="110">
        <v>273.74765262492122</v>
      </c>
      <c r="T36" s="110">
        <v>273.74765262492122</v>
      </c>
      <c r="U36" s="110">
        <v>243.33124677770775</v>
      </c>
      <c r="V36" s="110">
        <v>243.33124677770775</v>
      </c>
      <c r="W36" s="110">
        <v>243.33124677770775</v>
      </c>
      <c r="X36" s="110">
        <v>243.33124677770775</v>
      </c>
      <c r="Y36" s="110">
        <v>243.33124677770775</v>
      </c>
      <c r="Z36" s="110">
        <v>243.33124677770775</v>
      </c>
      <c r="AA36" s="110">
        <v>243.33124677770775</v>
      </c>
      <c r="AB36" s="110">
        <v>243.33124677770775</v>
      </c>
      <c r="AC36" s="110">
        <v>273.74765262492122</v>
      </c>
      <c r="AD36" s="110">
        <v>273.74765262492122</v>
      </c>
      <c r="AE36" s="110">
        <v>273.74765262492122</v>
      </c>
      <c r="AF36" s="110">
        <v>273.74765262492122</v>
      </c>
      <c r="AG36" s="110">
        <v>243.33124677770775</v>
      </c>
      <c r="AH36" s="110">
        <v>243.33124677770775</v>
      </c>
      <c r="AI36" s="110">
        <v>243.33124677770775</v>
      </c>
      <c r="AJ36" s="110">
        <v>243.33124677770775</v>
      </c>
      <c r="AK36" s="110">
        <v>243.33124677770775</v>
      </c>
      <c r="AL36" s="110">
        <v>243.33124677770775</v>
      </c>
      <c r="AM36" s="110">
        <v>243.33124677770775</v>
      </c>
      <c r="AN36" s="110">
        <v>243.33124677770775</v>
      </c>
      <c r="AO36" s="110">
        <v>273.74765262492122</v>
      </c>
      <c r="AP36" s="110">
        <v>273.74765262492122</v>
      </c>
      <c r="AQ36" s="110">
        <v>273.74765262492122</v>
      </c>
      <c r="AR36" s="110">
        <v>273.74765262492122</v>
      </c>
      <c r="AS36" s="110">
        <v>243.33124677770775</v>
      </c>
      <c r="AT36" s="110"/>
      <c r="AU36" s="110">
        <v>486.66249355541549</v>
      </c>
      <c r="AV36" s="110">
        <v>243.33124677770775</v>
      </c>
      <c r="AW36" s="110">
        <v>243.33124677770775</v>
      </c>
      <c r="AX36" s="110">
        <v>243.33124677770775</v>
      </c>
      <c r="AY36" s="110">
        <v>243.33124677770775</v>
      </c>
    </row>
    <row r="37" spans="1:52">
      <c r="A37" s="110"/>
      <c r="B37" s="165" t="s">
        <v>344</v>
      </c>
      <c r="C37" s="110"/>
      <c r="D37" s="110"/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0">
        <v>0</v>
      </c>
      <c r="U37" s="110">
        <v>0</v>
      </c>
      <c r="V37" s="110">
        <v>0</v>
      </c>
      <c r="W37" s="110">
        <v>0</v>
      </c>
      <c r="X37" s="110">
        <v>0</v>
      </c>
      <c r="Y37" s="110">
        <v>0</v>
      </c>
      <c r="Z37" s="110">
        <v>0</v>
      </c>
      <c r="AA37" s="110">
        <v>0</v>
      </c>
      <c r="AB37" s="110">
        <v>0</v>
      </c>
      <c r="AC37" s="110">
        <v>0</v>
      </c>
      <c r="AD37" s="110">
        <v>0</v>
      </c>
      <c r="AE37" s="110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110">
        <v>0</v>
      </c>
      <c r="AO37" s="110">
        <v>0</v>
      </c>
      <c r="AP37" s="110">
        <v>0</v>
      </c>
      <c r="AQ37" s="110">
        <v>0</v>
      </c>
      <c r="AR37" s="110">
        <v>0</v>
      </c>
      <c r="AS37" s="110">
        <v>0</v>
      </c>
      <c r="AT37" s="110"/>
      <c r="AU37" s="110">
        <v>0</v>
      </c>
      <c r="AV37" s="110">
        <v>0</v>
      </c>
      <c r="AW37" s="110">
        <v>0</v>
      </c>
      <c r="AX37" s="110">
        <v>0</v>
      </c>
      <c r="AY37" s="110">
        <v>0</v>
      </c>
    </row>
    <row r="38" spans="1:52">
      <c r="A38" s="110"/>
      <c r="B38" s="165" t="s">
        <v>345</v>
      </c>
      <c r="C38" s="110"/>
      <c r="D38" s="110"/>
      <c r="E38" s="110">
        <v>10</v>
      </c>
      <c r="F38" s="110">
        <v>10</v>
      </c>
      <c r="G38" s="110">
        <v>10</v>
      </c>
      <c r="H38" s="110">
        <v>10</v>
      </c>
      <c r="I38" s="110">
        <v>9</v>
      </c>
      <c r="J38" s="110">
        <v>9</v>
      </c>
      <c r="K38" s="110">
        <v>9</v>
      </c>
      <c r="L38" s="110">
        <v>9</v>
      </c>
      <c r="M38" s="110">
        <v>9</v>
      </c>
      <c r="N38" s="110">
        <v>9</v>
      </c>
      <c r="O38" s="110">
        <v>9</v>
      </c>
      <c r="P38" s="110">
        <v>9</v>
      </c>
      <c r="Q38" s="110">
        <v>10</v>
      </c>
      <c r="R38" s="110">
        <v>10</v>
      </c>
      <c r="S38" s="110">
        <v>10</v>
      </c>
      <c r="T38" s="110">
        <v>10</v>
      </c>
      <c r="U38" s="110">
        <v>9</v>
      </c>
      <c r="V38" s="110">
        <v>9</v>
      </c>
      <c r="W38" s="110">
        <v>9</v>
      </c>
      <c r="X38" s="110">
        <v>9</v>
      </c>
      <c r="Y38" s="110">
        <v>9</v>
      </c>
      <c r="Z38" s="110">
        <v>9</v>
      </c>
      <c r="AA38" s="110">
        <v>9</v>
      </c>
      <c r="AB38" s="110">
        <v>9</v>
      </c>
      <c r="AC38" s="110">
        <v>10</v>
      </c>
      <c r="AD38" s="110">
        <v>10</v>
      </c>
      <c r="AE38" s="110">
        <v>10</v>
      </c>
      <c r="AF38" s="110">
        <v>10</v>
      </c>
      <c r="AG38" s="110">
        <v>9</v>
      </c>
      <c r="AH38" s="110">
        <v>9</v>
      </c>
      <c r="AI38" s="110">
        <v>9</v>
      </c>
      <c r="AJ38" s="110">
        <v>9</v>
      </c>
      <c r="AK38" s="110">
        <v>9</v>
      </c>
      <c r="AL38" s="110">
        <v>9</v>
      </c>
      <c r="AM38" s="110">
        <v>9</v>
      </c>
      <c r="AN38" s="110">
        <v>9</v>
      </c>
      <c r="AO38" s="110">
        <v>10</v>
      </c>
      <c r="AP38" s="110">
        <v>10</v>
      </c>
      <c r="AQ38" s="110">
        <v>10</v>
      </c>
      <c r="AR38" s="110">
        <v>10</v>
      </c>
      <c r="AS38" s="110">
        <v>9</v>
      </c>
      <c r="AT38" s="110"/>
      <c r="AU38" s="110">
        <v>17</v>
      </c>
      <c r="AV38" s="110">
        <v>9</v>
      </c>
      <c r="AW38" s="110">
        <v>9</v>
      </c>
      <c r="AX38" s="110">
        <v>9</v>
      </c>
      <c r="AY38" s="110">
        <v>9</v>
      </c>
    </row>
    <row r="39" spans="1:52">
      <c r="A39" s="110"/>
      <c r="B39" s="165" t="s">
        <v>346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347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348</v>
      </c>
      <c r="C41" s="110"/>
      <c r="D41" s="110">
        <v>1</v>
      </c>
      <c r="E41" s="110">
        <v>2</v>
      </c>
      <c r="F41" s="110">
        <v>1</v>
      </c>
      <c r="G41" s="110">
        <v>3</v>
      </c>
      <c r="H41" s="110">
        <v>1</v>
      </c>
      <c r="I41" s="110">
        <v>1</v>
      </c>
      <c r="J41" s="110">
        <v>1</v>
      </c>
      <c r="K41" s="110">
        <v>2</v>
      </c>
      <c r="L41" s="110">
        <v>2</v>
      </c>
      <c r="M41" s="110">
        <v>2</v>
      </c>
      <c r="N41" s="110">
        <v>1</v>
      </c>
      <c r="O41" s="110">
        <v>3</v>
      </c>
      <c r="P41" s="110">
        <v>1</v>
      </c>
      <c r="Q41" s="110">
        <v>1</v>
      </c>
      <c r="R41" s="110">
        <v>1</v>
      </c>
      <c r="S41" s="110">
        <v>1</v>
      </c>
      <c r="T41" s="110">
        <v>1</v>
      </c>
      <c r="U41" s="110">
        <v>2</v>
      </c>
      <c r="V41" s="110">
        <v>1</v>
      </c>
      <c r="W41" s="110">
        <v>1</v>
      </c>
      <c r="X41" s="110">
        <v>1</v>
      </c>
      <c r="Y41" s="110">
        <v>3</v>
      </c>
      <c r="Z41" s="110">
        <v>1</v>
      </c>
      <c r="AA41" s="110">
        <v>1</v>
      </c>
      <c r="AB41" s="110">
        <v>1</v>
      </c>
      <c r="AC41" s="110">
        <v>1</v>
      </c>
      <c r="AD41" s="110">
        <v>2</v>
      </c>
      <c r="AE41" s="110">
        <v>1</v>
      </c>
      <c r="AF41" s="110">
        <v>3</v>
      </c>
      <c r="AG41" s="110">
        <v>1</v>
      </c>
      <c r="AH41" s="110">
        <v>2</v>
      </c>
      <c r="AI41" s="110">
        <v>2</v>
      </c>
      <c r="AJ41" s="110">
        <v>1</v>
      </c>
      <c r="AK41" s="110">
        <v>3</v>
      </c>
      <c r="AL41" s="110">
        <v>1</v>
      </c>
      <c r="AM41" s="110">
        <v>1</v>
      </c>
      <c r="AN41" s="110">
        <v>1</v>
      </c>
      <c r="AO41" s="110">
        <v>1</v>
      </c>
      <c r="AP41" s="110">
        <v>2</v>
      </c>
      <c r="AQ41" s="110">
        <v>2</v>
      </c>
      <c r="AR41" s="110">
        <v>1</v>
      </c>
      <c r="AS41" s="110">
        <v>3</v>
      </c>
      <c r="AT41" s="110">
        <v>2</v>
      </c>
      <c r="AU41" s="110">
        <v>1</v>
      </c>
      <c r="AV41" s="110">
        <v>1</v>
      </c>
      <c r="AW41" s="110">
        <v>1</v>
      </c>
      <c r="AX41" s="110">
        <v>2</v>
      </c>
      <c r="AY41" s="110">
        <v>1</v>
      </c>
    </row>
    <row r="42" spans="1:52">
      <c r="A42" s="110"/>
      <c r="B42" s="178" t="s">
        <v>349</v>
      </c>
      <c r="C42" s="110"/>
      <c r="D42" s="110">
        <v>0</v>
      </c>
      <c r="E42" s="110">
        <v>480600</v>
      </c>
      <c r="F42" s="110">
        <v>480600</v>
      </c>
      <c r="G42" s="110">
        <v>480600</v>
      </c>
      <c r="H42" s="110">
        <v>480600</v>
      </c>
      <c r="I42" s="110">
        <v>432540</v>
      </c>
      <c r="J42" s="110">
        <v>432540</v>
      </c>
      <c r="K42" s="110">
        <v>432540</v>
      </c>
      <c r="L42" s="110">
        <v>432540</v>
      </c>
      <c r="M42" s="110">
        <v>432540</v>
      </c>
      <c r="N42" s="110">
        <v>432540</v>
      </c>
      <c r="O42" s="110">
        <v>432540</v>
      </c>
      <c r="P42" s="110">
        <v>432540</v>
      </c>
      <c r="Q42" s="110">
        <v>480600</v>
      </c>
      <c r="R42" s="110">
        <v>480600</v>
      </c>
      <c r="S42" s="110">
        <v>480600</v>
      </c>
      <c r="T42" s="110">
        <v>480600</v>
      </c>
      <c r="U42" s="110">
        <v>432540</v>
      </c>
      <c r="V42" s="110">
        <v>432540</v>
      </c>
      <c r="W42" s="110">
        <v>432540</v>
      </c>
      <c r="X42" s="110">
        <v>432540</v>
      </c>
      <c r="Y42" s="110">
        <v>432540</v>
      </c>
      <c r="Z42" s="110">
        <v>432540</v>
      </c>
      <c r="AA42" s="110">
        <v>432540</v>
      </c>
      <c r="AB42" s="110">
        <v>432540</v>
      </c>
      <c r="AC42" s="110">
        <v>480600</v>
      </c>
      <c r="AD42" s="110">
        <v>480600</v>
      </c>
      <c r="AE42" s="110">
        <v>480600</v>
      </c>
      <c r="AF42" s="110">
        <v>480600</v>
      </c>
      <c r="AG42" s="110">
        <v>432540</v>
      </c>
      <c r="AH42" s="110">
        <v>432540</v>
      </c>
      <c r="AI42" s="110">
        <v>432540</v>
      </c>
      <c r="AJ42" s="110">
        <v>432540</v>
      </c>
      <c r="AK42" s="110">
        <v>432540</v>
      </c>
      <c r="AL42" s="110">
        <v>432540</v>
      </c>
      <c r="AM42" s="110">
        <v>432540</v>
      </c>
      <c r="AN42" s="110">
        <v>432540</v>
      </c>
      <c r="AO42" s="110">
        <v>480600</v>
      </c>
      <c r="AP42" s="110">
        <v>480600</v>
      </c>
      <c r="AQ42" s="110">
        <v>480600</v>
      </c>
      <c r="AR42" s="110">
        <v>480600</v>
      </c>
      <c r="AS42" s="110">
        <v>432540</v>
      </c>
      <c r="AT42" s="110">
        <v>0</v>
      </c>
      <c r="AU42" s="110">
        <v>817020</v>
      </c>
      <c r="AV42" s="110">
        <v>432540</v>
      </c>
      <c r="AW42" s="110">
        <v>432540</v>
      </c>
      <c r="AX42" s="110">
        <v>432540</v>
      </c>
      <c r="AY42" s="110">
        <v>432540</v>
      </c>
      <c r="AZ42" s="100">
        <f>SUM($D$42:$AY$42)</f>
        <v>21050280</v>
      </c>
    </row>
    <row r="43" spans="1:52">
      <c r="A43" s="110"/>
      <c r="B43" s="178" t="s">
        <v>350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340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339</v>
      </c>
      <c r="B45" s="165" t="s">
        <v>341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342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343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345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346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347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348</v>
      </c>
      <c r="C52" s="110"/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1</v>
      </c>
      <c r="L52" s="110">
        <v>2</v>
      </c>
      <c r="M52" s="110">
        <v>1</v>
      </c>
      <c r="N52" s="110">
        <v>1</v>
      </c>
      <c r="O52" s="110">
        <v>1</v>
      </c>
      <c r="P52" s="110">
        <v>1</v>
      </c>
      <c r="Q52" s="110">
        <v>1</v>
      </c>
      <c r="R52" s="110">
        <v>1</v>
      </c>
      <c r="S52" s="110">
        <v>1</v>
      </c>
      <c r="T52" s="110">
        <v>1</v>
      </c>
      <c r="U52" s="110">
        <v>2</v>
      </c>
      <c r="V52" s="110">
        <v>2</v>
      </c>
      <c r="W52" s="110">
        <v>2</v>
      </c>
      <c r="X52" s="110">
        <v>1</v>
      </c>
      <c r="Y52" s="110">
        <v>1</v>
      </c>
      <c r="Z52" s="110">
        <v>1</v>
      </c>
      <c r="AA52" s="110">
        <v>1</v>
      </c>
      <c r="AB52" s="110">
        <v>1</v>
      </c>
      <c r="AC52" s="110">
        <v>2</v>
      </c>
      <c r="AD52" s="110">
        <v>2</v>
      </c>
      <c r="AE52" s="110">
        <v>2</v>
      </c>
      <c r="AF52" s="110">
        <v>1</v>
      </c>
      <c r="AG52" s="110">
        <v>2</v>
      </c>
      <c r="AH52" s="110">
        <v>1</v>
      </c>
      <c r="AI52" s="110">
        <v>1</v>
      </c>
      <c r="AJ52" s="110">
        <v>1</v>
      </c>
      <c r="AK52" s="110">
        <v>2</v>
      </c>
      <c r="AL52" s="110">
        <v>1</v>
      </c>
      <c r="AM52" s="110">
        <v>1</v>
      </c>
      <c r="AN52" s="110">
        <v>3</v>
      </c>
      <c r="AO52" s="110">
        <v>2</v>
      </c>
      <c r="AP52" s="110">
        <v>2</v>
      </c>
      <c r="AQ52" s="110">
        <v>1</v>
      </c>
      <c r="AR52" s="110">
        <v>1</v>
      </c>
      <c r="AS52" s="110">
        <v>1</v>
      </c>
      <c r="AT52" s="110">
        <v>3</v>
      </c>
      <c r="AU52" s="110">
        <v>2</v>
      </c>
      <c r="AV52" s="110">
        <v>1</v>
      </c>
      <c r="AW52" s="110">
        <v>2</v>
      </c>
      <c r="AX52" s="110">
        <v>2</v>
      </c>
      <c r="AY52" s="110">
        <v>1</v>
      </c>
    </row>
    <row r="53" spans="1:52">
      <c r="A53" s="110"/>
      <c r="B53" s="178" t="s">
        <v>349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350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302</v>
      </c>
      <c r="B2" s="107" t="s">
        <v>10</v>
      </c>
      <c r="E2" s="110"/>
    </row>
    <row r="3" spans="1:52">
      <c r="A3" s="100" t="s">
        <v>285</v>
      </c>
      <c r="B3" s="107">
        <v>2454</v>
      </c>
      <c r="E3" s="110"/>
    </row>
    <row r="4" spans="1:52">
      <c r="A4" s="102"/>
      <c r="C4" s="111" t="s">
        <v>286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303</v>
      </c>
      <c r="B6" s="114"/>
      <c r="C6" s="113" t="s">
        <v>287</v>
      </c>
      <c r="D6" s="112" t="s">
        <v>288</v>
      </c>
      <c r="E6" s="112" t="s">
        <v>288</v>
      </c>
      <c r="F6" s="112" t="s">
        <v>288</v>
      </c>
      <c r="G6" s="112" t="s">
        <v>288</v>
      </c>
      <c r="H6" s="112" t="s">
        <v>288</v>
      </c>
      <c r="I6" s="112" t="s">
        <v>288</v>
      </c>
      <c r="J6" s="112" t="s">
        <v>288</v>
      </c>
      <c r="K6" s="112" t="s">
        <v>288</v>
      </c>
      <c r="L6" s="112" t="s">
        <v>288</v>
      </c>
      <c r="M6" s="112" t="s">
        <v>288</v>
      </c>
      <c r="N6" s="112" t="s">
        <v>288</v>
      </c>
      <c r="O6" s="112" t="s">
        <v>288</v>
      </c>
      <c r="P6" s="112" t="s">
        <v>288</v>
      </c>
      <c r="Q6" s="112" t="s">
        <v>288</v>
      </c>
      <c r="R6" s="112" t="s">
        <v>288</v>
      </c>
      <c r="S6" s="112" t="s">
        <v>288</v>
      </c>
      <c r="T6" s="112" t="s">
        <v>288</v>
      </c>
      <c r="U6" s="112" t="s">
        <v>288</v>
      </c>
      <c r="V6" s="112" t="s">
        <v>288</v>
      </c>
      <c r="W6" s="112" t="s">
        <v>288</v>
      </c>
      <c r="X6" s="112" t="s">
        <v>288</v>
      </c>
      <c r="Y6" s="112" t="s">
        <v>288</v>
      </c>
      <c r="Z6" s="112" t="s">
        <v>288</v>
      </c>
      <c r="AA6" s="112" t="s">
        <v>288</v>
      </c>
      <c r="AB6" s="112" t="s">
        <v>288</v>
      </c>
      <c r="AC6" s="112" t="s">
        <v>288</v>
      </c>
      <c r="AD6" s="112" t="s">
        <v>288</v>
      </c>
      <c r="AE6" s="112" t="s">
        <v>288</v>
      </c>
      <c r="AF6" s="112" t="s">
        <v>288</v>
      </c>
      <c r="AG6" s="112" t="s">
        <v>288</v>
      </c>
      <c r="AH6" s="112" t="s">
        <v>288</v>
      </c>
      <c r="AI6" s="112" t="s">
        <v>288</v>
      </c>
      <c r="AJ6" s="112" t="s">
        <v>288</v>
      </c>
      <c r="AK6" s="112" t="s">
        <v>288</v>
      </c>
      <c r="AL6" s="112" t="s">
        <v>288</v>
      </c>
      <c r="AM6" s="112" t="s">
        <v>288</v>
      </c>
      <c r="AN6" s="112" t="s">
        <v>288</v>
      </c>
      <c r="AO6" s="112" t="s">
        <v>288</v>
      </c>
      <c r="AP6" s="112" t="s">
        <v>288</v>
      </c>
      <c r="AQ6" s="112" t="s">
        <v>288</v>
      </c>
      <c r="AR6" s="112" t="s">
        <v>288</v>
      </c>
      <c r="AS6" s="112" t="s">
        <v>288</v>
      </c>
      <c r="AT6" s="112" t="s">
        <v>288</v>
      </c>
      <c r="AU6" s="112" t="s">
        <v>288</v>
      </c>
      <c r="AV6" s="112" t="s">
        <v>288</v>
      </c>
      <c r="AW6" s="112" t="s">
        <v>288</v>
      </c>
      <c r="AX6" s="112" t="s">
        <v>288</v>
      </c>
      <c r="AY6" s="111" t="s">
        <v>289</v>
      </c>
      <c r="AZ6" s="142" t="s">
        <v>150</v>
      </c>
    </row>
    <row r="7" spans="1:52">
      <c r="A7" s="115" t="s">
        <v>125</v>
      </c>
      <c r="B7" s="143">
        <v>1</v>
      </c>
      <c r="C7" s="144" t="s">
        <v>292</v>
      </c>
      <c r="D7" s="144">
        <v>1331.5215673033081</v>
      </c>
      <c r="E7" s="144">
        <v>1331.5215673033081</v>
      </c>
      <c r="F7" s="144">
        <v>1331.5215673033081</v>
      </c>
      <c r="G7" s="144">
        <v>1331.5215673033081</v>
      </c>
      <c r="H7" s="144">
        <v>1331.5215673033081</v>
      </c>
      <c r="I7" s="144">
        <v>1331.5215673033081</v>
      </c>
      <c r="J7" s="144">
        <v>1331.5215673033081</v>
      </c>
      <c r="K7" s="144">
        <v>1331.5215673033081</v>
      </c>
      <c r="L7" s="144">
        <v>1331.5215673033081</v>
      </c>
      <c r="M7" s="144">
        <v>1331.5215673033081</v>
      </c>
      <c r="N7" s="144">
        <v>1331.5215673033081</v>
      </c>
      <c r="O7" s="144">
        <v>1331.5215673033081</v>
      </c>
      <c r="P7" s="144">
        <v>1331.5215673033081</v>
      </c>
      <c r="Q7" s="144">
        <v>1331.5215673033081</v>
      </c>
      <c r="R7" s="144">
        <v>1331.5215673033081</v>
      </c>
      <c r="S7" s="144">
        <v>1331.5215673033081</v>
      </c>
      <c r="T7" s="144">
        <v>849.1962061344675</v>
      </c>
      <c r="U7" s="144">
        <v>850.14299686456002</v>
      </c>
      <c r="V7" s="144">
        <v>851.08737278501917</v>
      </c>
      <c r="W7" s="144">
        <v>1331.5215673033081</v>
      </c>
      <c r="X7" s="144">
        <v>1331.5215673033081</v>
      </c>
      <c r="Y7" s="144">
        <v>1331.5215673033081</v>
      </c>
      <c r="Z7" s="144">
        <v>1331.5215673033081</v>
      </c>
      <c r="AA7" s="144">
        <v>1331.5215673033081</v>
      </c>
      <c r="AB7" s="144">
        <v>1331.5215673033081</v>
      </c>
      <c r="AC7" s="144">
        <v>1331.5215673033081</v>
      </c>
      <c r="AD7" s="144">
        <v>1219.5301535373271</v>
      </c>
      <c r="AE7" s="144">
        <v>1331.5215673033081</v>
      </c>
      <c r="AF7" s="144">
        <v>860.36502971021855</v>
      </c>
      <c r="AG7" s="144">
        <v>1331.5215673033081</v>
      </c>
      <c r="AH7" s="144">
        <v>1331.5215673033081</v>
      </c>
      <c r="AI7" s="144">
        <v>1331.5215673033081</v>
      </c>
      <c r="AJ7" s="144">
        <v>1331.5215673033081</v>
      </c>
      <c r="AK7" s="144">
        <v>1331.5215673033081</v>
      </c>
      <c r="AL7" s="144">
        <v>1331.5215673033081</v>
      </c>
      <c r="AM7" s="144">
        <v>1331.5215673033081</v>
      </c>
      <c r="AN7" s="144">
        <v>1331.5215673033081</v>
      </c>
      <c r="AO7" s="144">
        <v>1331.5215673033081</v>
      </c>
      <c r="AP7" s="144">
        <v>1331.5215673033081</v>
      </c>
      <c r="AQ7" s="144">
        <v>1331.5215673033081</v>
      </c>
      <c r="AR7" s="144">
        <v>1331.5215673033081</v>
      </c>
      <c r="AS7" s="144">
        <v>1331.5215673033081</v>
      </c>
      <c r="AT7" s="144">
        <v>1331.5215673033081</v>
      </c>
      <c r="AU7" s="144">
        <v>1331.5215673033081</v>
      </c>
      <c r="AV7" s="144">
        <v>1331.5215673033081</v>
      </c>
      <c r="AW7" s="144">
        <v>1331.5215673033081</v>
      </c>
      <c r="AX7" s="144">
        <v>1331.5215673033081</v>
      </c>
      <c r="AY7" s="144">
        <v>1331.5215673033081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293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292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209.04313460661615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209.04313460661615</v>
      </c>
      <c r="AZ10" s="151">
        <f>SUM($D10:$AY10)</f>
        <v>418.0862692132323</v>
      </c>
    </row>
    <row r="11" spans="1:52">
      <c r="C11" s="110"/>
    </row>
    <row r="12" spans="1:52">
      <c r="A12" s="152" t="s">
        <v>294</v>
      </c>
      <c r="B12" s="146"/>
      <c r="C12" s="110"/>
    </row>
    <row r="13" spans="1:52">
      <c r="A13" s="122" t="s">
        <v>125</v>
      </c>
      <c r="B13" s="123">
        <v>1</v>
      </c>
      <c r="C13" s="124"/>
      <c r="D13" s="138">
        <f t="shared" ref="D13:AY13" si="1">D$7-D$10</f>
        <v>1331.5215673033081</v>
      </c>
      <c r="E13" s="138">
        <f t="shared" si="1"/>
        <v>1331.5215673033081</v>
      </c>
      <c r="F13" s="138">
        <f t="shared" si="1"/>
        <v>1331.5215673033081</v>
      </c>
      <c r="G13" s="138">
        <f t="shared" si="1"/>
        <v>1331.5215673033081</v>
      </c>
      <c r="H13" s="138">
        <f t="shared" si="1"/>
        <v>1331.5215673033081</v>
      </c>
      <c r="I13" s="138">
        <f t="shared" si="1"/>
        <v>1331.5215673033081</v>
      </c>
      <c r="J13" s="138">
        <f t="shared" si="1"/>
        <v>1331.5215673033081</v>
      </c>
      <c r="K13" s="138">
        <f t="shared" si="1"/>
        <v>1331.5215673033081</v>
      </c>
      <c r="L13" s="138">
        <f t="shared" si="1"/>
        <v>1331.5215673033081</v>
      </c>
      <c r="M13" s="138">
        <f t="shared" si="1"/>
        <v>1331.5215673033081</v>
      </c>
      <c r="N13" s="138">
        <f t="shared" si="1"/>
        <v>1331.5215673033081</v>
      </c>
      <c r="O13" s="138">
        <f t="shared" si="1"/>
        <v>1331.5215673033081</v>
      </c>
      <c r="P13" s="138">
        <f t="shared" si="1"/>
        <v>1331.5215673033081</v>
      </c>
      <c r="Q13" s="138">
        <f t="shared" si="1"/>
        <v>1122.4784326966919</v>
      </c>
      <c r="R13" s="138">
        <f t="shared" si="1"/>
        <v>1331.5215673033081</v>
      </c>
      <c r="S13" s="138">
        <f t="shared" si="1"/>
        <v>1331.5215673033081</v>
      </c>
      <c r="T13" s="138">
        <f t="shared" si="1"/>
        <v>849.1962061344675</v>
      </c>
      <c r="U13" s="138">
        <f t="shared" si="1"/>
        <v>850.14299686456002</v>
      </c>
      <c r="V13" s="138">
        <f t="shared" si="1"/>
        <v>851.08737278501917</v>
      </c>
      <c r="W13" s="138">
        <f t="shared" si="1"/>
        <v>1331.5215673033081</v>
      </c>
      <c r="X13" s="138">
        <f t="shared" si="1"/>
        <v>1331.5215673033081</v>
      </c>
      <c r="Y13" s="138">
        <f t="shared" si="1"/>
        <v>1331.5215673033081</v>
      </c>
      <c r="Z13" s="138">
        <f t="shared" si="1"/>
        <v>1331.5215673033081</v>
      </c>
      <c r="AA13" s="138">
        <f t="shared" si="1"/>
        <v>1331.5215673033081</v>
      </c>
      <c r="AB13" s="138">
        <f t="shared" si="1"/>
        <v>1331.5215673033081</v>
      </c>
      <c r="AC13" s="138">
        <f t="shared" si="1"/>
        <v>1331.5215673033081</v>
      </c>
      <c r="AD13" s="138">
        <f t="shared" si="1"/>
        <v>1219.5301535373271</v>
      </c>
      <c r="AE13" s="138">
        <f t="shared" si="1"/>
        <v>1331.5215673033081</v>
      </c>
      <c r="AF13" s="138">
        <f t="shared" si="1"/>
        <v>860.36502971021855</v>
      </c>
      <c r="AG13" s="138">
        <f t="shared" si="1"/>
        <v>1331.5215673033081</v>
      </c>
      <c r="AH13" s="138">
        <f t="shared" si="1"/>
        <v>1331.5215673033081</v>
      </c>
      <c r="AI13" s="138">
        <f t="shared" si="1"/>
        <v>1331.5215673033081</v>
      </c>
      <c r="AJ13" s="138">
        <f t="shared" si="1"/>
        <v>1331.5215673033081</v>
      </c>
      <c r="AK13" s="138">
        <f t="shared" si="1"/>
        <v>1331.5215673033081</v>
      </c>
      <c r="AL13" s="138">
        <f t="shared" si="1"/>
        <v>1331.5215673033081</v>
      </c>
      <c r="AM13" s="138">
        <f t="shared" si="1"/>
        <v>1331.5215673033081</v>
      </c>
      <c r="AN13" s="138">
        <f t="shared" si="1"/>
        <v>1331.5215673033081</v>
      </c>
      <c r="AO13" s="138">
        <f t="shared" si="1"/>
        <v>1331.5215673033081</v>
      </c>
      <c r="AP13" s="138">
        <f t="shared" si="1"/>
        <v>1331.5215673033081</v>
      </c>
      <c r="AQ13" s="138">
        <f t="shared" si="1"/>
        <v>1331.5215673033081</v>
      </c>
      <c r="AR13" s="138">
        <f t="shared" si="1"/>
        <v>1331.5215673033081</v>
      </c>
      <c r="AS13" s="138">
        <f t="shared" si="1"/>
        <v>1331.5215673033081</v>
      </c>
      <c r="AT13" s="138">
        <f t="shared" si="1"/>
        <v>1331.5215673033081</v>
      </c>
      <c r="AU13" s="138">
        <f t="shared" si="1"/>
        <v>1331.5215673033081</v>
      </c>
      <c r="AV13" s="138">
        <f t="shared" si="1"/>
        <v>1331.5215673033081</v>
      </c>
      <c r="AW13" s="138">
        <f t="shared" si="1"/>
        <v>1331.5215673033081</v>
      </c>
      <c r="AX13" s="138">
        <f t="shared" si="1"/>
        <v>1331.5215673033081</v>
      </c>
      <c r="AY13" s="138">
        <f t="shared" si="1"/>
        <v>1122.4784326966919</v>
      </c>
      <c r="AZ13" s="109"/>
    </row>
    <row r="14" spans="1:52">
      <c r="A14" s="110"/>
      <c r="B14" s="120">
        <v>2</v>
      </c>
      <c r="C14" s="110"/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1331.5215673033081</v>
      </c>
      <c r="R14" s="106">
        <f t="shared" si="2"/>
        <v>0</v>
      </c>
      <c r="S14" s="106">
        <f t="shared" si="2"/>
        <v>0</v>
      </c>
      <c r="T14" s="106">
        <f t="shared" si="2"/>
        <v>1331.5215673033081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1331.5215673033081</v>
      </c>
      <c r="AZ14" s="109"/>
    </row>
    <row r="15" spans="1:52">
      <c r="A15" s="110"/>
      <c r="B15" s="127">
        <v>3</v>
      </c>
      <c r="C15" s="110"/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/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295</v>
      </c>
      <c r="C17" s="125"/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304</v>
      </c>
      <c r="B20" s="154" t="s">
        <v>305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 t="s">
        <v>338</v>
      </c>
      <c r="Q20" s="117"/>
      <c r="R20" s="117"/>
      <c r="S20" s="117" t="s">
        <v>338</v>
      </c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 t="s">
        <v>338</v>
      </c>
      <c r="AY20" s="117"/>
      <c r="AZ20" s="107"/>
    </row>
    <row r="21" spans="1:52" s="110" customFormat="1">
      <c r="A21" s="155" t="s">
        <v>133</v>
      </c>
      <c r="B21" s="156">
        <f>shipping_manufacturing!$E$19/100</f>
        <v>1</v>
      </c>
      <c r="C21" s="156" t="s">
        <v>292</v>
      </c>
      <c r="D21" s="106">
        <f>IF(C$20="Yes",0,SUM(C$13:C$16)*$B$21)</f>
        <v>0</v>
      </c>
      <c r="E21" s="106">
        <f t="shared" ref="E21:AY21" si="3">IF(D$20="Yes",0,SUM(D$13:D$16)*$B$21)</f>
        <v>1331.5215673033081</v>
      </c>
      <c r="F21" s="106">
        <f t="shared" si="3"/>
        <v>1331.5215673033081</v>
      </c>
      <c r="G21" s="106">
        <f t="shared" si="3"/>
        <v>1331.5215673033081</v>
      </c>
      <c r="H21" s="106">
        <f t="shared" si="3"/>
        <v>1331.5215673033081</v>
      </c>
      <c r="I21" s="106">
        <f t="shared" si="3"/>
        <v>1331.5215673033081</v>
      </c>
      <c r="J21" s="106">
        <f t="shared" si="3"/>
        <v>1331.5215673033081</v>
      </c>
      <c r="K21" s="106">
        <f t="shared" si="3"/>
        <v>1331.5215673033081</v>
      </c>
      <c r="L21" s="106">
        <f t="shared" si="3"/>
        <v>1331.5215673033081</v>
      </c>
      <c r="M21" s="106">
        <f t="shared" si="3"/>
        <v>1331.5215673033081</v>
      </c>
      <c r="N21" s="106">
        <f t="shared" si="3"/>
        <v>1331.5215673033081</v>
      </c>
      <c r="O21" s="106">
        <f t="shared" si="3"/>
        <v>1331.5215673033081</v>
      </c>
      <c r="P21" s="106">
        <f t="shared" si="3"/>
        <v>1331.5215673033081</v>
      </c>
      <c r="Q21" s="106">
        <f t="shared" si="3"/>
        <v>0</v>
      </c>
      <c r="R21" s="106">
        <f t="shared" si="3"/>
        <v>2454</v>
      </c>
      <c r="S21" s="106">
        <f t="shared" si="3"/>
        <v>1331.5215673033081</v>
      </c>
      <c r="T21" s="106">
        <f t="shared" si="3"/>
        <v>0</v>
      </c>
      <c r="U21" s="106">
        <f t="shared" si="3"/>
        <v>2180.7177734377756</v>
      </c>
      <c r="V21" s="106">
        <f t="shared" si="3"/>
        <v>850.14299686456002</v>
      </c>
      <c r="W21" s="106">
        <f t="shared" si="3"/>
        <v>851.08737278501917</v>
      </c>
      <c r="X21" s="106">
        <f t="shared" si="3"/>
        <v>1331.5215673033081</v>
      </c>
      <c r="Y21" s="106">
        <f t="shared" si="3"/>
        <v>1331.5215673033081</v>
      </c>
      <c r="Z21" s="106">
        <f t="shared" si="3"/>
        <v>1331.5215673033081</v>
      </c>
      <c r="AA21" s="106">
        <f t="shared" si="3"/>
        <v>1331.5215673033081</v>
      </c>
      <c r="AB21" s="106">
        <f t="shared" si="3"/>
        <v>1331.5215673033081</v>
      </c>
      <c r="AC21" s="106">
        <f t="shared" si="3"/>
        <v>1331.5215673033081</v>
      </c>
      <c r="AD21" s="106">
        <f t="shared" si="3"/>
        <v>1331.5215673033081</v>
      </c>
      <c r="AE21" s="106">
        <f t="shared" si="3"/>
        <v>1219.5301535373271</v>
      </c>
      <c r="AF21" s="106">
        <f t="shared" si="3"/>
        <v>1331.5215673033081</v>
      </c>
      <c r="AG21" s="106">
        <f t="shared" si="3"/>
        <v>860.36502971021855</v>
      </c>
      <c r="AH21" s="106">
        <f t="shared" si="3"/>
        <v>1331.5215673033081</v>
      </c>
      <c r="AI21" s="106">
        <f t="shared" si="3"/>
        <v>1331.5215673033081</v>
      </c>
      <c r="AJ21" s="106">
        <f t="shared" si="3"/>
        <v>1331.5215673033081</v>
      </c>
      <c r="AK21" s="106">
        <f t="shared" si="3"/>
        <v>1331.5215673033081</v>
      </c>
      <c r="AL21" s="106">
        <f t="shared" si="3"/>
        <v>1331.5215673033081</v>
      </c>
      <c r="AM21" s="106">
        <f t="shared" si="3"/>
        <v>1331.5215673033081</v>
      </c>
      <c r="AN21" s="106">
        <f t="shared" si="3"/>
        <v>1331.5215673033081</v>
      </c>
      <c r="AO21" s="106">
        <f t="shared" si="3"/>
        <v>1331.5215673033081</v>
      </c>
      <c r="AP21" s="106">
        <f t="shared" si="3"/>
        <v>1331.5215673033081</v>
      </c>
      <c r="AQ21" s="106">
        <f t="shared" si="3"/>
        <v>1331.5215673033081</v>
      </c>
      <c r="AR21" s="106">
        <f t="shared" si="3"/>
        <v>1331.5215673033081</v>
      </c>
      <c r="AS21" s="106">
        <f t="shared" si="3"/>
        <v>1331.5215673033081</v>
      </c>
      <c r="AT21" s="106">
        <f t="shared" si="3"/>
        <v>1331.5215673033081</v>
      </c>
      <c r="AU21" s="106">
        <f t="shared" si="3"/>
        <v>1331.5215673033081</v>
      </c>
      <c r="AV21" s="106">
        <f t="shared" si="3"/>
        <v>1331.5215673033081</v>
      </c>
      <c r="AW21" s="106">
        <f t="shared" si="3"/>
        <v>1331.5215673033081</v>
      </c>
      <c r="AX21" s="106">
        <f t="shared" si="3"/>
        <v>1331.5215673033081</v>
      </c>
      <c r="AY21" s="106">
        <f t="shared" si="3"/>
        <v>0</v>
      </c>
      <c r="AZ21" s="157">
        <f>SUM($D21:$AY21)</f>
        <v>59013.662883860641</v>
      </c>
    </row>
    <row r="22" spans="1:52" s="110" customFormat="1">
      <c r="A22" s="158" t="s">
        <v>123</v>
      </c>
      <c r="B22" s="159">
        <f>1-$B$21</f>
        <v>0</v>
      </c>
      <c r="C22" s="159" t="s">
        <v>292</v>
      </c>
      <c r="D22" s="114">
        <f>IF(C$20="Yes",0,SUM(C$13:C$16)*$B$22)</f>
        <v>0</v>
      </c>
      <c r="E22" s="114">
        <f t="shared" ref="E22:AY22" si="4">IF(D$20="Yes",0,SUM(D$13:D$16)*$B$22)</f>
        <v>0</v>
      </c>
      <c r="F22" s="114">
        <f t="shared" si="4"/>
        <v>0</v>
      </c>
      <c r="G22" s="114">
        <f t="shared" si="4"/>
        <v>0</v>
      </c>
      <c r="H22" s="114">
        <f t="shared" si="4"/>
        <v>0</v>
      </c>
      <c r="I22" s="114">
        <f t="shared" si="4"/>
        <v>0</v>
      </c>
      <c r="J22" s="114">
        <f t="shared" si="4"/>
        <v>0</v>
      </c>
      <c r="K22" s="114">
        <f t="shared" si="4"/>
        <v>0</v>
      </c>
      <c r="L22" s="114">
        <f t="shared" si="4"/>
        <v>0</v>
      </c>
      <c r="M22" s="114">
        <f t="shared" si="4"/>
        <v>0</v>
      </c>
      <c r="N22" s="114">
        <f t="shared" si="4"/>
        <v>0</v>
      </c>
      <c r="O22" s="114">
        <f t="shared" si="4"/>
        <v>0</v>
      </c>
      <c r="P22" s="114">
        <f t="shared" si="4"/>
        <v>0</v>
      </c>
      <c r="Q22" s="114">
        <f t="shared" si="4"/>
        <v>0</v>
      </c>
      <c r="R22" s="114">
        <f t="shared" si="4"/>
        <v>0</v>
      </c>
      <c r="S22" s="114">
        <f t="shared" si="4"/>
        <v>0</v>
      </c>
      <c r="T22" s="114">
        <f t="shared" si="4"/>
        <v>0</v>
      </c>
      <c r="U22" s="114">
        <f t="shared" si="4"/>
        <v>0</v>
      </c>
      <c r="V22" s="114">
        <f t="shared" si="4"/>
        <v>0</v>
      </c>
      <c r="W22" s="114">
        <f t="shared" si="4"/>
        <v>0</v>
      </c>
      <c r="X22" s="114">
        <f t="shared" si="4"/>
        <v>0</v>
      </c>
      <c r="Y22" s="114">
        <f t="shared" si="4"/>
        <v>0</v>
      </c>
      <c r="Z22" s="114">
        <f t="shared" si="4"/>
        <v>0</v>
      </c>
      <c r="AA22" s="114">
        <f t="shared" si="4"/>
        <v>0</v>
      </c>
      <c r="AB22" s="114">
        <f t="shared" si="4"/>
        <v>0</v>
      </c>
      <c r="AC22" s="114">
        <f t="shared" si="4"/>
        <v>0</v>
      </c>
      <c r="AD22" s="114">
        <f t="shared" si="4"/>
        <v>0</v>
      </c>
      <c r="AE22" s="114">
        <f t="shared" si="4"/>
        <v>0</v>
      </c>
      <c r="AF22" s="114">
        <f t="shared" si="4"/>
        <v>0</v>
      </c>
      <c r="AG22" s="114">
        <f t="shared" si="4"/>
        <v>0</v>
      </c>
      <c r="AH22" s="114">
        <f t="shared" si="4"/>
        <v>0</v>
      </c>
      <c r="AI22" s="114">
        <f t="shared" si="4"/>
        <v>0</v>
      </c>
      <c r="AJ22" s="114">
        <f t="shared" si="4"/>
        <v>0</v>
      </c>
      <c r="AK22" s="114">
        <f t="shared" si="4"/>
        <v>0</v>
      </c>
      <c r="AL22" s="114">
        <f t="shared" si="4"/>
        <v>0</v>
      </c>
      <c r="AM22" s="114">
        <f t="shared" si="4"/>
        <v>0</v>
      </c>
      <c r="AN22" s="114">
        <f t="shared" si="4"/>
        <v>0</v>
      </c>
      <c r="AO22" s="114">
        <f t="shared" si="4"/>
        <v>0</v>
      </c>
      <c r="AP22" s="114">
        <f t="shared" si="4"/>
        <v>0</v>
      </c>
      <c r="AQ22" s="114">
        <f t="shared" si="4"/>
        <v>0</v>
      </c>
      <c r="AR22" s="114">
        <f t="shared" si="4"/>
        <v>0</v>
      </c>
      <c r="AS22" s="114">
        <f t="shared" si="4"/>
        <v>0</v>
      </c>
      <c r="AT22" s="114">
        <f t="shared" si="4"/>
        <v>0</v>
      </c>
      <c r="AU22" s="114">
        <f t="shared" si="4"/>
        <v>0</v>
      </c>
      <c r="AV22" s="114">
        <f t="shared" si="4"/>
        <v>0</v>
      </c>
      <c r="AW22" s="114">
        <f t="shared" si="4"/>
        <v>0</v>
      </c>
      <c r="AX22" s="114">
        <f t="shared" si="4"/>
        <v>0</v>
      </c>
      <c r="AY22" s="114">
        <f t="shared" si="4"/>
        <v>0</v>
      </c>
      <c r="AZ22" s="141">
        <f t="shared" ref="AZ22:AZ30" si="5">SUM($D22:$AY22)</f>
        <v>0</v>
      </c>
    </row>
    <row r="23" spans="1:52">
      <c r="A23" s="160" t="s">
        <v>306</v>
      </c>
      <c r="B23" s="124">
        <v>2000</v>
      </c>
      <c r="C23" s="100" t="s">
        <v>292</v>
      </c>
      <c r="D23" s="100">
        <f>D$21*$B$23</f>
        <v>0</v>
      </c>
      <c r="E23" s="100">
        <f t="shared" ref="E23:AY23" si="6">E$21*$B$23</f>
        <v>2663043.1346066161</v>
      </c>
      <c r="F23" s="100">
        <f t="shared" si="6"/>
        <v>2663043.1346066161</v>
      </c>
      <c r="G23" s="100">
        <f t="shared" si="6"/>
        <v>2663043.1346066161</v>
      </c>
      <c r="H23" s="100">
        <f t="shared" si="6"/>
        <v>2663043.1346066161</v>
      </c>
      <c r="I23" s="100">
        <f t="shared" si="6"/>
        <v>2663043.1346066161</v>
      </c>
      <c r="J23" s="100">
        <f t="shared" si="6"/>
        <v>2663043.1346066161</v>
      </c>
      <c r="K23" s="100">
        <f t="shared" si="6"/>
        <v>2663043.1346066161</v>
      </c>
      <c r="L23" s="100">
        <f t="shared" si="6"/>
        <v>2663043.1346066161</v>
      </c>
      <c r="M23" s="100">
        <f t="shared" si="6"/>
        <v>2663043.1346066161</v>
      </c>
      <c r="N23" s="100">
        <f t="shared" si="6"/>
        <v>2663043.1346066161</v>
      </c>
      <c r="O23" s="100">
        <f t="shared" si="6"/>
        <v>2663043.1346066161</v>
      </c>
      <c r="P23" s="100">
        <f t="shared" si="6"/>
        <v>2663043.1346066161</v>
      </c>
      <c r="Q23" s="100">
        <f t="shared" si="6"/>
        <v>0</v>
      </c>
      <c r="R23" s="100">
        <f t="shared" si="6"/>
        <v>4908000</v>
      </c>
      <c r="S23" s="100">
        <f t="shared" si="6"/>
        <v>2663043.1346066161</v>
      </c>
      <c r="T23" s="100">
        <f t="shared" si="6"/>
        <v>0</v>
      </c>
      <c r="U23" s="100">
        <f t="shared" si="6"/>
        <v>4361435.5468755513</v>
      </c>
      <c r="V23" s="100">
        <f t="shared" si="6"/>
        <v>1700285.9937291201</v>
      </c>
      <c r="W23" s="100">
        <f t="shared" si="6"/>
        <v>1702174.7455700384</v>
      </c>
      <c r="X23" s="100">
        <f t="shared" si="6"/>
        <v>2663043.1346066161</v>
      </c>
      <c r="Y23" s="100">
        <f t="shared" si="6"/>
        <v>2663043.1346066161</v>
      </c>
      <c r="Z23" s="100">
        <f t="shared" si="6"/>
        <v>2663043.1346066161</v>
      </c>
      <c r="AA23" s="100">
        <f t="shared" si="6"/>
        <v>2663043.1346066161</v>
      </c>
      <c r="AB23" s="100">
        <f t="shared" si="6"/>
        <v>2663043.1346066161</v>
      </c>
      <c r="AC23" s="100">
        <f t="shared" si="6"/>
        <v>2663043.1346066161</v>
      </c>
      <c r="AD23" s="100">
        <f t="shared" si="6"/>
        <v>2663043.1346066161</v>
      </c>
      <c r="AE23" s="100">
        <f t="shared" si="6"/>
        <v>2439060.3070746544</v>
      </c>
      <c r="AF23" s="100">
        <f t="shared" si="6"/>
        <v>2663043.1346066161</v>
      </c>
      <c r="AG23" s="100">
        <f t="shared" si="6"/>
        <v>1720730.0594204371</v>
      </c>
      <c r="AH23" s="100">
        <f t="shared" si="6"/>
        <v>2663043.1346066161</v>
      </c>
      <c r="AI23" s="100">
        <f t="shared" si="6"/>
        <v>2663043.1346066161</v>
      </c>
      <c r="AJ23" s="100">
        <f t="shared" si="6"/>
        <v>2663043.1346066161</v>
      </c>
      <c r="AK23" s="100">
        <f t="shared" si="6"/>
        <v>2663043.1346066161</v>
      </c>
      <c r="AL23" s="100">
        <f t="shared" si="6"/>
        <v>2663043.1346066161</v>
      </c>
      <c r="AM23" s="100">
        <f t="shared" si="6"/>
        <v>2663043.1346066161</v>
      </c>
      <c r="AN23" s="100">
        <f t="shared" si="6"/>
        <v>2663043.1346066161</v>
      </c>
      <c r="AO23" s="100">
        <f t="shared" si="6"/>
        <v>2663043.1346066161</v>
      </c>
      <c r="AP23" s="100">
        <f t="shared" si="6"/>
        <v>2663043.1346066161</v>
      </c>
      <c r="AQ23" s="100">
        <f t="shared" si="6"/>
        <v>2663043.1346066161</v>
      </c>
      <c r="AR23" s="100">
        <f t="shared" si="6"/>
        <v>2663043.1346066161</v>
      </c>
      <c r="AS23" s="100">
        <f t="shared" si="6"/>
        <v>2663043.1346066161</v>
      </c>
      <c r="AT23" s="100">
        <f t="shared" si="6"/>
        <v>2663043.1346066161</v>
      </c>
      <c r="AU23" s="100">
        <f t="shared" si="6"/>
        <v>2663043.1346066161</v>
      </c>
      <c r="AV23" s="100">
        <f t="shared" si="6"/>
        <v>2663043.1346066161</v>
      </c>
      <c r="AW23" s="100">
        <f t="shared" si="6"/>
        <v>2663043.1346066161</v>
      </c>
      <c r="AX23" s="100">
        <f t="shared" si="6"/>
        <v>2663043.1346066161</v>
      </c>
      <c r="AY23" s="100">
        <f t="shared" si="6"/>
        <v>0</v>
      </c>
      <c r="AZ23" s="139">
        <f t="shared" si="5"/>
        <v>118027325.76772118</v>
      </c>
    </row>
    <row r="24" spans="1:52" s="110" customFormat="1">
      <c r="A24" s="161" t="s">
        <v>307</v>
      </c>
      <c r="B24" s="162">
        <v>1000</v>
      </c>
      <c r="C24" s="156" t="s">
        <v>292</v>
      </c>
      <c r="D24" s="106">
        <f>D$22*$B$24</f>
        <v>0</v>
      </c>
      <c r="E24" s="106">
        <f t="shared" ref="E24:AY24" si="7">E$22*$B$24</f>
        <v>0</v>
      </c>
      <c r="F24" s="106">
        <f t="shared" si="7"/>
        <v>0</v>
      </c>
      <c r="G24" s="106">
        <f t="shared" si="7"/>
        <v>0</v>
      </c>
      <c r="H24" s="106">
        <f t="shared" si="7"/>
        <v>0</v>
      </c>
      <c r="I24" s="106">
        <f t="shared" si="7"/>
        <v>0</v>
      </c>
      <c r="J24" s="106">
        <f t="shared" si="7"/>
        <v>0</v>
      </c>
      <c r="K24" s="106">
        <f t="shared" si="7"/>
        <v>0</v>
      </c>
      <c r="L24" s="106">
        <f t="shared" si="7"/>
        <v>0</v>
      </c>
      <c r="M24" s="106">
        <f t="shared" si="7"/>
        <v>0</v>
      </c>
      <c r="N24" s="106">
        <f t="shared" si="7"/>
        <v>0</v>
      </c>
      <c r="O24" s="106">
        <f t="shared" si="7"/>
        <v>0</v>
      </c>
      <c r="P24" s="106">
        <f t="shared" si="7"/>
        <v>0</v>
      </c>
      <c r="Q24" s="106">
        <f t="shared" si="7"/>
        <v>0</v>
      </c>
      <c r="R24" s="106">
        <f t="shared" si="7"/>
        <v>0</v>
      </c>
      <c r="S24" s="106">
        <f t="shared" si="7"/>
        <v>0</v>
      </c>
      <c r="T24" s="106">
        <f t="shared" si="7"/>
        <v>0</v>
      </c>
      <c r="U24" s="106">
        <f t="shared" si="7"/>
        <v>0</v>
      </c>
      <c r="V24" s="106">
        <f t="shared" si="7"/>
        <v>0</v>
      </c>
      <c r="W24" s="106">
        <f t="shared" si="7"/>
        <v>0</v>
      </c>
      <c r="X24" s="106">
        <f t="shared" si="7"/>
        <v>0</v>
      </c>
      <c r="Y24" s="106">
        <f t="shared" si="7"/>
        <v>0</v>
      </c>
      <c r="Z24" s="106">
        <f t="shared" si="7"/>
        <v>0</v>
      </c>
      <c r="AA24" s="106">
        <f t="shared" si="7"/>
        <v>0</v>
      </c>
      <c r="AB24" s="106">
        <f t="shared" si="7"/>
        <v>0</v>
      </c>
      <c r="AC24" s="106">
        <f t="shared" si="7"/>
        <v>0</v>
      </c>
      <c r="AD24" s="106">
        <f t="shared" si="7"/>
        <v>0</v>
      </c>
      <c r="AE24" s="106">
        <f t="shared" si="7"/>
        <v>0</v>
      </c>
      <c r="AF24" s="106">
        <f t="shared" si="7"/>
        <v>0</v>
      </c>
      <c r="AG24" s="106">
        <f t="shared" si="7"/>
        <v>0</v>
      </c>
      <c r="AH24" s="106">
        <f t="shared" si="7"/>
        <v>0</v>
      </c>
      <c r="AI24" s="106">
        <f t="shared" si="7"/>
        <v>0</v>
      </c>
      <c r="AJ24" s="106">
        <f t="shared" si="7"/>
        <v>0</v>
      </c>
      <c r="AK24" s="106">
        <f t="shared" si="7"/>
        <v>0</v>
      </c>
      <c r="AL24" s="106">
        <f t="shared" si="7"/>
        <v>0</v>
      </c>
      <c r="AM24" s="106">
        <f t="shared" si="7"/>
        <v>0</v>
      </c>
      <c r="AN24" s="106">
        <f t="shared" si="7"/>
        <v>0</v>
      </c>
      <c r="AO24" s="106">
        <f t="shared" si="7"/>
        <v>0</v>
      </c>
      <c r="AP24" s="106">
        <f t="shared" si="7"/>
        <v>0</v>
      </c>
      <c r="AQ24" s="106">
        <f t="shared" si="7"/>
        <v>0</v>
      </c>
      <c r="AR24" s="106">
        <f t="shared" si="7"/>
        <v>0</v>
      </c>
      <c r="AS24" s="106">
        <f t="shared" si="7"/>
        <v>0</v>
      </c>
      <c r="AT24" s="106">
        <f t="shared" si="7"/>
        <v>0</v>
      </c>
      <c r="AU24" s="106">
        <f t="shared" si="7"/>
        <v>0</v>
      </c>
      <c r="AV24" s="106">
        <f t="shared" si="7"/>
        <v>0</v>
      </c>
      <c r="AW24" s="106">
        <f t="shared" si="7"/>
        <v>0</v>
      </c>
      <c r="AX24" s="106">
        <f t="shared" si="7"/>
        <v>0</v>
      </c>
      <c r="AY24" s="106">
        <f t="shared" si="7"/>
        <v>0</v>
      </c>
      <c r="AZ24" s="141">
        <f t="shared" si="5"/>
        <v>0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308</v>
      </c>
      <c r="C27" s="124">
        <v>91</v>
      </c>
      <c r="D27" s="124">
        <f>C$27-C$28+C$29</f>
        <v>91</v>
      </c>
      <c r="E27" s="124">
        <f t="shared" ref="E27:AY27" si="8">D27-D28+D29</f>
        <v>91</v>
      </c>
      <c r="F27" s="124">
        <f t="shared" si="8"/>
        <v>46</v>
      </c>
      <c r="G27" s="124">
        <f t="shared" si="8"/>
        <v>46</v>
      </c>
      <c r="H27" s="124">
        <f t="shared" si="8"/>
        <v>46</v>
      </c>
      <c r="I27" s="124">
        <f t="shared" si="8"/>
        <v>46</v>
      </c>
      <c r="J27" s="124">
        <f t="shared" si="8"/>
        <v>46</v>
      </c>
      <c r="K27" s="124">
        <f t="shared" si="8"/>
        <v>46</v>
      </c>
      <c r="L27" s="124">
        <f t="shared" si="8"/>
        <v>46</v>
      </c>
      <c r="M27" s="124">
        <f t="shared" si="8"/>
        <v>46</v>
      </c>
      <c r="N27" s="124">
        <f t="shared" si="8"/>
        <v>46</v>
      </c>
      <c r="O27" s="124">
        <f t="shared" si="8"/>
        <v>46</v>
      </c>
      <c r="P27" s="124">
        <f t="shared" si="8"/>
        <v>46</v>
      </c>
      <c r="Q27" s="124">
        <f t="shared" si="8"/>
        <v>46</v>
      </c>
      <c r="R27" s="124">
        <f t="shared" si="8"/>
        <v>91</v>
      </c>
      <c r="S27" s="124">
        <f t="shared" si="8"/>
        <v>9</v>
      </c>
      <c r="T27" s="124">
        <f t="shared" si="8"/>
        <v>82</v>
      </c>
      <c r="U27" s="124">
        <f t="shared" si="8"/>
        <v>91</v>
      </c>
      <c r="V27" s="124">
        <f t="shared" si="8"/>
        <v>18</v>
      </c>
      <c r="W27" s="124">
        <f t="shared" si="8"/>
        <v>73</v>
      </c>
      <c r="X27" s="124">
        <f t="shared" si="8"/>
        <v>62</v>
      </c>
      <c r="Y27" s="124">
        <f t="shared" si="8"/>
        <v>46</v>
      </c>
      <c r="Z27" s="124">
        <f t="shared" si="8"/>
        <v>46</v>
      </c>
      <c r="AA27" s="124">
        <f t="shared" si="8"/>
        <v>46</v>
      </c>
      <c r="AB27" s="124">
        <f t="shared" si="8"/>
        <v>46</v>
      </c>
      <c r="AC27" s="124">
        <f t="shared" si="8"/>
        <v>46</v>
      </c>
      <c r="AD27" s="124">
        <f t="shared" si="8"/>
        <v>46</v>
      </c>
      <c r="AE27" s="124">
        <f t="shared" si="8"/>
        <v>46</v>
      </c>
      <c r="AF27" s="124">
        <f t="shared" si="8"/>
        <v>50</v>
      </c>
      <c r="AG27" s="124">
        <f t="shared" si="8"/>
        <v>46</v>
      </c>
      <c r="AH27" s="124">
        <f t="shared" si="8"/>
        <v>62</v>
      </c>
      <c r="AI27" s="124">
        <f t="shared" si="8"/>
        <v>46</v>
      </c>
      <c r="AJ27" s="124">
        <f t="shared" si="8"/>
        <v>46</v>
      </c>
      <c r="AK27" s="124">
        <f t="shared" si="8"/>
        <v>46</v>
      </c>
      <c r="AL27" s="124">
        <f t="shared" si="8"/>
        <v>46</v>
      </c>
      <c r="AM27" s="124">
        <f t="shared" si="8"/>
        <v>46</v>
      </c>
      <c r="AN27" s="124">
        <f t="shared" si="8"/>
        <v>46</v>
      </c>
      <c r="AO27" s="124">
        <f t="shared" si="8"/>
        <v>46</v>
      </c>
      <c r="AP27" s="124">
        <f t="shared" si="8"/>
        <v>46</v>
      </c>
      <c r="AQ27" s="124">
        <f t="shared" si="8"/>
        <v>46</v>
      </c>
      <c r="AR27" s="124">
        <f t="shared" si="8"/>
        <v>46</v>
      </c>
      <c r="AS27" s="124">
        <f t="shared" si="8"/>
        <v>46</v>
      </c>
      <c r="AT27" s="124">
        <f t="shared" si="8"/>
        <v>46</v>
      </c>
      <c r="AU27" s="124">
        <f t="shared" si="8"/>
        <v>46</v>
      </c>
      <c r="AV27" s="124">
        <f t="shared" si="8"/>
        <v>46</v>
      </c>
      <c r="AW27" s="124">
        <f t="shared" si="8"/>
        <v>46</v>
      </c>
      <c r="AX27" s="124">
        <f t="shared" si="8"/>
        <v>46</v>
      </c>
      <c r="AY27" s="164">
        <f t="shared" si="8"/>
        <v>46</v>
      </c>
      <c r="AZ27" s="106"/>
    </row>
    <row r="28" spans="1:52">
      <c r="B28" s="165" t="s">
        <v>309</v>
      </c>
      <c r="C28" s="110"/>
      <c r="D28" s="110">
        <v>0</v>
      </c>
      <c r="E28" s="110">
        <v>45</v>
      </c>
      <c r="F28" s="110">
        <v>45</v>
      </c>
      <c r="G28" s="110">
        <v>45</v>
      </c>
      <c r="H28" s="110">
        <v>45</v>
      </c>
      <c r="I28" s="110">
        <v>45</v>
      </c>
      <c r="J28" s="110">
        <v>45</v>
      </c>
      <c r="K28" s="110">
        <v>45</v>
      </c>
      <c r="L28" s="110">
        <v>45</v>
      </c>
      <c r="M28" s="110">
        <v>45</v>
      </c>
      <c r="N28" s="110">
        <v>45</v>
      </c>
      <c r="O28" s="110">
        <v>45</v>
      </c>
      <c r="P28" s="110">
        <v>45</v>
      </c>
      <c r="Q28" s="110">
        <v>0</v>
      </c>
      <c r="R28" s="110">
        <v>82</v>
      </c>
      <c r="S28" s="110">
        <v>9</v>
      </c>
      <c r="T28" s="110">
        <v>0</v>
      </c>
      <c r="U28" s="110">
        <v>73</v>
      </c>
      <c r="V28" s="110">
        <v>18</v>
      </c>
      <c r="W28" s="110">
        <v>29</v>
      </c>
      <c r="X28" s="110">
        <v>45</v>
      </c>
      <c r="Y28" s="110">
        <v>45</v>
      </c>
      <c r="Z28" s="110">
        <v>45</v>
      </c>
      <c r="AA28" s="110">
        <v>45</v>
      </c>
      <c r="AB28" s="110">
        <v>45</v>
      </c>
      <c r="AC28" s="110">
        <v>45</v>
      </c>
      <c r="AD28" s="110">
        <v>45</v>
      </c>
      <c r="AE28" s="110">
        <v>41</v>
      </c>
      <c r="AF28" s="110">
        <v>45</v>
      </c>
      <c r="AG28" s="110">
        <v>29</v>
      </c>
      <c r="AH28" s="110">
        <v>45</v>
      </c>
      <c r="AI28" s="110">
        <v>45</v>
      </c>
      <c r="AJ28" s="110">
        <v>45</v>
      </c>
      <c r="AK28" s="110">
        <v>45</v>
      </c>
      <c r="AL28" s="110">
        <v>45</v>
      </c>
      <c r="AM28" s="110">
        <v>45</v>
      </c>
      <c r="AN28" s="110">
        <v>45</v>
      </c>
      <c r="AO28" s="110">
        <v>45</v>
      </c>
      <c r="AP28" s="110">
        <v>45</v>
      </c>
      <c r="AQ28" s="110">
        <v>45</v>
      </c>
      <c r="AR28" s="110">
        <v>45</v>
      </c>
      <c r="AS28" s="110">
        <v>45</v>
      </c>
      <c r="AT28" s="110">
        <v>45</v>
      </c>
      <c r="AU28" s="110">
        <v>45</v>
      </c>
      <c r="AV28" s="110">
        <v>45</v>
      </c>
      <c r="AW28" s="110">
        <v>45</v>
      </c>
      <c r="AX28" s="110">
        <v>45</v>
      </c>
      <c r="AY28" s="166">
        <v>0</v>
      </c>
      <c r="AZ28" s="106"/>
    </row>
    <row r="29" spans="1:52">
      <c r="B29" s="136" t="s">
        <v>310</v>
      </c>
      <c r="C29" s="125"/>
      <c r="D29" s="125">
        <f>C$28</f>
        <v>0</v>
      </c>
      <c r="E29" s="125">
        <f t="shared" ref="E29:AY29" si="9">D$28</f>
        <v>0</v>
      </c>
      <c r="F29" s="125">
        <f t="shared" si="9"/>
        <v>45</v>
      </c>
      <c r="G29" s="125">
        <f t="shared" si="9"/>
        <v>45</v>
      </c>
      <c r="H29" s="125">
        <f t="shared" si="9"/>
        <v>45</v>
      </c>
      <c r="I29" s="125">
        <f t="shared" si="9"/>
        <v>45</v>
      </c>
      <c r="J29" s="125">
        <f t="shared" si="9"/>
        <v>45</v>
      </c>
      <c r="K29" s="125">
        <f t="shared" si="9"/>
        <v>45</v>
      </c>
      <c r="L29" s="125">
        <f t="shared" si="9"/>
        <v>45</v>
      </c>
      <c r="M29" s="125">
        <f t="shared" si="9"/>
        <v>45</v>
      </c>
      <c r="N29" s="125">
        <f t="shared" si="9"/>
        <v>45</v>
      </c>
      <c r="O29" s="125">
        <f t="shared" si="9"/>
        <v>45</v>
      </c>
      <c r="P29" s="125">
        <f t="shared" si="9"/>
        <v>45</v>
      </c>
      <c r="Q29" s="125">
        <f t="shared" si="9"/>
        <v>45</v>
      </c>
      <c r="R29" s="125">
        <f t="shared" si="9"/>
        <v>0</v>
      </c>
      <c r="S29" s="125">
        <f t="shared" si="9"/>
        <v>82</v>
      </c>
      <c r="T29" s="125">
        <f t="shared" si="9"/>
        <v>9</v>
      </c>
      <c r="U29" s="125">
        <f t="shared" si="9"/>
        <v>0</v>
      </c>
      <c r="V29" s="125">
        <f t="shared" si="9"/>
        <v>73</v>
      </c>
      <c r="W29" s="125">
        <f t="shared" si="9"/>
        <v>18</v>
      </c>
      <c r="X29" s="125">
        <f t="shared" si="9"/>
        <v>29</v>
      </c>
      <c r="Y29" s="125">
        <f t="shared" si="9"/>
        <v>45</v>
      </c>
      <c r="Z29" s="125">
        <f t="shared" si="9"/>
        <v>45</v>
      </c>
      <c r="AA29" s="125">
        <f t="shared" si="9"/>
        <v>45</v>
      </c>
      <c r="AB29" s="125">
        <f t="shared" si="9"/>
        <v>45</v>
      </c>
      <c r="AC29" s="125">
        <f t="shared" si="9"/>
        <v>45</v>
      </c>
      <c r="AD29" s="125">
        <f t="shared" si="9"/>
        <v>45</v>
      </c>
      <c r="AE29" s="125">
        <f t="shared" si="9"/>
        <v>45</v>
      </c>
      <c r="AF29" s="125">
        <f t="shared" si="9"/>
        <v>41</v>
      </c>
      <c r="AG29" s="125">
        <f t="shared" si="9"/>
        <v>45</v>
      </c>
      <c r="AH29" s="125">
        <f t="shared" si="9"/>
        <v>29</v>
      </c>
      <c r="AI29" s="125">
        <f t="shared" si="9"/>
        <v>45</v>
      </c>
      <c r="AJ29" s="125">
        <f t="shared" si="9"/>
        <v>45</v>
      </c>
      <c r="AK29" s="125">
        <f t="shared" si="9"/>
        <v>45</v>
      </c>
      <c r="AL29" s="125">
        <f t="shared" si="9"/>
        <v>45</v>
      </c>
      <c r="AM29" s="125">
        <f t="shared" si="9"/>
        <v>45</v>
      </c>
      <c r="AN29" s="125">
        <f t="shared" si="9"/>
        <v>45</v>
      </c>
      <c r="AO29" s="125">
        <f t="shared" si="9"/>
        <v>45</v>
      </c>
      <c r="AP29" s="125">
        <f t="shared" si="9"/>
        <v>45</v>
      </c>
      <c r="AQ29" s="125">
        <f t="shared" si="9"/>
        <v>45</v>
      </c>
      <c r="AR29" s="125">
        <f t="shared" si="9"/>
        <v>45</v>
      </c>
      <c r="AS29" s="125">
        <f t="shared" si="9"/>
        <v>45</v>
      </c>
      <c r="AT29" s="125">
        <f t="shared" si="9"/>
        <v>45</v>
      </c>
      <c r="AU29" s="125">
        <f t="shared" si="9"/>
        <v>45</v>
      </c>
      <c r="AV29" s="125">
        <f t="shared" si="9"/>
        <v>45</v>
      </c>
      <c r="AW29" s="125">
        <f t="shared" si="9"/>
        <v>45</v>
      </c>
      <c r="AX29" s="125">
        <f t="shared" si="9"/>
        <v>45</v>
      </c>
      <c r="AY29" s="167">
        <f t="shared" si="9"/>
        <v>45</v>
      </c>
      <c r="AZ29" s="168"/>
    </row>
    <row r="30" spans="1:52">
      <c r="A30" s="169" t="s">
        <v>311</v>
      </c>
      <c r="B30" s="144">
        <v>10</v>
      </c>
      <c r="C30" s="117" t="s">
        <v>292</v>
      </c>
      <c r="D30" s="117">
        <f>D$27*$B$30</f>
        <v>910</v>
      </c>
      <c r="E30" s="117">
        <f t="shared" ref="E30:AY30" si="10">E$27*$B$30</f>
        <v>910</v>
      </c>
      <c r="F30" s="117">
        <f t="shared" si="10"/>
        <v>460</v>
      </c>
      <c r="G30" s="117">
        <f t="shared" si="10"/>
        <v>460</v>
      </c>
      <c r="H30" s="117">
        <f t="shared" si="10"/>
        <v>460</v>
      </c>
      <c r="I30" s="117">
        <f t="shared" si="10"/>
        <v>460</v>
      </c>
      <c r="J30" s="117">
        <f t="shared" si="10"/>
        <v>460</v>
      </c>
      <c r="K30" s="117">
        <f t="shared" si="10"/>
        <v>460</v>
      </c>
      <c r="L30" s="117">
        <f t="shared" si="10"/>
        <v>460</v>
      </c>
      <c r="M30" s="117">
        <f t="shared" si="10"/>
        <v>460</v>
      </c>
      <c r="N30" s="117">
        <f t="shared" si="10"/>
        <v>460</v>
      </c>
      <c r="O30" s="117">
        <f t="shared" si="10"/>
        <v>460</v>
      </c>
      <c r="P30" s="117">
        <f t="shared" si="10"/>
        <v>460</v>
      </c>
      <c r="Q30" s="117">
        <f t="shared" si="10"/>
        <v>460</v>
      </c>
      <c r="R30" s="117">
        <f>R$27*$B$30</f>
        <v>910</v>
      </c>
      <c r="S30" s="117">
        <f t="shared" si="10"/>
        <v>90</v>
      </c>
      <c r="T30" s="117">
        <f t="shared" si="10"/>
        <v>820</v>
      </c>
      <c r="U30" s="117">
        <f t="shared" si="10"/>
        <v>910</v>
      </c>
      <c r="V30" s="117">
        <f t="shared" si="10"/>
        <v>180</v>
      </c>
      <c r="W30" s="117">
        <f t="shared" si="10"/>
        <v>730</v>
      </c>
      <c r="X30" s="117">
        <f t="shared" si="10"/>
        <v>620</v>
      </c>
      <c r="Y30" s="117">
        <f t="shared" si="10"/>
        <v>460</v>
      </c>
      <c r="Z30" s="117">
        <f t="shared" si="10"/>
        <v>460</v>
      </c>
      <c r="AA30" s="117">
        <f t="shared" si="10"/>
        <v>460</v>
      </c>
      <c r="AB30" s="117">
        <f t="shared" si="10"/>
        <v>460</v>
      </c>
      <c r="AC30" s="117">
        <f t="shared" si="10"/>
        <v>460</v>
      </c>
      <c r="AD30" s="117">
        <f t="shared" si="10"/>
        <v>460</v>
      </c>
      <c r="AE30" s="117">
        <f>AE$27*$B$30</f>
        <v>460</v>
      </c>
      <c r="AF30" s="117">
        <f t="shared" si="10"/>
        <v>500</v>
      </c>
      <c r="AG30" s="117">
        <f t="shared" si="10"/>
        <v>460</v>
      </c>
      <c r="AH30" s="117">
        <f t="shared" si="10"/>
        <v>620</v>
      </c>
      <c r="AI30" s="117">
        <f t="shared" si="10"/>
        <v>460</v>
      </c>
      <c r="AJ30" s="117">
        <f t="shared" si="10"/>
        <v>460</v>
      </c>
      <c r="AK30" s="117">
        <f t="shared" si="10"/>
        <v>460</v>
      </c>
      <c r="AL30" s="117">
        <f t="shared" si="10"/>
        <v>460</v>
      </c>
      <c r="AM30" s="117">
        <f t="shared" si="10"/>
        <v>460</v>
      </c>
      <c r="AN30" s="117">
        <f t="shared" si="10"/>
        <v>460</v>
      </c>
      <c r="AO30" s="117">
        <f t="shared" si="10"/>
        <v>460</v>
      </c>
      <c r="AP30" s="117">
        <f t="shared" si="10"/>
        <v>460</v>
      </c>
      <c r="AQ30" s="117">
        <f t="shared" si="10"/>
        <v>460</v>
      </c>
      <c r="AR30" s="117">
        <f t="shared" si="10"/>
        <v>460</v>
      </c>
      <c r="AS30" s="117">
        <f t="shared" si="10"/>
        <v>460</v>
      </c>
      <c r="AT30" s="117">
        <f t="shared" si="10"/>
        <v>460</v>
      </c>
      <c r="AU30" s="117">
        <f t="shared" si="10"/>
        <v>460</v>
      </c>
      <c r="AV30" s="117">
        <f t="shared" si="10"/>
        <v>460</v>
      </c>
      <c r="AW30" s="117">
        <f t="shared" si="10"/>
        <v>460</v>
      </c>
      <c r="AX30" s="117">
        <f t="shared" si="10"/>
        <v>460</v>
      </c>
      <c r="AY30" s="117">
        <f t="shared" si="10"/>
        <v>460</v>
      </c>
      <c r="AZ30" s="141">
        <f t="shared" si="5"/>
        <v>24220</v>
      </c>
    </row>
    <row r="32" spans="1:52">
      <c r="A32" s="102" t="s">
        <v>299</v>
      </c>
    </row>
    <row r="33" spans="1:52">
      <c r="A33" s="135" t="s">
        <v>22</v>
      </c>
      <c r="B33" s="135" t="s">
        <v>340</v>
      </c>
      <c r="C33" s="124"/>
      <c r="D33" s="124">
        <f>D$21*shipping_manufacturing!$F$27/100</f>
        <v>0</v>
      </c>
      <c r="E33" s="124">
        <f>E$21*shipping_manufacturing!$F$27/100</f>
        <v>0</v>
      </c>
      <c r="F33" s="124">
        <f>F$21*shipping_manufacturing!$F$27/100</f>
        <v>0</v>
      </c>
      <c r="G33" s="124">
        <f>G$21*shipping_manufacturing!$F$27/100</f>
        <v>0</v>
      </c>
      <c r="H33" s="124">
        <f>H$21*shipping_manufacturing!$F$27/100</f>
        <v>0</v>
      </c>
      <c r="I33" s="124">
        <f>I$21*shipping_manufacturing!$F$27/100</f>
        <v>0</v>
      </c>
      <c r="J33" s="124">
        <f>J$21*shipping_manufacturing!$F$27/100</f>
        <v>0</v>
      </c>
      <c r="K33" s="124">
        <f>K$21*shipping_manufacturing!$F$27/100</f>
        <v>0</v>
      </c>
      <c r="L33" s="124">
        <f>L$21*shipping_manufacturing!$F$27/100</f>
        <v>0</v>
      </c>
      <c r="M33" s="124">
        <f>M$21*shipping_manufacturing!$F$27/100</f>
        <v>0</v>
      </c>
      <c r="N33" s="124">
        <f>N$21*shipping_manufacturing!$F$27/100</f>
        <v>0</v>
      </c>
      <c r="O33" s="124">
        <f>O$21*shipping_manufacturing!$F$27/100</f>
        <v>0</v>
      </c>
      <c r="P33" s="124">
        <f>P$21*shipping_manufacturing!$F$27/100</f>
        <v>0</v>
      </c>
      <c r="Q33" s="124">
        <f>Q$21*shipping_manufacturing!$F$27/100</f>
        <v>0</v>
      </c>
      <c r="R33" s="124">
        <f>R$21*shipping_manufacturing!$F$27/100</f>
        <v>0</v>
      </c>
      <c r="S33" s="124">
        <f>S$21*shipping_manufacturing!$F$27/100</f>
        <v>0</v>
      </c>
      <c r="T33" s="124">
        <f>T$21*shipping_manufacturing!$F$27/100</f>
        <v>0</v>
      </c>
      <c r="U33" s="124">
        <f>U$21*shipping_manufacturing!$F$27/100</f>
        <v>0</v>
      </c>
      <c r="V33" s="124">
        <f>V$21*shipping_manufacturing!$F$27/100</f>
        <v>0</v>
      </c>
      <c r="W33" s="124">
        <f>W$21*shipping_manufacturing!$F$27/100</f>
        <v>0</v>
      </c>
      <c r="X33" s="124">
        <f>X$21*shipping_manufacturing!$F$27/100</f>
        <v>0</v>
      </c>
      <c r="Y33" s="124">
        <f>Y$21*shipping_manufacturing!$F$27/100</f>
        <v>0</v>
      </c>
      <c r="Z33" s="124">
        <f>Z$21*shipping_manufacturing!$F$27/100</f>
        <v>0</v>
      </c>
      <c r="AA33" s="124">
        <f>AA$21*shipping_manufacturing!$F$27/100</f>
        <v>0</v>
      </c>
      <c r="AB33" s="124">
        <f>AB$21*shipping_manufacturing!$F$27/100</f>
        <v>0</v>
      </c>
      <c r="AC33" s="124">
        <f>AC$21*shipping_manufacturing!$F$27/100</f>
        <v>0</v>
      </c>
      <c r="AD33" s="124">
        <f>AD$21*shipping_manufacturing!$F$27/100</f>
        <v>0</v>
      </c>
      <c r="AE33" s="124">
        <f>AE$21*shipping_manufacturing!$F$27/100</f>
        <v>0</v>
      </c>
      <c r="AF33" s="124">
        <f>AF$21*shipping_manufacturing!$F$27/100</f>
        <v>0</v>
      </c>
      <c r="AG33" s="124">
        <f>AG$21*shipping_manufacturing!$F$27/100</f>
        <v>0</v>
      </c>
      <c r="AH33" s="124">
        <f>AH$21*shipping_manufacturing!$F$27/100</f>
        <v>0</v>
      </c>
      <c r="AI33" s="124">
        <f>AI$21*shipping_manufacturing!$F$27/100</f>
        <v>0</v>
      </c>
      <c r="AJ33" s="124">
        <f>AJ$21*shipping_manufacturing!$F$27/100</f>
        <v>0</v>
      </c>
      <c r="AK33" s="124">
        <f>AK$21*shipping_manufacturing!$F$27/100</f>
        <v>0</v>
      </c>
      <c r="AL33" s="124">
        <f>AL$21*shipping_manufacturing!$F$27/100</f>
        <v>0</v>
      </c>
      <c r="AM33" s="124">
        <f>AM$21*shipping_manufacturing!$F$27/100</f>
        <v>0</v>
      </c>
      <c r="AN33" s="124">
        <f>AN$21*shipping_manufacturing!$F$27/100</f>
        <v>0</v>
      </c>
      <c r="AO33" s="124">
        <f>AO$21*shipping_manufacturing!$F$27/100</f>
        <v>0</v>
      </c>
      <c r="AP33" s="124">
        <f>AP$21*shipping_manufacturing!$F$27/100</f>
        <v>0</v>
      </c>
      <c r="AQ33" s="124">
        <f>AQ$21*shipping_manufacturing!$F$27/100</f>
        <v>0</v>
      </c>
      <c r="AR33" s="124">
        <f>AR$21*shipping_manufacturing!$F$27/100</f>
        <v>0</v>
      </c>
      <c r="AS33" s="124">
        <f>AS$21*shipping_manufacturing!$F$27/100</f>
        <v>0</v>
      </c>
      <c r="AT33" s="124">
        <f>AT$21*shipping_manufacturing!$F$27/100</f>
        <v>0</v>
      </c>
      <c r="AU33" s="124">
        <f>AU$21*shipping_manufacturing!$F$27/100</f>
        <v>0</v>
      </c>
      <c r="AV33" s="124">
        <f>AV$21*shipping_manufacturing!$F$27/100</f>
        <v>0</v>
      </c>
      <c r="AW33" s="124">
        <f>AW$21*shipping_manufacturing!$F$27/100</f>
        <v>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339</v>
      </c>
      <c r="B34" s="165" t="s">
        <v>341</v>
      </c>
      <c r="C34" s="110"/>
      <c r="D34" s="110">
        <f>D$22*shipping_manufacturing!$G$27/100</f>
        <v>0</v>
      </c>
      <c r="E34" s="110">
        <f>E$22*shipping_manufacturing!$G$27/100</f>
        <v>0</v>
      </c>
      <c r="F34" s="110">
        <f>F$22*shipping_manufacturing!$G$27/100</f>
        <v>0</v>
      </c>
      <c r="G34" s="110">
        <f>G$22*shipping_manufacturing!$G$27/100</f>
        <v>0</v>
      </c>
      <c r="H34" s="110">
        <f>H$22*shipping_manufacturing!$G$27/100</f>
        <v>0</v>
      </c>
      <c r="I34" s="110">
        <f>I$22*shipping_manufacturing!$G$27/100</f>
        <v>0</v>
      </c>
      <c r="J34" s="110">
        <f>J$22*shipping_manufacturing!$G$27/100</f>
        <v>0</v>
      </c>
      <c r="K34" s="110">
        <f>K$22*shipping_manufacturing!$G$27/100</f>
        <v>0</v>
      </c>
      <c r="L34" s="110">
        <f>L$22*shipping_manufacturing!$G$27/100</f>
        <v>0</v>
      </c>
      <c r="M34" s="110">
        <f>M$22*shipping_manufacturing!$G$27/100</f>
        <v>0</v>
      </c>
      <c r="N34" s="110">
        <f>N$22*shipping_manufacturing!$G$27/100</f>
        <v>0</v>
      </c>
      <c r="O34" s="110">
        <f>O$22*shipping_manufacturing!$G$27/100</f>
        <v>0</v>
      </c>
      <c r="P34" s="110">
        <f>P$22*shipping_manufacturing!$G$27/100</f>
        <v>0</v>
      </c>
      <c r="Q34" s="110">
        <f>Q$22*shipping_manufacturing!$G$27/100</f>
        <v>0</v>
      </c>
      <c r="R34" s="110">
        <f>R$22*shipping_manufacturing!$G$27/100</f>
        <v>0</v>
      </c>
      <c r="S34" s="110">
        <f>S$22*shipping_manufacturing!$G$27/100</f>
        <v>0</v>
      </c>
      <c r="T34" s="110">
        <f>T$22*shipping_manufacturing!$G$27/100</f>
        <v>0</v>
      </c>
      <c r="U34" s="110">
        <f>U$22*shipping_manufacturing!$G$27/100</f>
        <v>0</v>
      </c>
      <c r="V34" s="110">
        <f>V$22*shipping_manufacturing!$G$27/100</f>
        <v>0</v>
      </c>
      <c r="W34" s="110">
        <f>W$22*shipping_manufacturing!$G$27/100</f>
        <v>0</v>
      </c>
      <c r="X34" s="110">
        <f>X$22*shipping_manufacturing!$G$27/100</f>
        <v>0</v>
      </c>
      <c r="Y34" s="110">
        <f>Y$22*shipping_manufacturing!$G$27/100</f>
        <v>0</v>
      </c>
      <c r="Z34" s="110">
        <f>Z$22*shipping_manufacturing!$G$27/100</f>
        <v>0</v>
      </c>
      <c r="AA34" s="110">
        <f>AA$22*shipping_manufacturing!$G$27/100</f>
        <v>0</v>
      </c>
      <c r="AB34" s="110">
        <f>AB$22*shipping_manufacturing!$G$27/100</f>
        <v>0</v>
      </c>
      <c r="AC34" s="110">
        <f>AC$22*shipping_manufacturing!$G$27/100</f>
        <v>0</v>
      </c>
      <c r="AD34" s="110">
        <f>AD$22*shipping_manufacturing!$G$27/100</f>
        <v>0</v>
      </c>
      <c r="AE34" s="110">
        <f>AE$22*shipping_manufacturing!$G$27/100</f>
        <v>0</v>
      </c>
      <c r="AF34" s="110">
        <f>AF$22*shipping_manufacturing!$G$27/100</f>
        <v>0</v>
      </c>
      <c r="AG34" s="110">
        <f>AG$22*shipping_manufacturing!$G$27/100</f>
        <v>0</v>
      </c>
      <c r="AH34" s="110">
        <f>AH$22*shipping_manufacturing!$G$27/100</f>
        <v>0</v>
      </c>
      <c r="AI34" s="110">
        <f>AI$22*shipping_manufacturing!$G$27/100</f>
        <v>0</v>
      </c>
      <c r="AJ34" s="110">
        <f>AJ$22*shipping_manufacturing!$G$27/100</f>
        <v>0</v>
      </c>
      <c r="AK34" s="110">
        <f>AK$22*shipping_manufacturing!$G$27/100</f>
        <v>0</v>
      </c>
      <c r="AL34" s="110">
        <f>AL$22*shipping_manufacturing!$G$27/100</f>
        <v>0</v>
      </c>
      <c r="AM34" s="110">
        <f>AM$22*shipping_manufacturing!$G$27/100</f>
        <v>0</v>
      </c>
      <c r="AN34" s="110">
        <f>AN$22*shipping_manufacturing!$G$27/100</f>
        <v>0</v>
      </c>
      <c r="AO34" s="110">
        <f>AO$22*shipping_manufacturing!$G$27/100</f>
        <v>0</v>
      </c>
      <c r="AP34" s="110">
        <f>AP$22*shipping_manufacturing!$G$27/100</f>
        <v>0</v>
      </c>
      <c r="AQ34" s="110">
        <f>AQ$22*shipping_manufacturing!$G$27/100</f>
        <v>0</v>
      </c>
      <c r="AR34" s="110">
        <f>AR$22*shipping_manufacturing!$G$27/100</f>
        <v>0</v>
      </c>
      <c r="AS34" s="110">
        <f>AS$22*shipping_manufacturing!$G$27/100</f>
        <v>0</v>
      </c>
      <c r="AT34" s="110">
        <f>AT$22*shipping_manufacturing!$G$27/100</f>
        <v>0</v>
      </c>
      <c r="AU34" s="110">
        <f>AU$22*shipping_manufacturing!$G$27/100</f>
        <v>0</v>
      </c>
      <c r="AV34" s="110">
        <f>AV$22*shipping_manufacturing!$G$27/100</f>
        <v>0</v>
      </c>
      <c r="AW34" s="110">
        <f>AW$22*shipping_manufacturing!$G$27/100</f>
        <v>0</v>
      </c>
      <c r="AX34" s="110">
        <f>AX$22*shipping_manufacturing!$G$27/100</f>
        <v>0</v>
      </c>
      <c r="AY34" s="110">
        <f>AY$22*shipping_manufacturing!$G$27/100</f>
        <v>0</v>
      </c>
    </row>
    <row r="35" spans="1:52">
      <c r="A35" s="110">
        <v>1225</v>
      </c>
      <c r="B35" s="165" t="s">
        <v>342</v>
      </c>
      <c r="C35" s="110"/>
      <c r="D35" s="110">
        <f>SUM(D33:D34)</f>
        <v>0</v>
      </c>
      <c r="E35" s="110">
        <f t="shared" ref="E35:AY35" si="11">SUM(E33:E34)</f>
        <v>0</v>
      </c>
      <c r="F35" s="110">
        <f t="shared" si="11"/>
        <v>0</v>
      </c>
      <c r="G35" s="110">
        <f t="shared" si="11"/>
        <v>0</v>
      </c>
      <c r="H35" s="110">
        <f t="shared" si="11"/>
        <v>0</v>
      </c>
      <c r="I35" s="110">
        <f t="shared" si="11"/>
        <v>0</v>
      </c>
      <c r="J35" s="110">
        <f t="shared" si="11"/>
        <v>0</v>
      </c>
      <c r="K35" s="110">
        <f t="shared" si="11"/>
        <v>0</v>
      </c>
      <c r="L35" s="110">
        <f t="shared" si="11"/>
        <v>0</v>
      </c>
      <c r="M35" s="110">
        <f t="shared" si="11"/>
        <v>0</v>
      </c>
      <c r="N35" s="110">
        <f t="shared" si="11"/>
        <v>0</v>
      </c>
      <c r="O35" s="110">
        <f t="shared" si="11"/>
        <v>0</v>
      </c>
      <c r="P35" s="110">
        <f t="shared" si="11"/>
        <v>0</v>
      </c>
      <c r="Q35" s="110">
        <f t="shared" si="11"/>
        <v>0</v>
      </c>
      <c r="R35" s="110">
        <f t="shared" si="11"/>
        <v>0</v>
      </c>
      <c r="S35" s="110">
        <f t="shared" si="11"/>
        <v>0</v>
      </c>
      <c r="T35" s="110">
        <f t="shared" si="11"/>
        <v>0</v>
      </c>
      <c r="U35" s="110">
        <f t="shared" si="11"/>
        <v>0</v>
      </c>
      <c r="V35" s="110">
        <f t="shared" si="11"/>
        <v>0</v>
      </c>
      <c r="W35" s="110">
        <f t="shared" si="11"/>
        <v>0</v>
      </c>
      <c r="X35" s="110">
        <f t="shared" si="11"/>
        <v>0</v>
      </c>
      <c r="Y35" s="110">
        <f t="shared" si="11"/>
        <v>0</v>
      </c>
      <c r="Z35" s="110">
        <f t="shared" si="11"/>
        <v>0</v>
      </c>
      <c r="AA35" s="110">
        <f t="shared" si="11"/>
        <v>0</v>
      </c>
      <c r="AB35" s="110">
        <f t="shared" si="11"/>
        <v>0</v>
      </c>
      <c r="AC35" s="110">
        <f t="shared" si="11"/>
        <v>0</v>
      </c>
      <c r="AD35" s="110">
        <f t="shared" si="11"/>
        <v>0</v>
      </c>
      <c r="AE35" s="110">
        <f t="shared" si="11"/>
        <v>0</v>
      </c>
      <c r="AF35" s="110">
        <f t="shared" si="11"/>
        <v>0</v>
      </c>
      <c r="AG35" s="110">
        <f t="shared" si="11"/>
        <v>0</v>
      </c>
      <c r="AH35" s="110">
        <f t="shared" si="11"/>
        <v>0</v>
      </c>
      <c r="AI35" s="110">
        <f t="shared" si="11"/>
        <v>0</v>
      </c>
      <c r="AJ35" s="110">
        <f t="shared" si="11"/>
        <v>0</v>
      </c>
      <c r="AK35" s="110">
        <f t="shared" si="11"/>
        <v>0</v>
      </c>
      <c r="AL35" s="110">
        <f t="shared" si="11"/>
        <v>0</v>
      </c>
      <c r="AM35" s="110">
        <f t="shared" si="11"/>
        <v>0</v>
      </c>
      <c r="AN35" s="110">
        <f t="shared" si="11"/>
        <v>0</v>
      </c>
      <c r="AO35" s="110">
        <f t="shared" si="11"/>
        <v>0</v>
      </c>
      <c r="AP35" s="110">
        <f t="shared" si="11"/>
        <v>0</v>
      </c>
      <c r="AQ35" s="110">
        <f t="shared" si="11"/>
        <v>0</v>
      </c>
      <c r="AR35" s="110">
        <f t="shared" si="11"/>
        <v>0</v>
      </c>
      <c r="AS35" s="110">
        <f t="shared" si="11"/>
        <v>0</v>
      </c>
      <c r="AT35" s="110">
        <f t="shared" si="11"/>
        <v>0</v>
      </c>
      <c r="AU35" s="110">
        <f t="shared" si="11"/>
        <v>0</v>
      </c>
      <c r="AV35" s="110">
        <f t="shared" si="11"/>
        <v>0</v>
      </c>
      <c r="AW35" s="110">
        <f t="shared" si="11"/>
        <v>0</v>
      </c>
      <c r="AX35" s="110">
        <f t="shared" si="11"/>
        <v>0</v>
      </c>
      <c r="AY35" s="110">
        <f t="shared" si="11"/>
        <v>0</v>
      </c>
    </row>
    <row r="36" spans="1:52">
      <c r="A36" s="110"/>
      <c r="B36" s="165" t="s">
        <v>343</v>
      </c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</row>
    <row r="37" spans="1:52">
      <c r="A37" s="110"/>
      <c r="B37" s="165" t="s">
        <v>344</v>
      </c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</row>
    <row r="38" spans="1:52">
      <c r="A38" s="110"/>
      <c r="B38" s="165" t="s">
        <v>345</v>
      </c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</row>
    <row r="39" spans="1:52">
      <c r="A39" s="110"/>
      <c r="B39" s="165" t="s">
        <v>346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347</v>
      </c>
      <c r="C40" s="110"/>
      <c r="D40" s="110">
        <f>D34-D37</f>
        <v>0</v>
      </c>
      <c r="E40" s="110">
        <f t="shared" ref="E40:AY40" si="13">E34-E37</f>
        <v>0</v>
      </c>
      <c r="F40" s="110">
        <f t="shared" si="13"/>
        <v>0</v>
      </c>
      <c r="G40" s="110">
        <f t="shared" si="13"/>
        <v>0</v>
      </c>
      <c r="H40" s="110">
        <f t="shared" si="13"/>
        <v>0</v>
      </c>
      <c r="I40" s="110">
        <f t="shared" si="13"/>
        <v>0</v>
      </c>
      <c r="J40" s="110">
        <f t="shared" si="13"/>
        <v>0</v>
      </c>
      <c r="K40" s="110">
        <f t="shared" si="13"/>
        <v>0</v>
      </c>
      <c r="L40" s="110">
        <f t="shared" si="13"/>
        <v>0</v>
      </c>
      <c r="M40" s="110">
        <f t="shared" si="13"/>
        <v>0</v>
      </c>
      <c r="N40" s="110">
        <f t="shared" si="13"/>
        <v>0</v>
      </c>
      <c r="O40" s="110">
        <f t="shared" si="13"/>
        <v>0</v>
      </c>
      <c r="P40" s="110">
        <f t="shared" si="13"/>
        <v>0</v>
      </c>
      <c r="Q40" s="110">
        <f t="shared" si="13"/>
        <v>0</v>
      </c>
      <c r="R40" s="110">
        <f t="shared" si="13"/>
        <v>0</v>
      </c>
      <c r="S40" s="110">
        <f t="shared" si="13"/>
        <v>0</v>
      </c>
      <c r="T40" s="110">
        <f t="shared" si="13"/>
        <v>0</v>
      </c>
      <c r="U40" s="110">
        <f t="shared" si="13"/>
        <v>0</v>
      </c>
      <c r="V40" s="110">
        <f t="shared" si="13"/>
        <v>0</v>
      </c>
      <c r="W40" s="110">
        <f t="shared" si="13"/>
        <v>0</v>
      </c>
      <c r="X40" s="110">
        <f t="shared" si="13"/>
        <v>0</v>
      </c>
      <c r="Y40" s="110">
        <f t="shared" si="13"/>
        <v>0</v>
      </c>
      <c r="Z40" s="110">
        <f t="shared" si="13"/>
        <v>0</v>
      </c>
      <c r="AA40" s="110">
        <f t="shared" si="13"/>
        <v>0</v>
      </c>
      <c r="AB40" s="110">
        <f t="shared" si="13"/>
        <v>0</v>
      </c>
      <c r="AC40" s="110">
        <f t="shared" si="13"/>
        <v>0</v>
      </c>
      <c r="AD40" s="110">
        <f t="shared" si="13"/>
        <v>0</v>
      </c>
      <c r="AE40" s="110">
        <f t="shared" si="13"/>
        <v>0</v>
      </c>
      <c r="AF40" s="110">
        <f t="shared" si="13"/>
        <v>0</v>
      </c>
      <c r="AG40" s="110">
        <f t="shared" si="13"/>
        <v>0</v>
      </c>
      <c r="AH40" s="110">
        <f t="shared" si="13"/>
        <v>0</v>
      </c>
      <c r="AI40" s="110">
        <f t="shared" si="13"/>
        <v>0</v>
      </c>
      <c r="AJ40" s="110">
        <f t="shared" si="13"/>
        <v>0</v>
      </c>
      <c r="AK40" s="110">
        <f t="shared" si="13"/>
        <v>0</v>
      </c>
      <c r="AL40" s="110">
        <f t="shared" si="13"/>
        <v>0</v>
      </c>
      <c r="AM40" s="110">
        <f t="shared" si="13"/>
        <v>0</v>
      </c>
      <c r="AN40" s="110">
        <f t="shared" si="13"/>
        <v>0</v>
      </c>
      <c r="AO40" s="110">
        <f t="shared" si="13"/>
        <v>0</v>
      </c>
      <c r="AP40" s="110">
        <f t="shared" si="13"/>
        <v>0</v>
      </c>
      <c r="AQ40" s="110">
        <f t="shared" si="13"/>
        <v>0</v>
      </c>
      <c r="AR40" s="110">
        <f t="shared" si="13"/>
        <v>0</v>
      </c>
      <c r="AS40" s="110">
        <f t="shared" si="13"/>
        <v>0</v>
      </c>
      <c r="AT40" s="110">
        <f t="shared" si="13"/>
        <v>0</v>
      </c>
      <c r="AU40" s="110">
        <f t="shared" si="13"/>
        <v>0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0</v>
      </c>
    </row>
    <row r="41" spans="1:52">
      <c r="A41" s="110"/>
      <c r="B41" s="165" t="s">
        <v>348</v>
      </c>
      <c r="C41" s="110"/>
      <c r="D41" s="110">
        <v>1</v>
      </c>
      <c r="E41" s="110">
        <v>1</v>
      </c>
      <c r="F41" s="110">
        <v>2</v>
      </c>
      <c r="G41" s="110">
        <v>2</v>
      </c>
      <c r="H41" s="110">
        <v>1</v>
      </c>
      <c r="I41" s="110">
        <v>2</v>
      </c>
      <c r="J41" s="110">
        <v>1</v>
      </c>
      <c r="K41" s="110">
        <v>2</v>
      </c>
      <c r="L41" s="110">
        <v>2</v>
      </c>
      <c r="M41" s="110">
        <v>1</v>
      </c>
      <c r="N41" s="110">
        <v>2</v>
      </c>
      <c r="O41" s="110">
        <v>1</v>
      </c>
      <c r="P41" s="110">
        <v>1</v>
      </c>
      <c r="Q41" s="110">
        <v>1</v>
      </c>
      <c r="R41" s="110">
        <v>1</v>
      </c>
      <c r="S41" s="110">
        <v>1</v>
      </c>
      <c r="T41" s="110">
        <v>2</v>
      </c>
      <c r="U41" s="110">
        <v>2</v>
      </c>
      <c r="V41" s="110">
        <v>2</v>
      </c>
      <c r="W41" s="110">
        <v>2</v>
      </c>
      <c r="X41" s="110">
        <v>1</v>
      </c>
      <c r="Y41" s="110">
        <v>1</v>
      </c>
      <c r="Z41" s="110">
        <v>1</v>
      </c>
      <c r="AA41" s="110">
        <v>2</v>
      </c>
      <c r="AB41" s="110">
        <v>1</v>
      </c>
      <c r="AC41" s="110">
        <v>1</v>
      </c>
      <c r="AD41" s="110">
        <v>1</v>
      </c>
      <c r="AE41" s="110">
        <v>1</v>
      </c>
      <c r="AF41" s="110">
        <v>1</v>
      </c>
      <c r="AG41" s="110">
        <v>1</v>
      </c>
      <c r="AH41" s="110">
        <v>1</v>
      </c>
      <c r="AI41" s="110">
        <v>1</v>
      </c>
      <c r="AJ41" s="110">
        <v>2</v>
      </c>
      <c r="AK41" s="110">
        <v>1</v>
      </c>
      <c r="AL41" s="110">
        <v>1</v>
      </c>
      <c r="AM41" s="110">
        <v>1</v>
      </c>
      <c r="AN41" s="110">
        <v>1</v>
      </c>
      <c r="AO41" s="110">
        <v>1</v>
      </c>
      <c r="AP41" s="110">
        <v>1</v>
      </c>
      <c r="AQ41" s="110">
        <v>2</v>
      </c>
      <c r="AR41" s="110">
        <v>1</v>
      </c>
      <c r="AS41" s="110">
        <v>2</v>
      </c>
      <c r="AT41" s="110">
        <v>1</v>
      </c>
      <c r="AU41" s="110">
        <v>1</v>
      </c>
      <c r="AV41" s="110">
        <v>2</v>
      </c>
      <c r="AW41" s="110">
        <v>3</v>
      </c>
      <c r="AX41" s="110">
        <v>1</v>
      </c>
      <c r="AY41" s="110">
        <v>1</v>
      </c>
    </row>
    <row r="42" spans="1:52">
      <c r="A42" s="110"/>
      <c r="B42" s="178" t="s">
        <v>349</v>
      </c>
      <c r="C42" s="110"/>
      <c r="D42" s="110">
        <v>0</v>
      </c>
      <c r="E42" s="110">
        <v>0</v>
      </c>
      <c r="F42" s="110">
        <v>0</v>
      </c>
      <c r="G42" s="110">
        <v>0</v>
      </c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0">
        <v>0</v>
      </c>
      <c r="U42" s="110">
        <v>0</v>
      </c>
      <c r="V42" s="110">
        <v>0</v>
      </c>
      <c r="W42" s="110">
        <v>0</v>
      </c>
      <c r="X42" s="110">
        <v>0</v>
      </c>
      <c r="Y42" s="110">
        <v>0</v>
      </c>
      <c r="Z42" s="110">
        <v>0</v>
      </c>
      <c r="AA42" s="110">
        <v>0</v>
      </c>
      <c r="AB42" s="110">
        <v>0</v>
      </c>
      <c r="AC42" s="110">
        <v>0</v>
      </c>
      <c r="AD42" s="110">
        <v>0</v>
      </c>
      <c r="AE42" s="110">
        <v>0</v>
      </c>
      <c r="AF42" s="110">
        <v>0</v>
      </c>
      <c r="AG42" s="110">
        <v>0</v>
      </c>
      <c r="AH42" s="110">
        <v>0</v>
      </c>
      <c r="AI42" s="110">
        <v>0</v>
      </c>
      <c r="AJ42" s="110">
        <v>0</v>
      </c>
      <c r="AK42" s="110">
        <v>0</v>
      </c>
      <c r="AL42" s="110">
        <v>0</v>
      </c>
      <c r="AM42" s="110">
        <v>0</v>
      </c>
      <c r="AN42" s="110">
        <v>0</v>
      </c>
      <c r="AO42" s="110">
        <v>0</v>
      </c>
      <c r="AP42" s="110">
        <v>0</v>
      </c>
      <c r="AQ42" s="110">
        <v>0</v>
      </c>
      <c r="AR42" s="110">
        <v>0</v>
      </c>
      <c r="AS42" s="110">
        <v>0</v>
      </c>
      <c r="AT42" s="110">
        <v>0</v>
      </c>
      <c r="AU42" s="110">
        <v>0</v>
      </c>
      <c r="AV42" s="110">
        <v>0</v>
      </c>
      <c r="AW42" s="110">
        <v>0</v>
      </c>
      <c r="AX42" s="110">
        <v>0</v>
      </c>
      <c r="AY42" s="110">
        <v>0</v>
      </c>
      <c r="AZ42" s="100">
        <f>SUM($D$42:$AY$42)</f>
        <v>0</v>
      </c>
    </row>
    <row r="43" spans="1:52">
      <c r="A43" s="110"/>
      <c r="B43" s="178" t="s">
        <v>350</v>
      </c>
      <c r="C43" s="110"/>
      <c r="D43" s="110">
        <v>0</v>
      </c>
      <c r="E43" s="110">
        <v>0</v>
      </c>
      <c r="F43" s="110">
        <v>0</v>
      </c>
      <c r="G43" s="110">
        <v>0</v>
      </c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10">
        <v>0</v>
      </c>
      <c r="V43" s="110">
        <v>0</v>
      </c>
      <c r="W43" s="110">
        <v>0</v>
      </c>
      <c r="X43" s="110">
        <v>0</v>
      </c>
      <c r="Y43" s="110">
        <v>0</v>
      </c>
      <c r="Z43" s="110">
        <v>0</v>
      </c>
      <c r="AA43" s="110">
        <v>0</v>
      </c>
      <c r="AB43" s="110">
        <v>0</v>
      </c>
      <c r="AC43" s="110">
        <v>0</v>
      </c>
      <c r="AD43" s="110">
        <v>0</v>
      </c>
      <c r="AE43" s="110">
        <v>0</v>
      </c>
      <c r="AF43" s="110">
        <v>0</v>
      </c>
      <c r="AG43" s="110">
        <v>0</v>
      </c>
      <c r="AH43" s="110">
        <v>0</v>
      </c>
      <c r="AI43" s="110">
        <v>0</v>
      </c>
      <c r="AJ43" s="110">
        <v>0</v>
      </c>
      <c r="AK43" s="110">
        <v>0</v>
      </c>
      <c r="AL43" s="110">
        <v>0</v>
      </c>
      <c r="AM43" s="110">
        <v>0</v>
      </c>
      <c r="AN43" s="110">
        <v>0</v>
      </c>
      <c r="AO43" s="110">
        <v>0</v>
      </c>
      <c r="AP43" s="110">
        <v>0</v>
      </c>
      <c r="AQ43" s="110">
        <v>0</v>
      </c>
      <c r="AR43" s="110">
        <v>0</v>
      </c>
      <c r="AS43" s="110">
        <v>0</v>
      </c>
      <c r="AT43" s="110">
        <v>0</v>
      </c>
      <c r="AU43" s="110">
        <v>0</v>
      </c>
      <c r="AV43" s="110">
        <v>0</v>
      </c>
      <c r="AW43" s="110">
        <v>0</v>
      </c>
      <c r="AX43" s="110">
        <v>0</v>
      </c>
      <c r="AY43" s="110">
        <v>0</v>
      </c>
      <c r="AZ43" s="100">
        <f>SUM($D$43:$AY$43)</f>
        <v>0</v>
      </c>
    </row>
    <row r="44" spans="1:52">
      <c r="A44" s="135" t="s">
        <v>59</v>
      </c>
      <c r="B44" s="135" t="s">
        <v>340</v>
      </c>
      <c r="C44" s="124"/>
      <c r="D44" s="124">
        <f>D$21*shipping_manufacturing!$F$28/100</f>
        <v>0</v>
      </c>
      <c r="E44" s="124">
        <f>E$21*shipping_manufacturing!$F$28/100</f>
        <v>1331.5215673033081</v>
      </c>
      <c r="F44" s="124">
        <f>F$21*shipping_manufacturing!$F$28/100</f>
        <v>1331.5215673033081</v>
      </c>
      <c r="G44" s="124">
        <f>G$21*shipping_manufacturing!$F$28/100</f>
        <v>1331.5215673033081</v>
      </c>
      <c r="H44" s="124">
        <f>H$21*shipping_manufacturing!$F$28/100</f>
        <v>1331.5215673033081</v>
      </c>
      <c r="I44" s="124">
        <f>I$21*shipping_manufacturing!$F$28/100</f>
        <v>1331.5215673033081</v>
      </c>
      <c r="J44" s="124">
        <f>J$21*shipping_manufacturing!$F$28/100</f>
        <v>1331.5215673033081</v>
      </c>
      <c r="K44" s="124">
        <f>K$21*shipping_manufacturing!$F$28/100</f>
        <v>1331.5215673033081</v>
      </c>
      <c r="L44" s="124">
        <f>L$21*shipping_manufacturing!$F$28/100</f>
        <v>1331.5215673033081</v>
      </c>
      <c r="M44" s="124">
        <f>M$21*shipping_manufacturing!$F$28/100</f>
        <v>1331.5215673033081</v>
      </c>
      <c r="N44" s="124">
        <f>N$21*shipping_manufacturing!$F$28/100</f>
        <v>1331.5215673033081</v>
      </c>
      <c r="O44" s="124">
        <f>O$21*shipping_manufacturing!$F$28/100</f>
        <v>1331.5215673033081</v>
      </c>
      <c r="P44" s="124">
        <f>P$21*shipping_manufacturing!$F$28/100</f>
        <v>1331.5215673033081</v>
      </c>
      <c r="Q44" s="124">
        <f>Q$21*shipping_manufacturing!$F$28/100</f>
        <v>0</v>
      </c>
      <c r="R44" s="124">
        <f>R$21*shipping_manufacturing!$F$28/100</f>
        <v>2454</v>
      </c>
      <c r="S44" s="124">
        <f>S$21*shipping_manufacturing!$F$28/100</f>
        <v>1331.5215673033081</v>
      </c>
      <c r="T44" s="124">
        <f>T$21*shipping_manufacturing!$F$28/100</f>
        <v>0</v>
      </c>
      <c r="U44" s="124">
        <f>U$21*shipping_manufacturing!$F$28/100</f>
        <v>2180.7177734377756</v>
      </c>
      <c r="V44" s="124">
        <f>V$21*shipping_manufacturing!$F$28/100</f>
        <v>850.14299686456002</v>
      </c>
      <c r="W44" s="124">
        <f>W$21*shipping_manufacturing!$F$28/100</f>
        <v>851.08737278501906</v>
      </c>
      <c r="X44" s="124">
        <f>X$21*shipping_manufacturing!$F$28/100</f>
        <v>1331.5215673033081</v>
      </c>
      <c r="Y44" s="124">
        <f>Y$21*shipping_manufacturing!$F$28/100</f>
        <v>1331.5215673033081</v>
      </c>
      <c r="Z44" s="124">
        <f>Z$21*shipping_manufacturing!$F$28/100</f>
        <v>1331.5215673033081</v>
      </c>
      <c r="AA44" s="124">
        <f>AA$21*shipping_manufacturing!$F$28/100</f>
        <v>1331.5215673033081</v>
      </c>
      <c r="AB44" s="124">
        <f>AB$21*shipping_manufacturing!$F$28/100</f>
        <v>1331.5215673033081</v>
      </c>
      <c r="AC44" s="124">
        <f>AC$21*shipping_manufacturing!$F$28/100</f>
        <v>1331.5215673033081</v>
      </c>
      <c r="AD44" s="124">
        <f>AD$21*shipping_manufacturing!$F$28/100</f>
        <v>1331.5215673033081</v>
      </c>
      <c r="AE44" s="124">
        <f>AE$21*shipping_manufacturing!$F$28/100</f>
        <v>1219.5301535373271</v>
      </c>
      <c r="AF44" s="124">
        <f>AF$21*shipping_manufacturing!$F$28/100</f>
        <v>1331.5215673033081</v>
      </c>
      <c r="AG44" s="124">
        <f>AG$21*shipping_manufacturing!$F$28/100</f>
        <v>860.36502971021855</v>
      </c>
      <c r="AH44" s="124">
        <f>AH$21*shipping_manufacturing!$F$28/100</f>
        <v>1331.5215673033081</v>
      </c>
      <c r="AI44" s="124">
        <f>AI$21*shipping_manufacturing!$F$28/100</f>
        <v>1331.5215673033081</v>
      </c>
      <c r="AJ44" s="124">
        <f>AJ$21*shipping_manufacturing!$F$28/100</f>
        <v>1331.5215673033081</v>
      </c>
      <c r="AK44" s="124">
        <f>AK$21*shipping_manufacturing!$F$28/100</f>
        <v>1331.5215673033081</v>
      </c>
      <c r="AL44" s="124">
        <f>AL$21*shipping_manufacturing!$F$28/100</f>
        <v>1331.5215673033081</v>
      </c>
      <c r="AM44" s="124">
        <f>AM$21*shipping_manufacturing!$F$28/100</f>
        <v>1331.5215673033081</v>
      </c>
      <c r="AN44" s="124">
        <f>AN$21*shipping_manufacturing!$F$28/100</f>
        <v>1331.5215673033081</v>
      </c>
      <c r="AO44" s="124">
        <f>AO$21*shipping_manufacturing!$F$28/100</f>
        <v>1331.5215673033081</v>
      </c>
      <c r="AP44" s="124">
        <f>AP$21*shipping_manufacturing!$F$28/100</f>
        <v>1331.5215673033081</v>
      </c>
      <c r="AQ44" s="124">
        <f>AQ$21*shipping_manufacturing!$F$28/100</f>
        <v>1331.5215673033081</v>
      </c>
      <c r="AR44" s="124">
        <f>AR$21*shipping_manufacturing!$F$28/100</f>
        <v>1331.5215673033081</v>
      </c>
      <c r="AS44" s="124">
        <f>AS$21*shipping_manufacturing!$F$28/100</f>
        <v>1331.5215673033081</v>
      </c>
      <c r="AT44" s="124">
        <f>AT$21*shipping_manufacturing!$F$28/100</f>
        <v>1331.5215673033081</v>
      </c>
      <c r="AU44" s="124">
        <f>AU$21*shipping_manufacturing!$F$28/100</f>
        <v>1331.5215673033081</v>
      </c>
      <c r="AV44" s="124">
        <f>AV$21*shipping_manufacturing!$F$28/100</f>
        <v>1331.5215673033081</v>
      </c>
      <c r="AW44" s="124">
        <f>AW$21*shipping_manufacturing!$F$28/100</f>
        <v>1331.5215673033081</v>
      </c>
      <c r="AX44" s="124">
        <f>AX$21*shipping_manufacturing!$F$28/100</f>
        <v>1331.5215673033081</v>
      </c>
      <c r="AY44" s="124">
        <f>AY$21*shipping_manufacturing!$F$28/100</f>
        <v>0</v>
      </c>
    </row>
    <row r="45" spans="1:52">
      <c r="A45" s="113" t="s">
        <v>339</v>
      </c>
      <c r="B45" s="165" t="s">
        <v>341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342</v>
      </c>
      <c r="C46" s="110"/>
      <c r="D46" s="110">
        <f>SUM(D44:D45)</f>
        <v>0</v>
      </c>
      <c r="E46" s="110">
        <f t="shared" ref="E46:AY46" si="14">SUM(E44:E45)</f>
        <v>1331.5215673033081</v>
      </c>
      <c r="F46" s="110">
        <f t="shared" si="14"/>
        <v>1331.5215673033081</v>
      </c>
      <c r="G46" s="110">
        <f t="shared" si="14"/>
        <v>1331.5215673033081</v>
      </c>
      <c r="H46" s="110">
        <f t="shared" si="14"/>
        <v>1331.5215673033081</v>
      </c>
      <c r="I46" s="110">
        <f t="shared" si="14"/>
        <v>1331.5215673033081</v>
      </c>
      <c r="J46" s="110">
        <f t="shared" si="14"/>
        <v>1331.5215673033081</v>
      </c>
      <c r="K46" s="110">
        <f t="shared" si="14"/>
        <v>1331.5215673033081</v>
      </c>
      <c r="L46" s="110">
        <f t="shared" si="14"/>
        <v>1331.5215673033081</v>
      </c>
      <c r="M46" s="110">
        <f t="shared" si="14"/>
        <v>1331.5215673033081</v>
      </c>
      <c r="N46" s="110">
        <f t="shared" si="14"/>
        <v>1331.5215673033081</v>
      </c>
      <c r="O46" s="110">
        <f t="shared" si="14"/>
        <v>1331.5215673033081</v>
      </c>
      <c r="P46" s="110">
        <f t="shared" si="14"/>
        <v>1331.5215673033081</v>
      </c>
      <c r="Q46" s="110">
        <f t="shared" si="14"/>
        <v>0</v>
      </c>
      <c r="R46" s="110">
        <f t="shared" si="14"/>
        <v>2454</v>
      </c>
      <c r="S46" s="110">
        <f t="shared" si="14"/>
        <v>1331.5215673033081</v>
      </c>
      <c r="T46" s="110">
        <f t="shared" si="14"/>
        <v>0</v>
      </c>
      <c r="U46" s="110">
        <f t="shared" si="14"/>
        <v>2180.7177734377756</v>
      </c>
      <c r="V46" s="110">
        <f t="shared" si="14"/>
        <v>850.14299686456002</v>
      </c>
      <c r="W46" s="110">
        <f t="shared" si="14"/>
        <v>851.08737278501906</v>
      </c>
      <c r="X46" s="110">
        <f t="shared" si="14"/>
        <v>1331.5215673033081</v>
      </c>
      <c r="Y46" s="110">
        <f t="shared" si="14"/>
        <v>1331.5215673033081</v>
      </c>
      <c r="Z46" s="110">
        <f t="shared" si="14"/>
        <v>1331.5215673033081</v>
      </c>
      <c r="AA46" s="110">
        <f t="shared" si="14"/>
        <v>1331.5215673033081</v>
      </c>
      <c r="AB46" s="110">
        <f t="shared" si="14"/>
        <v>1331.5215673033081</v>
      </c>
      <c r="AC46" s="110">
        <f t="shared" si="14"/>
        <v>1331.5215673033081</v>
      </c>
      <c r="AD46" s="110">
        <f t="shared" si="14"/>
        <v>1331.5215673033081</v>
      </c>
      <c r="AE46" s="110">
        <f t="shared" si="14"/>
        <v>1219.5301535373271</v>
      </c>
      <c r="AF46" s="110">
        <f t="shared" si="14"/>
        <v>1331.5215673033081</v>
      </c>
      <c r="AG46" s="110">
        <f t="shared" si="14"/>
        <v>860.36502971021855</v>
      </c>
      <c r="AH46" s="110">
        <f t="shared" si="14"/>
        <v>1331.5215673033081</v>
      </c>
      <c r="AI46" s="110">
        <f t="shared" si="14"/>
        <v>1331.5215673033081</v>
      </c>
      <c r="AJ46" s="110">
        <f t="shared" si="14"/>
        <v>1331.5215673033081</v>
      </c>
      <c r="AK46" s="110">
        <f t="shared" si="14"/>
        <v>1331.5215673033081</v>
      </c>
      <c r="AL46" s="110">
        <f t="shared" si="14"/>
        <v>1331.5215673033081</v>
      </c>
      <c r="AM46" s="110">
        <f t="shared" si="14"/>
        <v>1331.5215673033081</v>
      </c>
      <c r="AN46" s="110">
        <f t="shared" si="14"/>
        <v>1331.5215673033081</v>
      </c>
      <c r="AO46" s="110">
        <f t="shared" si="14"/>
        <v>1331.5215673033081</v>
      </c>
      <c r="AP46" s="110">
        <f t="shared" si="14"/>
        <v>1331.5215673033081</v>
      </c>
      <c r="AQ46" s="110">
        <f t="shared" si="14"/>
        <v>1331.5215673033081</v>
      </c>
      <c r="AR46" s="110">
        <f t="shared" si="14"/>
        <v>1331.5215673033081</v>
      </c>
      <c r="AS46" s="110">
        <f t="shared" si="14"/>
        <v>1331.5215673033081</v>
      </c>
      <c r="AT46" s="110">
        <f t="shared" si="14"/>
        <v>1331.5215673033081</v>
      </c>
      <c r="AU46" s="110">
        <f t="shared" si="14"/>
        <v>1331.5215673033081</v>
      </c>
      <c r="AV46" s="110">
        <f t="shared" si="14"/>
        <v>1331.5215673033081</v>
      </c>
      <c r="AW46" s="110">
        <f t="shared" si="14"/>
        <v>1331.5215673033081</v>
      </c>
      <c r="AX46" s="110">
        <f t="shared" si="14"/>
        <v>1331.5215673033081</v>
      </c>
      <c r="AY46" s="110">
        <f t="shared" si="14"/>
        <v>0</v>
      </c>
    </row>
    <row r="47" spans="1:52">
      <c r="A47" s="110"/>
      <c r="B47" s="165" t="s">
        <v>343</v>
      </c>
      <c r="C47" s="110"/>
      <c r="D47" s="110"/>
      <c r="E47" s="110">
        <v>1331.5215673033081</v>
      </c>
      <c r="F47" s="110">
        <v>1331.5215673033081</v>
      </c>
      <c r="G47" s="110">
        <v>1331.5215673033081</v>
      </c>
      <c r="H47" s="110">
        <v>1331.5215673033081</v>
      </c>
      <c r="I47" s="110">
        <v>1331.5215673033081</v>
      </c>
      <c r="J47" s="110">
        <v>1331.5215673033081</v>
      </c>
      <c r="K47" s="110">
        <v>1331.5215673033081</v>
      </c>
      <c r="L47" s="110">
        <v>1331.5215673033081</v>
      </c>
      <c r="M47" s="110">
        <v>1331.5215673033081</v>
      </c>
      <c r="N47" s="110">
        <v>1331.5215673033081</v>
      </c>
      <c r="O47" s="110">
        <v>1331.5215673033081</v>
      </c>
      <c r="P47" s="110">
        <v>1331.5215673033081</v>
      </c>
      <c r="Q47" s="110"/>
      <c r="R47" s="110">
        <v>2454</v>
      </c>
      <c r="S47" s="110">
        <v>270</v>
      </c>
      <c r="T47" s="110"/>
      <c r="U47" s="110">
        <v>2180.7177734377756</v>
      </c>
      <c r="V47" s="110">
        <v>540</v>
      </c>
      <c r="W47" s="110">
        <v>851.08737278501906</v>
      </c>
      <c r="X47" s="110">
        <v>1331.5215673033081</v>
      </c>
      <c r="Y47" s="110">
        <v>1331.5215673033081</v>
      </c>
      <c r="Z47" s="110">
        <v>1331.5215673033081</v>
      </c>
      <c r="AA47" s="110">
        <v>1331.5215673033081</v>
      </c>
      <c r="AB47" s="110">
        <v>1331.5215673033081</v>
      </c>
      <c r="AC47" s="110">
        <v>1331.5215673033081</v>
      </c>
      <c r="AD47" s="110">
        <v>1331.5215673033081</v>
      </c>
      <c r="AE47" s="110">
        <v>1219.5301535373271</v>
      </c>
      <c r="AF47" s="110">
        <v>1331.5215673033081</v>
      </c>
      <c r="AG47" s="110">
        <v>860.36502971021855</v>
      </c>
      <c r="AH47" s="110">
        <v>1331.5215673033081</v>
      </c>
      <c r="AI47" s="110">
        <v>1331.5215673033081</v>
      </c>
      <c r="AJ47" s="110">
        <v>1331.5215673033081</v>
      </c>
      <c r="AK47" s="110">
        <v>1331.5215673033081</v>
      </c>
      <c r="AL47" s="110">
        <v>1331.5215673033081</v>
      </c>
      <c r="AM47" s="110">
        <v>1331.5215673033081</v>
      </c>
      <c r="AN47" s="110">
        <v>1331.5215673033081</v>
      </c>
      <c r="AO47" s="110">
        <v>1331.5215673033081</v>
      </c>
      <c r="AP47" s="110">
        <v>1331.5215673033081</v>
      </c>
      <c r="AQ47" s="110">
        <v>1331.5215673033081</v>
      </c>
      <c r="AR47" s="110">
        <v>1331.5215673033081</v>
      </c>
      <c r="AS47" s="110">
        <v>1331.5215673033081</v>
      </c>
      <c r="AT47" s="110">
        <v>1331.5215673033081</v>
      </c>
      <c r="AU47" s="110">
        <v>1331.5215673033081</v>
      </c>
      <c r="AV47" s="110">
        <v>1331.5215673033081</v>
      </c>
      <c r="AW47" s="110">
        <v>1331.5215673033081</v>
      </c>
      <c r="AX47" s="110">
        <v>1331.5215673033081</v>
      </c>
      <c r="AY47" s="110"/>
    </row>
    <row r="48" spans="1:52">
      <c r="A48" s="110"/>
      <c r="B48" s="165" t="s">
        <v>344</v>
      </c>
      <c r="C48" s="110"/>
      <c r="D48" s="110"/>
      <c r="E48" s="110">
        <v>0</v>
      </c>
      <c r="F48" s="110">
        <v>0</v>
      </c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/>
      <c r="R48" s="110">
        <v>0</v>
      </c>
      <c r="S48" s="110">
        <v>0</v>
      </c>
      <c r="T48" s="110"/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>
        <v>0</v>
      </c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/>
    </row>
    <row r="49" spans="1:52">
      <c r="A49" s="110"/>
      <c r="B49" s="165" t="s">
        <v>345</v>
      </c>
      <c r="C49" s="110"/>
      <c r="D49" s="110"/>
      <c r="E49" s="110">
        <v>45</v>
      </c>
      <c r="F49" s="110">
        <v>45</v>
      </c>
      <c r="G49" s="110">
        <v>45</v>
      </c>
      <c r="H49" s="110">
        <v>45</v>
      </c>
      <c r="I49" s="110">
        <v>45</v>
      </c>
      <c r="J49" s="110">
        <v>45</v>
      </c>
      <c r="K49" s="110">
        <v>45</v>
      </c>
      <c r="L49" s="110">
        <v>45</v>
      </c>
      <c r="M49" s="110">
        <v>45</v>
      </c>
      <c r="N49" s="110">
        <v>45</v>
      </c>
      <c r="O49" s="110">
        <v>45</v>
      </c>
      <c r="P49" s="110">
        <v>45</v>
      </c>
      <c r="Q49" s="110"/>
      <c r="R49" s="110">
        <v>82</v>
      </c>
      <c r="S49" s="110">
        <v>9</v>
      </c>
      <c r="T49" s="110"/>
      <c r="U49" s="110">
        <v>73</v>
      </c>
      <c r="V49" s="110">
        <v>18</v>
      </c>
      <c r="W49" s="110">
        <v>29</v>
      </c>
      <c r="X49" s="110">
        <v>45</v>
      </c>
      <c r="Y49" s="110">
        <v>45</v>
      </c>
      <c r="Z49" s="110">
        <v>45</v>
      </c>
      <c r="AA49" s="110">
        <v>45</v>
      </c>
      <c r="AB49" s="110">
        <v>45</v>
      </c>
      <c r="AC49" s="110">
        <v>45</v>
      </c>
      <c r="AD49" s="110">
        <v>45</v>
      </c>
      <c r="AE49" s="110">
        <v>41</v>
      </c>
      <c r="AF49" s="110">
        <v>45</v>
      </c>
      <c r="AG49" s="110">
        <v>29</v>
      </c>
      <c r="AH49" s="110">
        <v>45</v>
      </c>
      <c r="AI49" s="110">
        <v>45</v>
      </c>
      <c r="AJ49" s="110">
        <v>45</v>
      </c>
      <c r="AK49" s="110">
        <v>45</v>
      </c>
      <c r="AL49" s="110">
        <v>45</v>
      </c>
      <c r="AM49" s="110">
        <v>45</v>
      </c>
      <c r="AN49" s="110">
        <v>45</v>
      </c>
      <c r="AO49" s="110">
        <v>45</v>
      </c>
      <c r="AP49" s="110">
        <v>45</v>
      </c>
      <c r="AQ49" s="110">
        <v>45</v>
      </c>
      <c r="AR49" s="110">
        <v>45</v>
      </c>
      <c r="AS49" s="110">
        <v>45</v>
      </c>
      <c r="AT49" s="110">
        <v>45</v>
      </c>
      <c r="AU49" s="110">
        <v>45</v>
      </c>
      <c r="AV49" s="110">
        <v>45</v>
      </c>
      <c r="AW49" s="110">
        <v>45</v>
      </c>
      <c r="AX49" s="110">
        <v>45</v>
      </c>
      <c r="AY49" s="110"/>
    </row>
    <row r="50" spans="1:52">
      <c r="A50" s="110"/>
      <c r="B50" s="165" t="s">
        <v>346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1061.5215673033081</v>
      </c>
      <c r="T50" s="110">
        <f t="shared" si="15"/>
        <v>0</v>
      </c>
      <c r="U50" s="110">
        <f t="shared" si="15"/>
        <v>0</v>
      </c>
      <c r="V50" s="110">
        <f t="shared" si="15"/>
        <v>310.14299686456002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347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348</v>
      </c>
      <c r="C52" s="110"/>
      <c r="D52" s="110">
        <v>2</v>
      </c>
      <c r="E52" s="110">
        <v>2</v>
      </c>
      <c r="F52" s="110">
        <v>2</v>
      </c>
      <c r="G52" s="110">
        <v>2</v>
      </c>
      <c r="H52" s="110">
        <v>2</v>
      </c>
      <c r="I52" s="110">
        <v>2</v>
      </c>
      <c r="J52" s="110">
        <v>2</v>
      </c>
      <c r="K52" s="110">
        <v>2</v>
      </c>
      <c r="L52" s="110">
        <v>2</v>
      </c>
      <c r="M52" s="110">
        <v>2</v>
      </c>
      <c r="N52" s="110">
        <v>3</v>
      </c>
      <c r="O52" s="110">
        <v>2</v>
      </c>
      <c r="P52" s="110">
        <v>3</v>
      </c>
      <c r="Q52" s="110">
        <v>3</v>
      </c>
      <c r="R52" s="110">
        <v>3</v>
      </c>
      <c r="S52" s="110">
        <v>2</v>
      </c>
      <c r="T52" s="110">
        <v>2</v>
      </c>
      <c r="U52" s="110">
        <v>3</v>
      </c>
      <c r="V52" s="110">
        <v>3</v>
      </c>
      <c r="W52" s="110">
        <v>2</v>
      </c>
      <c r="X52" s="110">
        <v>4</v>
      </c>
      <c r="Y52" s="110">
        <v>2</v>
      </c>
      <c r="Z52" s="110">
        <v>4</v>
      </c>
      <c r="AA52" s="110">
        <v>2</v>
      </c>
      <c r="AB52" s="110">
        <v>2</v>
      </c>
      <c r="AC52" s="110">
        <v>2</v>
      </c>
      <c r="AD52" s="110">
        <v>2</v>
      </c>
      <c r="AE52" s="110">
        <v>2</v>
      </c>
      <c r="AF52" s="110">
        <v>2</v>
      </c>
      <c r="AG52" s="110">
        <v>2</v>
      </c>
      <c r="AH52" s="110">
        <v>2</v>
      </c>
      <c r="AI52" s="110">
        <v>2</v>
      </c>
      <c r="AJ52" s="110">
        <v>2</v>
      </c>
      <c r="AK52" s="110">
        <v>3</v>
      </c>
      <c r="AL52" s="110">
        <v>2</v>
      </c>
      <c r="AM52" s="110">
        <v>3</v>
      </c>
      <c r="AN52" s="110">
        <v>2</v>
      </c>
      <c r="AO52" s="110">
        <v>2</v>
      </c>
      <c r="AP52" s="110">
        <v>2</v>
      </c>
      <c r="AQ52" s="110">
        <v>3</v>
      </c>
      <c r="AR52" s="110">
        <v>2</v>
      </c>
      <c r="AS52" s="110">
        <v>3</v>
      </c>
      <c r="AT52" s="110">
        <v>2</v>
      </c>
      <c r="AU52" s="110">
        <v>2</v>
      </c>
      <c r="AV52" s="110">
        <v>2</v>
      </c>
      <c r="AW52" s="110">
        <v>3</v>
      </c>
      <c r="AX52" s="110">
        <v>2</v>
      </c>
      <c r="AY52" s="110">
        <v>2</v>
      </c>
    </row>
    <row r="53" spans="1:52">
      <c r="A53" s="110"/>
      <c r="B53" s="178" t="s">
        <v>349</v>
      </c>
      <c r="C53" s="110"/>
      <c r="D53" s="110">
        <v>0</v>
      </c>
      <c r="E53" s="110">
        <v>3789180</v>
      </c>
      <c r="F53" s="110">
        <v>3789180</v>
      </c>
      <c r="G53" s="110">
        <v>3789180</v>
      </c>
      <c r="H53" s="110">
        <v>3789180</v>
      </c>
      <c r="I53" s="110">
        <v>3789180</v>
      </c>
      <c r="J53" s="110">
        <v>3789180</v>
      </c>
      <c r="K53" s="110">
        <v>3789180</v>
      </c>
      <c r="L53" s="110">
        <v>3789180</v>
      </c>
      <c r="M53" s="110">
        <v>3789180</v>
      </c>
      <c r="N53" s="110">
        <v>3789180</v>
      </c>
      <c r="O53" s="110">
        <v>3789180</v>
      </c>
      <c r="P53" s="110">
        <v>3789180</v>
      </c>
      <c r="Q53" s="110">
        <v>0</v>
      </c>
      <c r="R53" s="110">
        <v>6904728</v>
      </c>
      <c r="S53" s="110">
        <v>757836</v>
      </c>
      <c r="T53" s="110">
        <v>0</v>
      </c>
      <c r="U53" s="110">
        <v>6146892</v>
      </c>
      <c r="V53" s="110">
        <v>1515672</v>
      </c>
      <c r="W53" s="110">
        <v>2441916</v>
      </c>
      <c r="X53" s="110">
        <v>3789180</v>
      </c>
      <c r="Y53" s="110">
        <v>3789180</v>
      </c>
      <c r="Z53" s="110">
        <v>3789180</v>
      </c>
      <c r="AA53" s="110">
        <v>3789180</v>
      </c>
      <c r="AB53" s="110">
        <v>3789180</v>
      </c>
      <c r="AC53" s="110">
        <v>3789180</v>
      </c>
      <c r="AD53" s="110">
        <v>3789180</v>
      </c>
      <c r="AE53" s="110">
        <v>3452364</v>
      </c>
      <c r="AF53" s="110">
        <v>3789180</v>
      </c>
      <c r="AG53" s="110">
        <v>2441916</v>
      </c>
      <c r="AH53" s="110">
        <v>3789180</v>
      </c>
      <c r="AI53" s="110">
        <v>3789180</v>
      </c>
      <c r="AJ53" s="110">
        <v>3789180</v>
      </c>
      <c r="AK53" s="110">
        <v>3789180</v>
      </c>
      <c r="AL53" s="110">
        <v>3789180</v>
      </c>
      <c r="AM53" s="110">
        <v>3789180</v>
      </c>
      <c r="AN53" s="110">
        <v>3789180</v>
      </c>
      <c r="AO53" s="110">
        <v>3789180</v>
      </c>
      <c r="AP53" s="110">
        <v>3789180</v>
      </c>
      <c r="AQ53" s="110">
        <v>3789180</v>
      </c>
      <c r="AR53" s="110">
        <v>3789180</v>
      </c>
      <c r="AS53" s="110">
        <v>3789180</v>
      </c>
      <c r="AT53" s="110">
        <v>3789180</v>
      </c>
      <c r="AU53" s="110">
        <v>3789180</v>
      </c>
      <c r="AV53" s="110">
        <v>3789180</v>
      </c>
      <c r="AW53" s="110">
        <v>3789180</v>
      </c>
      <c r="AX53" s="110">
        <v>3789180</v>
      </c>
      <c r="AY53" s="110">
        <v>0</v>
      </c>
      <c r="AZ53" s="100">
        <f>SUM($D$53:$AY$53)</f>
        <v>163860984</v>
      </c>
    </row>
    <row r="54" spans="1:52">
      <c r="A54" s="125"/>
      <c r="B54" s="140" t="s">
        <v>350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1613884.3148495846</v>
      </c>
      <c r="T54" s="125">
        <v>0</v>
      </c>
      <c r="U54" s="125">
        <v>0</v>
      </c>
      <c r="V54" s="125">
        <v>471525.90528303385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2085410.2201326184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2014-11-19T04:29:10Z</dcterms:modified>
</cp:coreProperties>
</file>